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1"/>
  <workbookPr updateLinks="never"/>
  <mc:AlternateContent xmlns:mc="http://schemas.openxmlformats.org/markup-compatibility/2006">
    <mc:Choice Requires="x15">
      <x15ac:absPath xmlns:x15ac="http://schemas.microsoft.com/office/spreadsheetml/2010/11/ac" url="/Users/paulasanchezmosquera/Desktop/SOPORTES mes a mes/JUNIO/DOCUMENTOS PP COMUNAL 7.06.2023/"/>
    </mc:Choice>
  </mc:AlternateContent>
  <xr:revisionPtr revIDLastSave="0" documentId="13_ncr:1_{D560DFFD-6235-D040-9374-D99B0F11CDF5}" xr6:coauthVersionLast="47" xr6:coauthVersionMax="47" xr10:uidLastSave="{00000000-0000-0000-0000-000000000000}"/>
  <bookViews>
    <workbookView xWindow="0" yWindow="520" windowWidth="27320" windowHeight="13520" tabRatio="733" firstSheet="7" activeTab="15" xr2:uid="{00000000-000D-0000-FFFF-FFFF00000000}"/>
  </bookViews>
  <sheets>
    <sheet name="Desplegables" sheetId="2" state="hidden" r:id="rId1"/>
    <sheet name="Instructivo Plan de Acción" sheetId="5" r:id="rId2"/>
    <sheet name=" Instructivo ficha técnica" sheetId="3" r:id="rId3"/>
    <sheet name="Plan de acción" sheetId="1" r:id="rId4"/>
    <sheet name="IR 1.1" sheetId="6" r:id="rId5"/>
    <sheet name="IR 1.2" sheetId="34" r:id="rId6"/>
    <sheet name="IR 1.3" sheetId="35" r:id="rId7"/>
    <sheet name="IR 2.1" sheetId="36" r:id="rId8"/>
    <sheet name="IR 2.2" sheetId="37" r:id="rId9"/>
    <sheet name="IR 2.3" sheetId="47" r:id="rId10"/>
    <sheet name="IR 3.1" sheetId="38" r:id="rId11"/>
    <sheet name="IR 4.1" sheetId="39" r:id="rId12"/>
    <sheet name="IR 4.2" sheetId="40" r:id="rId13"/>
    <sheet name="I.P. 1.1.1" sheetId="4" r:id="rId14"/>
    <sheet name="I.P. 1.1.2" sheetId="42" r:id="rId15"/>
    <sheet name="I.P. 1.1.3" sheetId="52" r:id="rId16"/>
    <sheet name="I.P. 1.1.4" sheetId="54" r:id="rId17"/>
    <sheet name="I.P. 1.1.5" sheetId="68" r:id="rId18"/>
    <sheet name="I.P. 1.2.1" sheetId="26" r:id="rId19"/>
    <sheet name="I.P. 1.2.2" sheetId="31" r:id="rId20"/>
    <sheet name="I.P. 1.2.3" sheetId="41" r:id="rId21"/>
    <sheet name="I.P. 1.2.4" sheetId="45" r:id="rId22"/>
    <sheet name="I.P. 1.2.5" sheetId="64" r:id="rId23"/>
    <sheet name="I.P. 1.2.6" sheetId="65" r:id="rId24"/>
    <sheet name="I.P. 1.3.1" sheetId="10" r:id="rId25"/>
    <sheet name="I.P. 1.3.2" sheetId="13" r:id="rId26"/>
    <sheet name="I.P. 1.3.3" sheetId="73" r:id="rId27"/>
    <sheet name="I.P.1.3.4" sheetId="55" r:id="rId28"/>
    <sheet name="I.P.1.3.5" sheetId="59" r:id="rId29"/>
    <sheet name="I.P.1.3.6" sheetId="60" r:id="rId30"/>
    <sheet name="I.P.1.3.7 " sheetId="61" r:id="rId31"/>
    <sheet name="I.P.1.3.8 " sheetId="62" r:id="rId32"/>
    <sheet name="I.P.1.3.9" sheetId="70" r:id="rId33"/>
    <sheet name="I.P.1.3.10" sheetId="75" r:id="rId34"/>
    <sheet name="I.P.1.3.11" sheetId="76" r:id="rId35"/>
    <sheet name="I.P. 2.1.1" sheetId="9" r:id="rId36"/>
    <sheet name="I.P. 2.1.2" sheetId="48" r:id="rId37"/>
    <sheet name="I.P. 2.1.3" sheetId="63" r:id="rId38"/>
    <sheet name="I.P. 2.2.1" sheetId="22" r:id="rId39"/>
    <sheet name="I.P. 2.3.1" sheetId="24" r:id="rId40"/>
    <sheet name="I.P. 2.3.2" sheetId="46" r:id="rId41"/>
    <sheet name="I.P. 2.3.3" sheetId="32" r:id="rId42"/>
    <sheet name="I.P. 2.3.4 " sheetId="67" r:id="rId43"/>
    <sheet name="I.P. 2.3.5" sheetId="71" r:id="rId44"/>
    <sheet name="I.P. 3.1.1" sheetId="15" r:id="rId45"/>
    <sheet name="I.P. 3.1.2" sheetId="14" r:id="rId46"/>
    <sheet name="I.P. 4.1.1" sheetId="7" r:id="rId47"/>
    <sheet name="I.P 4.1.2" sheetId="50" r:id="rId48"/>
    <sheet name="I.P 4.1.3" sheetId="69" r:id="rId49"/>
    <sheet name="I.P. 4.2.1" sheetId="51" r:id="rId50"/>
    <sheet name="I.P. 4.2.2" sheetId="18" r:id="rId51"/>
    <sheet name="I.P. 4.2.3" sheetId="29" r:id="rId52"/>
    <sheet name="I.P. 4.2.4" sheetId="74" r:id="rId53"/>
    <sheet name="I.P. 4.2.5" sheetId="44" r:id="rId54"/>
    <sheet name="I.P. 4.2.6" sheetId="72"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xlnm._FilterDatabase" localSheetId="3" hidden="1">'Plan de acción'!$A$11:$DW$66</definedName>
    <definedName name="Acciónporelclima">Desplegables!$M$126:$M$127</definedName>
    <definedName name="Agualimpiaysaneamiento">Desplegables!$M$86:$M$90</definedName>
    <definedName name="Ambiente">Desplegables!$F$36:$F$39</definedName>
    <definedName name="ANUALIZACIÓN" localSheetId="47">[1]Desplegables!$B$9:$B$12</definedName>
    <definedName name="ANUALIZACIÓN" localSheetId="48">[1]Desplegables!$B$9:$B$12</definedName>
    <definedName name="ANUALIZACIÓN" localSheetId="14">[2]Desplegables!$B$9:$B$12</definedName>
    <definedName name="ANUALIZACIÓN" localSheetId="17">[3]Desplegables!$B$9:$B$12</definedName>
    <definedName name="ANUALIZACIÓN" localSheetId="19">[4]Desplegables!$B$9:$B$12</definedName>
    <definedName name="ANUALIZACIÓN" localSheetId="21">[5]Desplegables!$B$9:$B$12</definedName>
    <definedName name="ANUALIZACIÓN" localSheetId="26">[6]Desplegables!$B$9:$B$12</definedName>
    <definedName name="ANUALIZACIÓN" localSheetId="38">[7]Desplegables!$B$9:$B$12</definedName>
    <definedName name="ANUALIZACIÓN" localSheetId="39">[8]Desplegables!$B$9:$B$12</definedName>
    <definedName name="ANUALIZACIÓN" localSheetId="40">[9]Desplegables!$B$9:$B$12</definedName>
    <definedName name="ANUALIZACIÓN" localSheetId="41">[9]Desplegables!$B$9:$B$12</definedName>
    <definedName name="ANUALIZACIÓN" localSheetId="42">[10]Desplegables!$B$9:$B$12</definedName>
    <definedName name="ANUALIZACIÓN" localSheetId="43">[10]Desplegables!$B$9:$B$12</definedName>
    <definedName name="ANUALIZACIÓN" localSheetId="49">[11]Desplegables!$B$9:$B$12</definedName>
    <definedName name="ANUALIZACIÓN" localSheetId="52">[12]Desplegables!$B$9:$B$12</definedName>
    <definedName name="ANUALIZACIÓN" localSheetId="53">[13]Desplegables!$B$9:$B$12</definedName>
    <definedName name="ANUALIZACIÓN" localSheetId="54">[14]Desplegables!$B$9:$B$12</definedName>
    <definedName name="ANUALIZACIÓN" localSheetId="33">[15]Desplegables!$B$9:$B$12</definedName>
    <definedName name="ANUALIZACIÓN" localSheetId="34">[16]Desplegables!$B$9:$B$12</definedName>
    <definedName name="ANUALIZACIÓN" localSheetId="27">[16]Desplegables!$B$9:$B$12</definedName>
    <definedName name="ANUALIZACIÓN" localSheetId="28">[16]Desplegables!$B$9:$B$12</definedName>
    <definedName name="ANUALIZACIÓN" localSheetId="29">[16]Desplegables!$B$9:$B$12</definedName>
    <definedName name="ANUALIZACIÓN" localSheetId="30">[16]Desplegables!$B$9:$B$12</definedName>
    <definedName name="ANUALIZACIÓN" localSheetId="31">[16]Desplegables!$B$9:$B$12</definedName>
    <definedName name="ANUALIZACIÓN" localSheetId="32">[16]Desplegables!$B$9:$B$12</definedName>
    <definedName name="ANUALIZACIÓN">Desplegables!$B$9:$B$12</definedName>
    <definedName name="bd">[17]BD!$A$6:$RA$108</definedName>
    <definedName name="bdfila">[17]BD!$A$6:$RA$6</definedName>
    <definedName name="Ciudadesycomunidadessostenibles">Desplegables!$M$114:$M$120</definedName>
    <definedName name="CulturaRecreaciónyDeporte">Desplegables!$F$29:$F$35</definedName>
    <definedName name="DesarrolloEconómicoIndustriayTurismo">Desplegables!$F$17:$F$20</definedName>
    <definedName name="Educación">Desplegables!$F$21:$F$23</definedName>
    <definedName name="Educacióndecalidad">Desplegables!$M$72:$M$77</definedName>
    <definedName name="Energíaasequibleynocontaminante">Desplegables!$M$91:$M$94</definedName>
    <definedName name="ENFOQUE">Desplegables!$B$2:$B$7</definedName>
    <definedName name="Findelapobreza">Desplegables!$M$55:$M$59</definedName>
    <definedName name="GestiónJurídica">Desplegables!$F$11</definedName>
    <definedName name="GestiónPública">Desplegables!$F$4:$F$5</definedName>
    <definedName name="Gobierno">Desplegables!$F$6:$F$8</definedName>
    <definedName name="Hábitat">Desplegables!$F$46:$F$52</definedName>
    <definedName name="Hacienda">Desplegables!$F$12:$F$15</definedName>
    <definedName name="Hambrecero">Desplegables!$M$60:$M$61</definedName>
    <definedName name="Igualdaddegénero">Desplegables!$M$78:$M$85</definedName>
    <definedName name="Industriainnovacióneinfraestructura">Desplegables!$M$105:$M$110</definedName>
    <definedName name="IntegraciónSocial">Desplegables!$F$27:$F$28</definedName>
    <definedName name="Movilidad">Desplegables!$F$40:$F$45</definedName>
    <definedName name="Mujeres">Desplegables!$F$53</definedName>
    <definedName name="Pazjusticiaeinstitucionessólidas">Desplegables!$M$132:$M$135</definedName>
    <definedName name="Planeación">Desplegables!$F$16</definedName>
    <definedName name="Producciónyconsumoresponsables">Desplegables!$M$121:$M$125</definedName>
    <definedName name="Reduccióndelasdesigualdades">Desplegables!$M$111:$M$113</definedName>
    <definedName name="Salud">Desplegables!$F$24:$F$26</definedName>
    <definedName name="Saludybienestar">Desplegables!$M$62:$M$71</definedName>
    <definedName name="SeguridadConvivenciayJusticia">Desplegables!$F$9:$F$10</definedName>
    <definedName name="Trabajodecenteycrecimientoeconómico">Desplegables!$M$95:$M$104</definedName>
    <definedName name="Vidadeecosistemasterrestres">Desplegables!$M$130:$M$131</definedName>
    <definedName name="Vidasubmarina">Desplegables!$M$128:$M$129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V40" i="1" l="1"/>
  <c r="BZ40" i="1" s="1"/>
  <c r="BR40" i="1"/>
  <c r="BN40" i="1"/>
  <c r="BK40" i="1"/>
  <c r="BA40" i="1"/>
  <c r="BJ23" i="1"/>
  <c r="BK23" i="1"/>
  <c r="BA23" i="1"/>
  <c r="BN19" i="1"/>
  <c r="BR19" i="1" s="1"/>
  <c r="BV19" i="1" s="1"/>
  <c r="BZ19" i="1" s="1"/>
  <c r="CD19" i="1" s="1"/>
  <c r="CH19" i="1" s="1"/>
  <c r="CL19" i="1" s="1"/>
  <c r="CP19" i="1" s="1"/>
  <c r="CT19" i="1" s="1"/>
  <c r="CX19" i="1" s="1"/>
  <c r="BJ19" i="1"/>
  <c r="DB19" i="1" s="1"/>
  <c r="BK19" i="1"/>
  <c r="BA19" i="1"/>
  <c r="DB35" i="1"/>
  <c r="CD40" i="1" l="1"/>
  <c r="CH40" i="1" s="1"/>
  <c r="CL40" i="1" s="1"/>
  <c r="CP40" i="1" s="1"/>
  <c r="CT40" i="1" s="1"/>
  <c r="CX40" i="1" s="1"/>
  <c r="DB40" i="1"/>
  <c r="BN23" i="1"/>
  <c r="BR23" i="1" s="1"/>
  <c r="BV23" i="1" s="1"/>
  <c r="BZ23" i="1" s="1"/>
  <c r="CD23" i="1" s="1"/>
  <c r="CH23" i="1" s="1"/>
  <c r="CL23" i="1" s="1"/>
  <c r="CP23" i="1" s="1"/>
  <c r="CT23" i="1" s="1"/>
  <c r="CX23" i="1" s="1"/>
  <c r="BA13" i="1"/>
  <c r="DB23" i="1" l="1"/>
  <c r="DB17" i="1"/>
  <c r="DB34" i="1" l="1"/>
  <c r="DB52" i="1"/>
  <c r="DB54" i="1"/>
  <c r="BJ54" i="1"/>
  <c r="BN54" i="1" s="1"/>
  <c r="BR54" i="1" s="1"/>
  <c r="BV54" i="1" s="1"/>
  <c r="BZ54" i="1" s="1"/>
  <c r="CD54" i="1" s="1"/>
  <c r="CH54" i="1" s="1"/>
  <c r="CL54" i="1" s="1"/>
  <c r="CP54" i="1" s="1"/>
  <c r="CT54" i="1" s="1"/>
  <c r="CX54" i="1" s="1"/>
  <c r="BA54" i="1"/>
  <c r="CX43" i="1"/>
  <c r="CT43" i="1"/>
  <c r="CP43" i="1"/>
  <c r="CL43" i="1"/>
  <c r="CH43" i="1"/>
  <c r="CD43" i="1"/>
  <c r="BZ43" i="1"/>
  <c r="BV43" i="1"/>
  <c r="BR43" i="1"/>
  <c r="BN43" i="1"/>
  <c r="BJ43" i="1"/>
  <c r="BF43" i="1"/>
  <c r="DB43" i="1" s="1"/>
  <c r="DB48" i="1"/>
  <c r="BA52" i="1" l="1"/>
  <c r="DB47" i="1"/>
  <c r="DB39" i="1"/>
  <c r="DB22" i="1"/>
  <c r="DB21" i="1"/>
  <c r="BA17" i="1" l="1"/>
  <c r="DB42" i="1"/>
  <c r="BA20" i="1"/>
  <c r="DB37" i="1"/>
  <c r="DB31" i="1" l="1"/>
  <c r="BA37" i="1"/>
  <c r="DB30" i="1"/>
  <c r="BA30" i="1" l="1"/>
  <c r="BA28" i="1"/>
  <c r="BA27" i="1" l="1"/>
  <c r="DB16" i="1"/>
  <c r="BA16" i="1"/>
  <c r="BA36" i="1" l="1"/>
  <c r="DB51" i="1" l="1"/>
  <c r="DB49" i="1"/>
  <c r="DB46" i="1"/>
  <c r="DB44" i="1"/>
  <c r="DB15" i="1"/>
  <c r="BA15" i="1"/>
  <c r="DB41" i="1" l="1"/>
  <c r="DB36" i="1"/>
  <c r="DB25" i="1"/>
  <c r="DB24" i="1"/>
  <c r="M45" i="1"/>
  <c r="N45" i="1"/>
  <c r="O45" i="1"/>
  <c r="P45" i="1"/>
  <c r="Q45" i="1"/>
  <c r="R45" i="1"/>
  <c r="S45" i="1"/>
  <c r="T45" i="1"/>
  <c r="U45" i="1"/>
  <c r="V45" i="1"/>
  <c r="W45" i="1"/>
  <c r="X45" i="1"/>
  <c r="BA39" i="1"/>
  <c r="BA41" i="1" l="1"/>
  <c r="DB18" i="1"/>
  <c r="BA21" i="1"/>
  <c r="X44" i="1"/>
  <c r="W44" i="1"/>
  <c r="V44" i="1"/>
  <c r="U44" i="1"/>
  <c r="T44" i="1"/>
  <c r="S44" i="1"/>
  <c r="R44" i="1"/>
  <c r="Q44" i="1"/>
  <c r="P44" i="1"/>
  <c r="O44" i="1"/>
  <c r="N44" i="1"/>
  <c r="M44" i="1"/>
  <c r="BA24" i="1"/>
  <c r="BA51" i="1"/>
  <c r="BA50" i="1"/>
  <c r="BA26" i="1"/>
  <c r="BA44" i="1"/>
  <c r="BA45" i="1"/>
  <c r="BA35" i="1"/>
  <c r="BA49" i="1" l="1"/>
  <c r="BA25" i="1"/>
</calcChain>
</file>

<file path=xl/sharedStrings.xml><?xml version="1.0" encoding="utf-8"?>
<sst xmlns="http://schemas.openxmlformats.org/spreadsheetml/2006/main" count="8688" uniqueCount="1331">
  <si>
    <t>ENFOQUE</t>
  </si>
  <si>
    <t>Derechos Humanos</t>
  </si>
  <si>
    <t>Género</t>
  </si>
  <si>
    <t>SECTORES</t>
  </si>
  <si>
    <t>ENTIDAD</t>
  </si>
  <si>
    <t>Poblacional</t>
  </si>
  <si>
    <t>GestiónPública</t>
  </si>
  <si>
    <t>Secretaría General</t>
  </si>
  <si>
    <t>Diferencial</t>
  </si>
  <si>
    <t>Dpto. Admitivo. del Servicio Civil Distrital DASCD</t>
  </si>
  <si>
    <t>Gobierno</t>
  </si>
  <si>
    <t>Territorial</t>
  </si>
  <si>
    <t>Secretaría de Gobierno</t>
  </si>
  <si>
    <t>SeguridadConvivenciayJusticia</t>
  </si>
  <si>
    <t>Ambiental</t>
  </si>
  <si>
    <t>Dpto Admitivo. de la Defensoría del Espacio Público DADEP</t>
  </si>
  <si>
    <t>GestiónJurídica</t>
  </si>
  <si>
    <t>ANUALIZACIÓN</t>
  </si>
  <si>
    <t>Instituto Distrital de la Participación y Acción Comunal IDPAC</t>
  </si>
  <si>
    <t xml:space="preserve">Hacienda </t>
  </si>
  <si>
    <t>Suma</t>
  </si>
  <si>
    <t>Secretaría de Seguridad, Convivencia y Justicia</t>
  </si>
  <si>
    <t>Planeación</t>
  </si>
  <si>
    <t>Constante</t>
  </si>
  <si>
    <t>UAE Cuerpo Oficial de Bomberos de Bogotá</t>
  </si>
  <si>
    <t>DesarrolloEconómicoIndustriayTurismo</t>
  </si>
  <si>
    <t>Creciente</t>
  </si>
  <si>
    <t>Secretaría Jurídica Distrital</t>
  </si>
  <si>
    <t xml:space="preserve">Educación </t>
  </si>
  <si>
    <t>Decreciente</t>
  </si>
  <si>
    <t>Secretaría Distrital de Hacienda</t>
  </si>
  <si>
    <t>Salud</t>
  </si>
  <si>
    <t>Unidad Administrativa Especial de Catastro Distrital UAECD</t>
  </si>
  <si>
    <t>IntegraciónSocial</t>
  </si>
  <si>
    <t>Fondo de Prestaciones Económicas, Cesantías y Pensiones FONCEP</t>
  </si>
  <si>
    <t>CulturaRecreaciónyDeporte</t>
  </si>
  <si>
    <t>Lotería de Bogotá</t>
  </si>
  <si>
    <t>Ambiente</t>
  </si>
  <si>
    <t>Secretaría Distrital de Planeación</t>
  </si>
  <si>
    <t>Movilidad</t>
  </si>
  <si>
    <t>Secretaría Distrital de Desarrollo Económico</t>
  </si>
  <si>
    <t>Hábitat</t>
  </si>
  <si>
    <t>Instituto para la economía social IPES</t>
  </si>
  <si>
    <t>Mujeres</t>
  </si>
  <si>
    <t>Instituto Distrital de Turismo IDT</t>
  </si>
  <si>
    <t>Corporación para el Desarollo y la productividad Bogotá Región Invest In Bogotá</t>
  </si>
  <si>
    <t>Secretaría Distrital de Educación</t>
  </si>
  <si>
    <t>Instituto para la Investigación Educativa y el Desarrollo Pedagógico IDEP</t>
  </si>
  <si>
    <t xml:space="preserve">Universidad Distrital Francisco Jose de Caldas </t>
  </si>
  <si>
    <t>ODS</t>
  </si>
  <si>
    <t>Secretaría Distrital de Salud</t>
  </si>
  <si>
    <t>Findelapobreza</t>
  </si>
  <si>
    <t>Fondo Financiero Distrital de Salud FFDS</t>
  </si>
  <si>
    <t>HambreCero</t>
  </si>
  <si>
    <t>Subredes Integradas de Servicios de Salud ESE´s</t>
  </si>
  <si>
    <t>Saludybienestar</t>
  </si>
  <si>
    <t>Secretaría Distrital de Integración Social</t>
  </si>
  <si>
    <t>Educacióndecalidad</t>
  </si>
  <si>
    <t>Instituto para la Protección de la Niñez y la Juventud IDIPRON</t>
  </si>
  <si>
    <t>Igualdaddegénero</t>
  </si>
  <si>
    <t>Secretaría Distrital de Cultura, Recreación y Deporte</t>
  </si>
  <si>
    <t>Agualimpiaysaneamiento</t>
  </si>
  <si>
    <t>Instituto Distrital de Recreación y Deporte IDRD</t>
  </si>
  <si>
    <t>Energíaasequibleynocontaminante</t>
  </si>
  <si>
    <t>Instituto Distrital de las artes IDARTES</t>
  </si>
  <si>
    <t>Trabajodecenteycrecimientoeconómico</t>
  </si>
  <si>
    <t>Orquesta Filarmónica de Bogotá</t>
  </si>
  <si>
    <t>Industria,innovacióneinfraestructura</t>
  </si>
  <si>
    <t>Instituto Distrital del Patrimonio Cultural IDPC</t>
  </si>
  <si>
    <t>Reduccióndelasdesigualdades</t>
  </si>
  <si>
    <t>FUENTE</t>
  </si>
  <si>
    <t>Fundación Gilberto Alzate Avendaño</t>
  </si>
  <si>
    <t>Ciudadesycomunidadessostenibles</t>
  </si>
  <si>
    <t xml:space="preserve">Funcionamiento
</t>
  </si>
  <si>
    <t>Canal Capital</t>
  </si>
  <si>
    <t>Producciónyconsumoresponsables</t>
  </si>
  <si>
    <t>Inversión</t>
  </si>
  <si>
    <t>Secretaría Distrital de Ambiente</t>
  </si>
  <si>
    <t>Acciónporelclima</t>
  </si>
  <si>
    <t xml:space="preserve">Cooperación </t>
  </si>
  <si>
    <t>Jardín Botánico José Celestino Mutis JBB</t>
  </si>
  <si>
    <t>Vidasubmarina</t>
  </si>
  <si>
    <t>Crédito</t>
  </si>
  <si>
    <t>Instituto de protección y bienestar animal IDPYBA</t>
  </si>
  <si>
    <t>Vidadeecosistemasterrestres</t>
  </si>
  <si>
    <t>Instituto Distrital de Gestión de Riesgos y Cambio Climático IDIGER</t>
  </si>
  <si>
    <t>Pazjusticiaeinstitucionessólidas</t>
  </si>
  <si>
    <t>Secretaría Distrital de Movilidad</t>
  </si>
  <si>
    <t>Instituto de Desarrollo Urbano 
IDU</t>
  </si>
  <si>
    <t>Empresa Metro de Bogotá</t>
  </si>
  <si>
    <t>Unidad Administrativa Especial de Rehabilitación y Mantenimiento Vial UAERMV</t>
  </si>
  <si>
    <t>INDICADOR PDD</t>
  </si>
  <si>
    <t>Empresa de Transporte del Tercer Milenio -Transmilenio S.A.</t>
  </si>
  <si>
    <t>Sí</t>
  </si>
  <si>
    <t>Terminal de Transporte S.A.</t>
  </si>
  <si>
    <t>No</t>
  </si>
  <si>
    <t>Secretaría Distrital de Hábitat</t>
  </si>
  <si>
    <t>Caja de Vivienda Popular CVP</t>
  </si>
  <si>
    <t>Unidad Administrativa Especial de Servicios Públicos UAESP</t>
  </si>
  <si>
    <t>NIVEL DE TERRITORIALIZACIÓN</t>
  </si>
  <si>
    <t>Empresa de Renovación y Desarrollo Urbano de Bogotá D.C.</t>
  </si>
  <si>
    <t>UPZ</t>
  </si>
  <si>
    <t>Empresa de Acueducto y Alcantarillado de Bogotá EAAB – ESP</t>
  </si>
  <si>
    <t>Localidad</t>
  </si>
  <si>
    <t>Empresa de Telecomunicaciones de Bogotá S.A.ETB - ESP</t>
  </si>
  <si>
    <t>Otro</t>
  </si>
  <si>
    <t>Empresa de Energía de Bogotá S.A. EEB - ESP</t>
  </si>
  <si>
    <t>Secretaría Distrital de la Mujer</t>
  </si>
  <si>
    <t>Meta ODS</t>
  </si>
  <si>
    <t>De aquí a 2030, erradicar para todas las personas y en todo el mundo la pobreza extrema (actualmente se considera que sufren pobreza extrema las personas que viven con menos de 1,25 dólares de los Estados Unidos al día)</t>
  </si>
  <si>
    <t>De aquí a 2030, reducir al menos a la mitad la proporción de hombres, mujeres y niños de todas las edades que viven en la pobreza en todas sus dimensiones con arreglo a las definiciones nacionales</t>
  </si>
  <si>
    <t>Implementar a nivel nacional sistemas y medidas apropiados de protección social para todos, incluidos niveles mínimos, y, de aquí a 2030, lograr una amplia cobertura de las personas pobres y vulnerables</t>
  </si>
  <si>
    <t>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</si>
  <si>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</si>
  <si>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 aquí a 2030, poner fin al hambre y asegurar el acceso de todas las personas, en particular los pobres y las personas en situaciones de vulnerabilidad, incluidos los niños menores de 1 año, a una alimentación sana, nutritiva y suficiente durante todo el año</t>
  </si>
  <si>
    <t>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</si>
  <si>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 aquí a 2030, reducir la tasa mundial de mortalidad materna a menos de 70 por cada 100.000 nacidos vivos</t>
  </si>
  <si>
    <t>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</si>
  <si>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De aquí a 2030, poner fin a las epidemias del SIDA, la tuberculosis, la malaria y las enfermedades tropicales desatendidas y combatir la hepatitis, las enfermedades transmitidas por el agua y otras enfermedades transmisibles</t>
  </si>
  <si>
    <t>De aquí a 2030, reducir en un tercio la mortalidad prematura por enfermedades no transmisibles mediante su prevención y tratamiento, y promover la salud mental y el bienestar</t>
  </si>
  <si>
    <t>Fortalecer la prevención y el tratamiento del abuso de sustancias adictivas, incluido el uso indebido de estupefacientes y el consumo nocivo de alcohol</t>
  </si>
  <si>
    <t>De aquí a 2020, reducir a la mitad el número de muertes y lesiones causadas por accidentes de tráfico en el mundo</t>
  </si>
  <si>
    <t>De aquí a 2030, garantizar el acceso universal a los servicios de salud sexual y reproductiva, incluidos los de planificación familiar, información y educación, y la integración de la salud reproductiva en las estrategias y los programas nacionales</t>
  </si>
  <si>
    <t>Lograr la cobertura sanitaria universal, incluida la protección contra los riesgos financieros, el acceso a servicios de salud esenciales de calidad y el acceso a medicamentos y vacunas inocuos, eficaces, asequibles y de calidad para todos</t>
  </si>
  <si>
    <t>De aquí a 2030, reducir considerablemente el número de muertes y enfermedades causadas por productos químicos peligrosos y por la polución y contaminación del aire, el agua y el suelo</t>
  </si>
  <si>
    <t>Fortalecer la aplicación del Convenio Marco de la Organización Mundial de la Salud para el Control del Tabaco en todos los países, según proceda</t>
  </si>
  <si>
    <t>De aquí a 2030, asegurar que todas las niñas y todos los niños terminen la enseñanza primaria y secundaria, que ha de ser gratuita, equitativa y de calidad y producir resultados de aprendizaje pertinentes y efectivos.</t>
  </si>
  <si>
    <t>De aquí a 2030, asegurar que todas las niñas y todos los niños tengan acceso a servicios de atención y desarrollo en la primera infancia y educación preescolar de calidad, a fin de que estén preparados para la enseñanza primaria.</t>
  </si>
  <si>
    <t>De aquí a 2030, asegurar el acceso igualitario de todos los hombres y las mujeres a una formación técnica, profesional y superior de calidad, incluida la enseñanza universitaria.</t>
  </si>
  <si>
    <t xml:space="preserve">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</si>
  <si>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De aquí a 2030, asegurar que todos los jóvenes y una proporción considerable de los adultos, tanto hombres como mujeres, estén alfabetizados y tengan nociones elementales de aritmética. </t>
  </si>
  <si>
    <t xml:space="preserve">Construir y adecuar instalaciones educativas que tengan en cuenta las necesidades de los niños y las personas con discapacidad y las diferencias de género, y que ofrezcan entornos de aprendizaje seguros, no violentos, inclusivos y eficaces para todos. </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</si>
  <si>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</si>
  <si>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</si>
  <si>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</si>
  <si>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y el trabajo doméstico no remunerados mediante servicios públicos, infraestructuras y políticas de protección social, y promoviendo la responsabilidad compartida en el hogar y la familia, según proceda en cada país</t>
  </si>
  <si>
    <t>Asegurar la participación plena y efectiva de las mujeres y la igualdad de oportunidades de liderazgo a todos los niveles decisorios en la vida política, económica y pública</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</si>
  <si>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</si>
  <si>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</si>
  <si>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Mejorar el uso de la tecnología instrumental, en particular la tecnología de la información y las comunicaciones, para promover el empoderamiento de las mujeres</t>
  </si>
  <si>
    <t>De aquí a 2030, lograr el acceso universal y equitativo al agua potable a un precio asequible para todos</t>
  </si>
  <si>
    <t>De aquí a 2030, lograr el acceso a servicios de saneamiento e higiene adecuados y equitativos para todos y poner fin a la defecación al aire libre, prestando especial atención a las necesidades de las mujeres y las niñas y las personas en situaciones de vulnerabilidad</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</si>
  <si>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</si>
  <si>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</si>
  <si>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De aquí a 2030, implementar la gestión integrada de los recursos hídricos a todos los niveles, incluso mediante la cooperación transfronteriza, según proceda</t>
  </si>
  <si>
    <t>De aquí a 2030, garantizar el acceso universal a servicios energéticos asequibles, fiables y modernos</t>
  </si>
  <si>
    <t>De aquí a 2030, aumentar considerablemente la proporción de energía renovable en el conjunto de fuentes energéticas</t>
  </si>
  <si>
    <t>De aquí a 2030, duplicar la tasa mundial de mejora de la eficiencia energética</t>
  </si>
  <si>
    <t>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</si>
  <si>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Mantener el crecimiento económico per cápita de conformidad con las circunstancias nacionales y, en particular, un crecimiento del producto interno bruto de al menos el 7% anual en los países menos adelantados</t>
  </si>
  <si>
    <t>Lograr niveles más elevados de productividad económica mediante la diversificación, la modernización tecnológica y la innovación, entre otras cosas centrándose en los sectores con gran valor añadido y un uso intensivo de la mano de obra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</si>
  <si>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</si>
  <si>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</si>
  <si>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De aquí a 2030, lograr el empleo pleno y productivo y el trabajo decente para todas las mujeres y los hombres, incluidos los jóvenes y las personas con discapacidad, así como la igualdad de remuneración por trabajo de igual valor</t>
  </si>
  <si>
    <t>De aquí a 2020, reducir considerablemente la proporción de jóvenes que no están empleados y no cursan estudios ni reciben capacitación</t>
  </si>
  <si>
    <t>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</si>
  <si>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Proteger los derechos laborales y promover un entorno de trabajo seguro y sin riesgos para todos los trabajadores, incluidos los trabajadores migrantes, en particular las mujeres migrantes y las personas con empleos precarios</t>
  </si>
  <si>
    <t>De aquí a 2030, elaborar y poner en práctica políticas encaminadas a promover un turismo sostenible que cree puestos de trabajo y promueva la cultura y los productos locales</t>
  </si>
  <si>
    <t>Fortalecer la capacidad de las instituciones financieras nacionales para fomentar y ampliar el acceso a los servicios bancarios, financieros y de seguros para todos</t>
  </si>
  <si>
    <t>Industriainnovacióneinfraestructura</t>
  </si>
  <si>
    <t>Aumentar significativamente el acceso a la tecnología de la información y las comunicaciones y esforzarse por proporcionar acceso universal y asequible a Internet en los países menos adelantados de aquí a 2020</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</si>
  <si>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</si>
  <si>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</si>
  <si>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</si>
  <si>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</si>
  <si>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Apoyar el desarrollo de tecnologías, la investigación y la innovación nacionales en los países en desarrollo, incluso garantizando un entorno normativo propicio a la diversificación industrial y la adición de valor a los productos básicos, entre otras cosas</t>
  </si>
  <si>
    <t>De aquí a 2030, lograr progresivamente y mantener el crecimiento de los ingresos del 40% más pobre de la población a una tasa superior a la media nacional</t>
  </si>
  <si>
    <t>De aquí a 2030, potenciar y promover la inclusión social, económica y política de todas las personas, independientemente de su edad, sexo, discapacidad, raza, etnia, origen, religión o situación económica u otra condición</t>
  </si>
  <si>
    <t>Adoptar políticas, especialmente fiscales, salariales y de protección social, y lograr progresivamente una mayor igualdad</t>
  </si>
  <si>
    <t>De aquí a 2030, asegurar el acceso de todas las personas a viviendas y servicios básicos adecuados, seguros y asequibles y mejorar los barrios marginales</t>
  </si>
  <si>
    <t>Redoblar los esfuerzos para proteger y salvaguardar el patrimonio cultural y natural del mundo</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</si>
  <si>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</si>
  <si>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De aquí a 2030, reducir el impacto ambiental negativo per cápita de las ciudades, incluso prestando especial atención a la calidad del aire y la gestión de los desechos municipales y de otro tipo</t>
  </si>
  <si>
    <t>De aquí a 2030, proporcionar acceso universal a zonas verdes y espacios públicos seguros, inclusivos y accesibles, en particular para las mujeres y los niños, las personas de edad y las personas con discapacidad</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</si>
  <si>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</si>
  <si>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De aquí a 2030, reducir considerablemente la generación de desechos mediante actividades de prevención, reducción, reciclado y reutilización</t>
  </si>
  <si>
    <t>De aquí a 2030, reducir a la mitad el desperdicio de alimentos per cápita mundial en la venta al por menor y a nivel de los consumidores y reducir las pérdidas de alimentos en las cadenas de producción y suministro, incluidas las pérdidas posteriores a la cosecha</t>
  </si>
  <si>
    <t>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</si>
  <si>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Alentar a las empresas, en especial las grandes empresas y las empresas transnacionales, a que adopten prácticas sostenibles e incorporen información sobre la sostenibilidad en su ciclo de presentación de informes</t>
  </si>
  <si>
    <t>Elaborar y aplicar instrumentos para vigilar los efectos en el desarrollo sostenible, a fin de lograr un turismo sostenible que cree puestos de trabajo y promueva la cultura y los productos locales</t>
  </si>
  <si>
    <t>Fortalecer la resiliencia y la capacidad de adaptación a los riesgos relacionados con el clima y los desastres naturales en todos los países</t>
  </si>
  <si>
    <t>Incorporar medidas relativas al cambio climático en las políticas, estrategias y planes nacionales</t>
  </si>
  <si>
    <t>De aquí a 2020, conservar al menos el 10% de las zonas costeras y marinas, de conformidad con las leyes nacionales y el derecho internacional y sobre la base de la mejor información científica disponible</t>
  </si>
  <si>
    <t>De aquí a 2025, prevenir y reducir significativamente la contaminación marina de todo tipo, en particular la producida por actividades realizadas en tierra, incluidos los detritos marinos y la polución por nutrientes</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</si>
  <si>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</si>
  <si>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Adoptar medidas urgentes y significativas para reducir la degradación de los hábitats naturales, detener la pérdida de la diversidad biológica y, para 2020, proteger las especies amenazadas y evitar su extinción</t>
  </si>
  <si>
    <t>Reducir significativamente todas las formas de violencia y las correspondientes tasas de mortalidad en todo el mundo</t>
  </si>
  <si>
    <t>Promover el estado de derecho en los planos nacional e internacional y garantizar la igualdad en el acceso a la justicia para todos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</si>
  <si>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</si>
  <si>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</si>
  <si>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Instrucciones para el diligenciamiento del Plan de Acción</t>
  </si>
  <si>
    <r>
      <rPr>
        <sz val="14"/>
        <rFont val="Arial Narrow"/>
        <family val="2"/>
      </rPr>
      <t xml:space="preserve">En el diligenciamiento del formato </t>
    </r>
    <r>
      <rPr>
        <b/>
        <sz val="14"/>
        <rFont val="Arial Narrow"/>
        <family val="2"/>
      </rPr>
      <t>NO</t>
    </r>
    <r>
      <rPr>
        <sz val="14"/>
        <rFont val="Arial Narrow"/>
        <family val="2"/>
      </rPr>
      <t xml:space="preserve"> utilizar mayúsculas sostenidas, letra cursiva, doble espacios, cambiar los títulos, ni combinar celdas, lo anterior con el fin de facilitar la migración de la información al sistema de información</t>
    </r>
  </si>
  <si>
    <t>Secciones</t>
  </si>
  <si>
    <t>Descripción</t>
  </si>
  <si>
    <t>Información General</t>
  </si>
  <si>
    <r>
      <rPr>
        <b/>
        <sz val="12"/>
        <rFont val="Arial Narrow"/>
        <family val="2"/>
      </rPr>
      <t xml:space="preserve">a. Nombre de la política pública: </t>
    </r>
    <r>
      <rPr>
        <sz val="12"/>
        <rFont val="Arial Narrow"/>
        <family val="2"/>
      </rPr>
      <t xml:space="preserve">
- Escribir el nombre de la política pública.</t>
    </r>
  </si>
  <si>
    <r>
      <t xml:space="preserve">b. Documento CONPES Distrital #:
</t>
    </r>
    <r>
      <rPr>
        <sz val="12"/>
        <rFont val="Arial Narrow"/>
        <family val="2"/>
      </rPr>
      <t>Aplica para documentos de política aprobados por el CONPES D.C.</t>
    </r>
    <r>
      <rPr>
        <b/>
        <sz val="12"/>
        <rFont val="Arial Narrow"/>
        <family val="2"/>
      </rPr>
      <t xml:space="preserve">
</t>
    </r>
    <r>
      <rPr>
        <sz val="12"/>
        <rFont val="Arial Narrow"/>
        <family val="2"/>
      </rPr>
      <t>Esta información será diligenciada por la Secretaría Técnica del CONPES D.C una vez se numere el documento y se publique.
Esta numeración aplica solamente para políticas públicas nuevas que surtan todo el procedimiento CONPES D.C.
Las PP vigentes que formulan su plan de acción será aprobado por CONPES D.C. pero no tendrían ninguna numeración.</t>
    </r>
  </si>
  <si>
    <r>
      <rPr>
        <b/>
        <sz val="12"/>
        <rFont val="Arial Narrow"/>
        <family val="2"/>
      </rPr>
      <t xml:space="preserve">c. Fecha de aprobación: 
</t>
    </r>
    <r>
      <rPr>
        <sz val="12"/>
        <rFont val="Arial Narrow"/>
        <family val="2"/>
      </rPr>
      <t>Si es política pública vigente coloque la fecha de aprobación del acto administrativo.</t>
    </r>
    <r>
      <rPr>
        <b/>
        <sz val="12"/>
        <rFont val="Arial Narrow"/>
        <family val="2"/>
      </rPr>
      <t xml:space="preserve">
</t>
    </r>
    <r>
      <rPr>
        <sz val="12"/>
        <rFont val="Arial Narrow"/>
        <family val="2"/>
      </rPr>
      <t>En caso que sean documentos de política aprobados por el CONPES D.C., la Secretaría Técnica suscribe la fecha de aprobación una vez se numere el documento y publique.
Corresponde a la fecha de sesión CONPES D.C</t>
    </r>
  </si>
  <si>
    <r>
      <rPr>
        <b/>
        <sz val="12"/>
        <rFont val="Arial Narrow"/>
        <family val="2"/>
      </rPr>
      <t>d. Fecha de actualización:</t>
    </r>
    <r>
      <rPr>
        <sz val="12"/>
        <rFont val="Arial Narrow"/>
        <family val="2"/>
      </rPr>
      <t xml:space="preserve">
Esta información será diligenciada por la Secretaría Técnica del CONPES D.C.
Corresponde a la fecha en la que se modifique datos del Plan de Acción. </t>
    </r>
  </si>
  <si>
    <r>
      <t xml:space="preserve">e. Fecha de corte seguimiento:
</t>
    </r>
    <r>
      <rPr>
        <sz val="12"/>
        <rFont val="Arial Narrow"/>
        <family val="2"/>
      </rPr>
      <t>Esta información será diligenciada por la Secretaría Técnica del CONPES D.C.
Corresponde a la fecha de corte en la que se haga seguimiento a los planes de acción, establecida cada 6 meses.</t>
    </r>
  </si>
  <si>
    <r>
      <t xml:space="preserve">f. Sector y entidad líder: </t>
    </r>
    <r>
      <rPr>
        <sz val="12"/>
        <rFont val="Arial Narrow"/>
        <family val="2"/>
      </rPr>
      <t>Lista desplegable</t>
    </r>
    <r>
      <rPr>
        <b/>
        <sz val="12"/>
        <rFont val="Arial Narrow"/>
        <family val="2"/>
      </rPr>
      <t xml:space="preserve">
</t>
    </r>
    <r>
      <rPr>
        <sz val="12"/>
        <rFont val="Arial Narrow"/>
        <family val="2"/>
      </rPr>
      <t>Relacionar el sector y la entidad cabeza de sector que lidera la política pública.</t>
    </r>
  </si>
  <si>
    <r>
      <t>g. Sectores y entidades corresponsables:</t>
    </r>
    <r>
      <rPr>
        <sz val="12"/>
        <rFont val="Arial Narrow"/>
        <family val="2"/>
      </rPr>
      <t xml:space="preserve"> Lista desplegable</t>
    </r>
    <r>
      <rPr>
        <b/>
        <sz val="12"/>
        <rFont val="Arial Narrow"/>
        <family val="2"/>
      </rPr>
      <t xml:space="preserve">
</t>
    </r>
    <r>
      <rPr>
        <sz val="12"/>
        <rFont val="Arial Narrow"/>
        <family val="2"/>
      </rPr>
      <t>Se deben relacionar las entidades que son corresponsables en la formulación e implementación de la política pública.</t>
    </r>
  </si>
  <si>
    <t>Objetivos</t>
  </si>
  <si>
    <r>
      <rPr>
        <b/>
        <sz val="12"/>
        <rFont val="Arial Narrow"/>
        <family val="2"/>
      </rPr>
      <t>a. Objetivo General:</t>
    </r>
    <r>
      <rPr>
        <sz val="12"/>
        <rFont val="Arial Narrow"/>
        <family val="2"/>
      </rPr>
      <t xml:space="preserve">
Corresponde al propósito general de la política pública. 
Definido en la política pública con el fin de responder a la problemática o situación identificada, expresa el resultado que se desea alcanzar.
Debe estar escrito en infinitivo.</t>
    </r>
  </si>
  <si>
    <r>
      <rPr>
        <b/>
        <sz val="12"/>
        <rFont val="Arial Narrow"/>
        <family val="2"/>
      </rPr>
      <t xml:space="preserve">b. Objetivos Específicos: 
</t>
    </r>
    <r>
      <rPr>
        <sz val="12"/>
        <rFont val="Arial Narrow"/>
        <family val="2"/>
      </rPr>
      <t>Corresponden a las acciones que se deben cumplir para alcanzar el objetivo general.
Están definidos en la política.
Inserte cuantas filas sean necesarias.</t>
    </r>
  </si>
  <si>
    <r>
      <rPr>
        <b/>
        <sz val="12"/>
        <rFont val="Arial Narrow"/>
        <family val="2"/>
      </rPr>
      <t xml:space="preserve">c. Importancia relativa del objetivo especifico: </t>
    </r>
    <r>
      <rPr>
        <sz val="12"/>
        <rFont val="Arial Narrow"/>
        <family val="2"/>
      </rPr>
      <t>Se expresa en número y corresponde al valor que se le asigna al objetivo, este se determina por la sumatoria de las importancias relativas asignadas a los productos relacionados con cada objetivo.</t>
    </r>
  </si>
  <si>
    <t>Indicadores de Resultado y Producto</t>
  </si>
  <si>
    <r>
      <t xml:space="preserve">a. Resultado o producto esperado: </t>
    </r>
    <r>
      <rPr>
        <sz val="12"/>
        <rFont val="Arial Narrow"/>
        <family val="2"/>
      </rPr>
      <t xml:space="preserve">Se entiende el </t>
    </r>
    <r>
      <rPr>
        <b/>
        <sz val="12"/>
        <rFont val="Arial Narrow"/>
        <family val="2"/>
      </rPr>
      <t xml:space="preserve">resultado esperado </t>
    </r>
    <r>
      <rPr>
        <sz val="12"/>
        <rFont val="Arial Narrow"/>
        <family val="2"/>
      </rPr>
      <t xml:space="preserve">como el efecto generado por la entrega de bienes y servicios por parte del Estado sobre una población específica.
Se entiende como </t>
    </r>
    <r>
      <rPr>
        <b/>
        <sz val="12"/>
        <rFont val="Arial Narrow"/>
        <family val="2"/>
      </rPr>
      <t xml:space="preserve">producto esperado </t>
    </r>
    <r>
      <rPr>
        <sz val="12"/>
        <rFont val="Arial Narrow"/>
        <family val="2"/>
      </rPr>
      <t>aquel que mide los bienes y servicios provistos por el Estado que se obtienen de la transformación de los insumos a través de las actividades.
Inserte cuantas filas sean necesarias de acuerdo al número de resultados y productos.</t>
    </r>
  </si>
  <si>
    <r>
      <rPr>
        <b/>
        <sz val="12"/>
        <rFont val="Arial Narrow"/>
        <family val="2"/>
      </rPr>
      <t>b. Importancia relativa del indicador de resultado:</t>
    </r>
    <r>
      <rPr>
        <sz val="12"/>
        <rFont val="Arial Narrow"/>
        <family val="2"/>
      </rPr>
      <t xml:space="preserve"> Este valor corresponde a la sumatoria del valor asignado al indicador de producto debido a su importancia e incidencia en el cumplimiento del resultado. Su sumatoria asignarán el valor de la importancia relativa del objetivo. 
-La sumatoria de los objetivos deberá ser 100%
</t>
    </r>
    <r>
      <rPr>
        <b/>
        <sz val="12"/>
        <rFont val="Arial Narrow"/>
        <family val="2"/>
      </rPr>
      <t>Importancia relativa del indicador de producto:</t>
    </r>
    <r>
      <rPr>
        <sz val="12"/>
        <rFont val="Arial Narrow"/>
        <family val="2"/>
      </rPr>
      <t xml:space="preserve"> El valor asignado corresponde a la importancia e incidencia que se considera tiene el producto en el cumplimiento del resultado y del objetivo sucesivamente.</t>
    </r>
  </si>
  <si>
    <r>
      <t xml:space="preserve">c. Nombre del indicador de resultado o de producto: </t>
    </r>
    <r>
      <rPr>
        <sz val="12"/>
        <rFont val="Arial Narrow"/>
        <family val="2"/>
      </rPr>
      <t>Se pueden establecer más de un indicador de resultado los cuales le apuntan al cumplimiento del Objetivo de la política.
Escriba el nombre del indicador.
Debe evidenciar con precisión la propiedad a medir y guardar coherencia con la fórmula de cálculo.</t>
    </r>
  </si>
  <si>
    <r>
      <rPr>
        <b/>
        <sz val="12"/>
        <rFont val="Arial Narrow"/>
        <family val="2"/>
      </rPr>
      <t xml:space="preserve">d. Fórmula de cálculo del indicador de resultado o de producto: </t>
    </r>
    <r>
      <rPr>
        <sz val="12"/>
        <rFont val="Arial Narrow"/>
        <family val="2"/>
      </rPr>
      <t>Escribir la expresión matemática con la cual se calcula el indicador.</t>
    </r>
  </si>
  <si>
    <r>
      <rPr>
        <b/>
        <sz val="12"/>
        <rFont val="Arial Narrow"/>
        <family val="2"/>
      </rPr>
      <t xml:space="preserve">e.Enfoque: </t>
    </r>
    <r>
      <rPr>
        <sz val="12"/>
        <rFont val="Arial Narrow"/>
        <family val="2"/>
      </rPr>
      <t>Se relaciona si el efecto logrado (resultado) o los bienes o servicios entregados (producto esperado) aborda los enfoques (Derechos Humanos, Género, Diferencial, Poblacional, Ambiental y Territorial), es decir, si estos aportan a la justicia social, y a la transformación de situaciones de inequidades de las poblaciones, grupos sociales, territorios. Si se aborda más de un enfoque se separan con un punto y coma (;).</t>
    </r>
  </si>
  <si>
    <r>
      <rPr>
        <b/>
        <sz val="12"/>
        <rFont val="Arial Narrow"/>
        <family val="2"/>
      </rPr>
      <t>d. Tipo de anualización:</t>
    </r>
    <r>
      <rPr>
        <sz val="12"/>
        <rFont val="Arial Narrow"/>
        <family val="2"/>
      </rPr>
      <t xml:space="preserve">
- Define la forma en que se calculan los avances del indicador con respecto a la meta, lo que permite determinar su porcentaje de avance.
- Dependiendo del objetivo del indicador (por ejemplo, si se desea incrementar o disminuir su valor actual), la tendencia esperada y el comportamiento histórico de la información, se pueden definir diferentes tipos de acumulación. De esta manera, se asegura que los avances sean medidos correctamente.
Indicadores de tipo </t>
    </r>
    <r>
      <rPr>
        <b/>
        <sz val="12"/>
        <rFont val="Arial Narrow"/>
        <family val="2"/>
      </rPr>
      <t>suma</t>
    </r>
    <r>
      <rPr>
        <sz val="12"/>
        <rFont val="Arial Narrow"/>
        <family val="2"/>
      </rPr>
      <t>: para cada año se programa un valor que se espera cumplir, y la suma de dichas programaciones es igual al valor total de la meta. Ej.: Niños y jóvenes apoyados en procesos de vocación científica y tecnológica - Metas: 5.000, 6.000, 1.000, 950 = Meta Final 12.950.
Indicadores de tipo</t>
    </r>
    <r>
      <rPr>
        <b/>
        <sz val="12"/>
        <rFont val="Arial Narrow"/>
        <family val="2"/>
      </rPr>
      <t xml:space="preserve"> constante</t>
    </r>
    <r>
      <rPr>
        <sz val="12"/>
        <rFont val="Arial Narrow"/>
        <family val="2"/>
      </rPr>
      <t xml:space="preserve">: el valor programado para cada año es el mismo, y debe ser igual a la cantidad programada. Los valores no se suman para obtener la cantidad total del indicador. Ej.: Porcentaje de Subsidios Familiares de Vivienda en Especie asignados a Población Desplazada en el Programa de Vivienda Gratuita - Meta cada año: 50% de los subsidios asignados a población Desplazada en el Programa Vivienda Gratuita.
Indicadores de tipo </t>
    </r>
    <r>
      <rPr>
        <b/>
        <sz val="12"/>
        <rFont val="Arial Narrow"/>
        <family val="2"/>
      </rPr>
      <t>creciente</t>
    </r>
    <r>
      <rPr>
        <sz val="12"/>
        <rFont val="Arial Narrow"/>
        <family val="2"/>
      </rPr>
      <t xml:space="preserve">: la programación de este indicador presenta las siguientes características: Debe ser anualizado en más de una vigencia; la anualización debe ser consecutiva, es decir, no puede haber programaciones de cero entre dos años; la programación del año debe ser mayor o igual a la del año anterior; la programación de la última vigencia debe ser mayor a la del primer año programado e igual al valor previsto. Ej.: Porcentaje de bogotanos que tienen apropiación alta y muy alta de la ciencia y la tecnología LB: 30%, Metas: 32, 35, 40, 50, Meta final: 50%.
Indicadores de tipo </t>
    </r>
    <r>
      <rPr>
        <b/>
        <sz val="12"/>
        <rFont val="Arial Narrow"/>
        <family val="2"/>
      </rPr>
      <t>decreciente</t>
    </r>
    <r>
      <rPr>
        <sz val="12"/>
        <rFont val="Arial Narrow"/>
        <family val="2"/>
      </rPr>
      <t>: la programación de este indicador presenta las siguientes características: debe ser anualizado a más de una vigencia; la anualización debe ser consecutiva, es decir, no puede haber programaciones en cero entre dos años; la programación del año debe ser menor o igual a la del año anterior; la programación de la última vigencia debe ser menor a la del primer año programado e igual al valor previsto. Ej.: Tasa de hurto a personas por 100 mil habitantes LB: 30,3, Metas: 30, 29,7, 29,5, 29,3 Meta final 29,3.</t>
    </r>
  </si>
  <si>
    <r>
      <rPr>
        <b/>
        <sz val="12"/>
        <rFont val="Arial Narrow"/>
        <family val="2"/>
      </rPr>
      <t>e. Indicador del PDD:</t>
    </r>
    <r>
      <rPr>
        <sz val="12"/>
        <rFont val="Arial Narrow"/>
        <family val="2"/>
      </rPr>
      <t xml:space="preserve"> Se refiere a si el indicador de resultado o de producto es un indicador del PDD, responda sí o no y posteriormente identificar la relación del indicador con la estructura del PDD.
Para los indicadores que sean identificados del PDD se debe referir el Código de la Meta PDD.
Esta matríz se encuentra en la caja de herramientas.</t>
    </r>
  </si>
  <si>
    <r>
      <rPr>
        <b/>
        <sz val="12"/>
        <rFont val="Arial Narrow"/>
        <family val="2"/>
      </rPr>
      <t>f. Objetivo de Desarrollo Sostenible ODS:</t>
    </r>
    <r>
      <rPr>
        <sz val="12"/>
        <rFont val="Arial Narrow"/>
        <family val="2"/>
      </rPr>
      <t xml:space="preserve"> </t>
    </r>
    <r>
      <rPr>
        <sz val="12"/>
        <color theme="1"/>
        <rFont val="Arial Narrow"/>
        <family val="2"/>
      </rPr>
      <t>Cada producto, debe relacionarse de acuerdo con los objetivos mundiales, a su vez debe ser identificada la meta del ODS.
Esta matríz se encuentra en la caja de herramientas.</t>
    </r>
  </si>
  <si>
    <r>
      <rPr>
        <b/>
        <sz val="12"/>
        <rFont val="Arial Narrow"/>
        <family val="2"/>
      </rPr>
      <t>g. Línea base:</t>
    </r>
    <r>
      <rPr>
        <sz val="12"/>
        <rFont val="Arial Narrow"/>
        <family val="2"/>
      </rPr>
      <t xml:space="preserve">
- Marco de referencia de la situación actual que se pretende modificar, establece la situación inicial del escenario en donde se va a implementar la política. Permite medir los avances y efectos de la gestión, sirve como punto de comparación para el seguimiento y en futuras evaluaciones se pueda determinar qué tanto se lograron alcanzar los objetivos. 
- Indique el valor y el año de la línea base, recuerde que para el seguimiento todo indicador debe contar con la línea base como referente de los avances alcanzados o del referente al que se quiere llegar. Si el indicador no cuenta con línea base se debe revisar la pertinencia de utilizar ese indicador, se debería identificar un indicador proxy (aproximado) que cuente con línea base.
- Contar con la línea base permite identificar indicadores claves de uso obligado para la planeación, el seguimiento, la evaluación, el control y la rendición de cuentas de la gestión pública, dependiendo de la naturaleza de las funciones de las entidades. Así mismo permite organizar bases de datos conforme a necesidades de información identificadas.
- El valor de la línea base debe estar expresado en la misma unidad de la meta.
- Se escribe un valor que puede ser cero (0) cuando se tiene certeza luego de realizar una medición.
- Se escribe No Disponible (ND) cuando no se cuenta o se espera el resultado de una medición.</t>
    </r>
  </si>
  <si>
    <r>
      <rPr>
        <b/>
        <sz val="12"/>
        <rFont val="Arial Narrow"/>
        <family val="2"/>
      </rPr>
      <t>h. Tiempos de ejecución:</t>
    </r>
    <r>
      <rPr>
        <sz val="12"/>
        <rFont val="Arial Narrow"/>
        <family val="2"/>
      </rPr>
      <t xml:space="preserve"> ¿En cuánto tiempo se alcanzará la meta? Es decir, el período que tomará lograr el resultado o producto.</t>
    </r>
    <r>
      <rPr>
        <b/>
        <sz val="12"/>
        <rFont val="Arial Narrow"/>
        <family val="2"/>
      </rPr>
      <t xml:space="preserve">
Año inicio y Año Fin: </t>
    </r>
    <r>
      <rPr>
        <sz val="12"/>
        <rFont val="Arial Narrow"/>
        <family val="2"/>
      </rPr>
      <t>Corresponde al año en el que inicia la acción y el año en el que se espera esta finalice.</t>
    </r>
  </si>
  <si>
    <r>
      <rPr>
        <b/>
        <sz val="12"/>
        <rFont val="Arial Narrow"/>
        <family val="2"/>
      </rPr>
      <t>i. Metas - anuales y final:</t>
    </r>
    <r>
      <rPr>
        <sz val="12"/>
        <rFont val="Arial Narrow"/>
        <family val="2"/>
      </rPr>
      <t xml:space="preserve">
- Es la representación cuantitativa del objetivo de la intervención pública, sea este de resultado o producto.
- Cantidad programada o valor objetivo que espera alcanzar el indicador en un periodo específico (año).
- Meta final: ¿Qué valor se espera tome el indicador tras la implementación de la intervención pública?
- Indique la meta del indicador, solo en términos numéricos (porcentajes o valores absolutos), no escriba palabras. 
- Registre las metas de forma acumulada. 
- En los casos en los que el indicador cuente con línea base, por favor adicione este valor a las metas definidas.
- Inserte las columnas que considere necesarias para referenciar los años de la intervención de la política pública.</t>
    </r>
  </si>
  <si>
    <t>Costos estimados y recursos disponibles</t>
  </si>
  <si>
    <r>
      <rPr>
        <b/>
        <sz val="12"/>
        <rFont val="Arial Narrow"/>
        <family val="2"/>
      </rPr>
      <t xml:space="preserve">a. Costos estimados:
En el caso de no contar con el dato por dificultades en su cálculo no colocar cero (0) dejarlo vacío.
</t>
    </r>
    <r>
      <rPr>
        <sz val="12"/>
        <rFont val="Arial Narrow"/>
        <family val="2"/>
      </rPr>
      <t>-Indique el costo estimado del cumplimiento del producto.
-Las cifras debe expresarse en millones de pesos, ejemplo: 300.000.000 colocar 300.
-Totalice los costos por producto y por vigencia. 
-No se deben diligenciar celdas con valores cero. En los casos en los que no pueda determinar los costos, deje la celda vacía.</t>
    </r>
  </si>
  <si>
    <r>
      <t>b. Recursos disponibles:</t>
    </r>
    <r>
      <rPr>
        <sz val="12"/>
        <rFont val="Arial Narrow"/>
        <family val="2"/>
      </rPr>
      <t xml:space="preserve"> Corresponden al valor destinado para el cumplimiento del producto y es el recurso con el que se cuenta para su avance y cumplimiento.</t>
    </r>
  </si>
  <si>
    <r>
      <t>c. Fuente de financiación:</t>
    </r>
    <r>
      <rPr>
        <sz val="12"/>
        <rFont val="Arial Narrow"/>
        <family val="2"/>
      </rPr>
      <t xml:space="preserve"> Esta puede ser por funcionamiento, inversión, crédito, cooperación, donación, sector privado, entre otras. Si se aborda más de una fuente de financiación se separan con un punto y coma (;).</t>
    </r>
  </si>
  <si>
    <t>Responsable de la ejecución</t>
  </si>
  <si>
    <r>
      <rPr>
        <b/>
        <sz val="12"/>
        <rFont val="Arial Narrow"/>
        <family val="2"/>
      </rPr>
      <t>a.</t>
    </r>
    <r>
      <rPr>
        <sz val="12"/>
        <rFont val="Arial Narrow"/>
        <family val="2"/>
      </rPr>
      <t xml:space="preserve"> Corresponde a la información de la persona de contacto en la que se relaciona el sector, la entidad responsable de ejecutar y avanzar en el indicador, así como de alcanzar el producto. </t>
    </r>
    <r>
      <rPr>
        <b/>
        <sz val="12"/>
        <rFont val="Arial Narrow"/>
        <family val="2"/>
      </rPr>
      <t>Esta información debe estar diligenciada completamente.</t>
    </r>
  </si>
  <si>
    <t>Corresponsable de la ejecución</t>
  </si>
  <si>
    <r>
      <rPr>
        <b/>
        <sz val="12"/>
        <rFont val="Arial Narrow"/>
        <family val="2"/>
      </rPr>
      <t>a.</t>
    </r>
    <r>
      <rPr>
        <sz val="12"/>
        <rFont val="Arial Narrow"/>
        <family val="2"/>
      </rPr>
      <t xml:space="preserve"> Corresponde a la información de las personas de contacto que son corresponsables en el cumplimiento del producto. Se debe relacionar la información del sector, la entidad corresponsable del cumplimiento del producto. Esta información debe estar diligenciada completamente, estar escritos los nombres completos de las entidades sin abreviaciones, y para cada uno separarse por punto y coma (;). Ej. Sector Gobierno; Sector Cultura; Sector Planeación, así para cada celda de entidad, teléfono, correo electrónico.</t>
    </r>
  </si>
  <si>
    <t>Instrucciones para el diligenciamiento de la ficha técnica de los indicadores de resultado y producto</t>
  </si>
  <si>
    <t>Se debe diligenciar una ficha técnica por cada indicador de resultado y de producto.</t>
  </si>
  <si>
    <t>Descripción de la variables</t>
  </si>
  <si>
    <r>
      <rPr>
        <b/>
        <sz val="12"/>
        <rFont val="Arial Narrow"/>
        <family val="2"/>
      </rPr>
      <t xml:space="preserve">a. Nombre del indicador: </t>
    </r>
    <r>
      <rPr>
        <sz val="12"/>
        <rFont val="Arial Narrow"/>
        <family val="2"/>
      </rPr>
      <t xml:space="preserve">
- Escribir el nombre del indicador, el cual debe dar cuenta de lo que está midiendo, no debe incluir más de una acción.</t>
    </r>
  </si>
  <si>
    <r>
      <t xml:space="preserve">b. Relación entre el indicador de resultado e indicadores de producto:
</t>
    </r>
    <r>
      <rPr>
        <sz val="12"/>
        <rFont val="Arial Narrow"/>
        <family val="2"/>
      </rPr>
      <t>- Para la ficha técnica del indicador de resultado, indicar cuáles indicadores de producto le aportan al indicador de resultado o con cuales indicadores de producto se relaciona. 
- Para la ficha técnica de los indicadores de producto colocar el indicador de resultado al que le aporta o con el cual tiene relación.</t>
    </r>
  </si>
  <si>
    <r>
      <rPr>
        <b/>
        <sz val="12"/>
        <rFont val="Arial Narrow"/>
        <family val="2"/>
      </rPr>
      <t xml:space="preserve">c. Relación con el PDD: </t>
    </r>
    <r>
      <rPr>
        <sz val="12"/>
        <rFont val="Arial Narrow"/>
        <family val="2"/>
      </rPr>
      <t>Se refiere a si el indicador de resultado tiene relación con un indicador del PDD. Posteriormente identificar la relación del indicador con la estructura del PDD.
- Pilar, Objetivo o Eje del PDD
- Programa del PDD
Para los indicadores que sean identificados del PDD se debe referir el Código de la Meta PDD.</t>
    </r>
  </si>
  <si>
    <r>
      <rPr>
        <b/>
        <sz val="12"/>
        <rFont val="Arial Narrow"/>
        <family val="2"/>
      </rPr>
      <t xml:space="preserve">d. Sector y entidad responsable: </t>
    </r>
    <r>
      <rPr>
        <sz val="12"/>
        <rFont val="Arial Narrow"/>
        <family val="2"/>
      </rPr>
      <t>Lista desplegable
- Se refiere a la identificación del sector y entidad responsable del cumplimiento del indicador.</t>
    </r>
  </si>
  <si>
    <r>
      <rPr>
        <b/>
        <sz val="12"/>
        <rFont val="Arial Narrow"/>
        <family val="2"/>
      </rPr>
      <t xml:space="preserve">e. Entidades involucradas en el cumplimiento del indicador:
</t>
    </r>
    <r>
      <rPr>
        <sz val="12"/>
        <rFont val="Arial Narrow"/>
        <family val="2"/>
      </rPr>
      <t>Se debe relacionar las entidades que tienen responsabilidad directa o compartida en el cumplimiento del indicador</t>
    </r>
  </si>
  <si>
    <r>
      <rPr>
        <b/>
        <sz val="12"/>
        <rFont val="Arial Narrow"/>
        <family val="2"/>
      </rPr>
      <t>f. Descripción de indicador:</t>
    </r>
    <r>
      <rPr>
        <sz val="12"/>
        <rFont val="Arial Narrow"/>
        <family val="2"/>
      </rPr>
      <t xml:space="preserve">
- Define la información que el indicador va a proporcionar. Identifica los principales aspectos por los cuales se definió el indicador. Este campo debe responder a las preguntas: ¿qué se mide?  Deje describir el verbo del indicador (construido, elaborado, implementado). 
También se debe indicar si el objetivo del indicador es aumentar, reducir o mantener dentro de un rango.
</t>
    </r>
    <r>
      <rPr>
        <i/>
        <sz val="12"/>
        <rFont val="Arial Narrow"/>
        <family val="2"/>
      </rPr>
      <t>Por ejemplo si es un indicador de capacitaciones realizadas, aquí se debe incluir toda la información relacionada con las capacitaciones, es decir, qué se entenderá como capacitaciones realizadas, la temática, el número mínimo de asistentes que se tendrá en cuenta para contabilizar la capacitación o el número de horas, si es virtual o presencial.</t>
    </r>
  </si>
  <si>
    <r>
      <t xml:space="preserve">g. Descripción del Producto: </t>
    </r>
    <r>
      <rPr>
        <sz val="12"/>
        <rFont val="Arial Narrow"/>
        <family val="2"/>
      </rPr>
      <t xml:space="preserve">Se debe responder ¿qué es el producto? ¿por qué es importante entregar o hacer el producto? Aspectos a considerar para el desarrollo del producto, se debe exponer la importancia del producto o resultado. Se resaltan las recomendaciones y elementos que se deben tener presentes en la elaboración del producto (actividades, lineamientos, indicaciones, elementos que no se pueden desconocer). 
Se debe evidenciar la manera en que este producto o resultado esperado  integra el abordaje de los enfoques (Derehos Humanos, Género, Diferencial, Poblacional, Ambiental, Territorial), indicando por ejemplo, se atiende de manera prioritaria a...; o se desarrolla desde el enfoque diferencial. </t>
    </r>
  </si>
  <si>
    <r>
      <rPr>
        <b/>
        <sz val="12"/>
        <rFont val="Arial Narrow"/>
        <family val="2"/>
      </rPr>
      <t xml:space="preserve">h. Meta(s) de resultado a la que el producto aporta mediante su implementación: </t>
    </r>
    <r>
      <rPr>
        <sz val="12"/>
        <rFont val="Arial Narrow"/>
        <family val="2"/>
      </rPr>
      <t>Se identifica la o las meta de resultado a la que el producto aporta mediante su implementación.</t>
    </r>
  </si>
  <si>
    <r>
      <t xml:space="preserve">i. Objetivo de Desarrollo Sostenible ODS: </t>
    </r>
    <r>
      <rPr>
        <sz val="12"/>
        <color theme="1"/>
        <rFont val="Arial Narrow"/>
        <family val="2"/>
      </rPr>
      <t>Cada producto, debe relacionarse de acuerdo con los objetivos mundiales, a su vez debe ser identificada la meta del ODS.
Esta matríz se encuentra en la caja de herramientas.</t>
    </r>
  </si>
  <si>
    <t>Medición</t>
  </si>
  <si>
    <r>
      <rPr>
        <b/>
        <sz val="12"/>
        <rFont val="Arial Narrow"/>
        <family val="2"/>
      </rPr>
      <t xml:space="preserve">a. Fórmula de cálculo: </t>
    </r>
    <r>
      <rPr>
        <sz val="12"/>
        <rFont val="Arial Narrow"/>
        <family val="2"/>
      </rPr>
      <t>Escribir la expresión matemática con la cual se calcula el indicador.</t>
    </r>
  </si>
  <si>
    <r>
      <rPr>
        <b/>
        <sz val="12"/>
        <rFont val="Arial Narrow"/>
        <family val="2"/>
      </rPr>
      <t>b. Unidad de medida:</t>
    </r>
    <r>
      <rPr>
        <sz val="12"/>
        <rFont val="Arial Narrow"/>
        <family val="2"/>
      </rPr>
      <t xml:space="preserve"> Escribir el parámetro de referencia para determinar las magnitudes de medición del indicador.</t>
    </r>
  </si>
  <si>
    <r>
      <rPr>
        <b/>
        <sz val="12"/>
        <rFont val="Arial Narrow"/>
        <family val="2"/>
      </rPr>
      <t>c. Periodicidad de medición:</t>
    </r>
    <r>
      <rPr>
        <sz val="12"/>
        <rFont val="Arial Narrow"/>
        <family val="2"/>
      </rPr>
      <t xml:space="preserve"> Explicar la frecuencia con la cual se miden los resultados.</t>
    </r>
  </si>
  <si>
    <r>
      <rPr>
        <b/>
        <sz val="12"/>
        <rFont val="Arial Narrow"/>
        <family val="2"/>
      </rPr>
      <t>d. Línea base:</t>
    </r>
    <r>
      <rPr>
        <sz val="12"/>
        <rFont val="Arial Narrow"/>
        <family val="2"/>
      </rPr>
      <t xml:space="preserve">
- Indique el valor y el año de la línea base de los indicadores que cuenten con dicha información, en el caso en que no sea posible contar con este dato colocar ND, recuerde que para el seguimiento es fundamental contar con la línea base como referente de los avances alcanzados.
- El valor de la línea base debe estar expresado en la misma unidad de la meta. 
- Se debe especificar la fuente de información usada para obtener el dato y la fecha a la que corresponde.</t>
    </r>
  </si>
  <si>
    <r>
      <rPr>
        <b/>
        <sz val="12"/>
        <rFont val="Arial Narrow"/>
        <family val="2"/>
      </rPr>
      <t xml:space="preserve">e. Año inicio y Año Fin: </t>
    </r>
    <r>
      <rPr>
        <sz val="12"/>
        <rFont val="Arial Narrow"/>
        <family val="2"/>
      </rPr>
      <t>Corresponde al año en el que inicia la acción y el año en el que se espera esta finalice.</t>
    </r>
  </si>
  <si>
    <r>
      <rPr>
        <b/>
        <sz val="12"/>
        <rFont val="Arial Narrow"/>
        <family val="2"/>
      </rPr>
      <t>f. Metas:</t>
    </r>
    <r>
      <rPr>
        <sz val="12"/>
        <rFont val="Arial Narrow"/>
        <family val="2"/>
      </rPr>
      <t xml:space="preserve">
- Colocar el año, ej. 2018, 2019...
- Cantidad programada o valor objetivo que espera alcanzar el indicador en un periodo específico, cada año y final.
- Registre la meta final de resultado que se espera alcanzar, se debe tener en cuenta el tipo de anualización del indicador.
- En los casos en los que el indicador cuente con línea base, por favor adicione este valor a las metas definidas.
- Indique la meta del indicador, solo en términos numéricos (porcentajes o valores absolutos), no escriba palabras.</t>
    </r>
  </si>
  <si>
    <r>
      <rPr>
        <b/>
        <sz val="12"/>
        <rFont val="Arial Narrow"/>
        <family val="2"/>
      </rPr>
      <t xml:space="preserve">g. Metodología de la medición: </t>
    </r>
    <r>
      <rPr>
        <sz val="12"/>
        <rFont val="Arial Narrow"/>
        <family val="2"/>
      </rPr>
      <t xml:space="preserve">Describa el proceso técnico para poder reportar el indicador; es decir, el proceso que se sigue para obtener los datos y realizar los cálculos necesarios. Responde a la pregunta: ¿cómo se mide? y ¿cómo se recolecta la información? 
</t>
    </r>
    <r>
      <rPr>
        <i/>
        <sz val="12"/>
        <rFont val="Arial Narrow"/>
        <family val="2"/>
      </rPr>
      <t>Por ejemplo, si el indicador es sobre capacitaciones realizadas, en la metodología se describirá en qué momento preciso se contabiliza la capacitación, si con la entrega de certificados o con el listado de los asistentes, o si se contabilizan con un número mínimo de personas inscritas corresponde u las que finalizaron el curso. 
Y a partir de qué registro administrativo o medio con el que se calcula el dato.</t>
    </r>
  </si>
  <si>
    <r>
      <rPr>
        <b/>
        <sz val="12"/>
        <rFont val="Arial Narrow"/>
        <family val="2"/>
      </rPr>
      <t xml:space="preserve">h. Territorialización del indicador: </t>
    </r>
    <r>
      <rPr>
        <sz val="12"/>
        <rFont val="Arial Narrow"/>
        <family val="2"/>
      </rPr>
      <t>Identifique y marque con una "X" si el indicador se puede calcular o contar con el dato a nivel local (localidad), por UPZ, u otra medición a nivel territorial.</t>
    </r>
  </si>
  <si>
    <r>
      <rPr>
        <b/>
        <sz val="12"/>
        <rFont val="Arial Narrow"/>
        <family val="2"/>
      </rPr>
      <t xml:space="preserve">i. Fuentes de medición: </t>
    </r>
    <r>
      <rPr>
        <sz val="12"/>
        <rFont val="Arial Narrow"/>
        <family val="2"/>
      </rPr>
      <t>Escriba las entidades y sistemas de información encargados de la producción o suministro de la información que se utiliza para la construcción del indicador.</t>
    </r>
  </si>
  <si>
    <r>
      <rPr>
        <b/>
        <sz val="12"/>
        <rFont val="Arial Narrow"/>
        <family val="2"/>
      </rPr>
      <t xml:space="preserve">i. Días de rezago: </t>
    </r>
    <r>
      <rPr>
        <sz val="12"/>
        <rFont val="Arial Narrow"/>
        <family val="2"/>
      </rPr>
      <t>Escriba los días que tarda la información para estar disponible después de cumplido el periodo de referencia o el medido.</t>
    </r>
  </si>
  <si>
    <r>
      <rPr>
        <b/>
        <sz val="12"/>
        <rFont val="Arial Narrow"/>
        <family val="2"/>
      </rPr>
      <t>j. Serie disponible:</t>
    </r>
    <r>
      <rPr>
        <sz val="12"/>
        <rFont val="Arial Narrow"/>
        <family val="2"/>
      </rPr>
      <t xml:space="preserve"> Indique la fecha desde la cuál es posible tener acceso a la serie de datos del indicador. </t>
    </r>
  </si>
  <si>
    <t>Datos del responsable del indicador</t>
  </si>
  <si>
    <t>Corresponde a la información de la persona de la entidad responsable de reportar el avance del indicador. Esta información debe estar completa.</t>
  </si>
  <si>
    <t>Aprobación Oficina de Planeación Sector</t>
  </si>
  <si>
    <t>La información contenida en la ficha técnica del indicador debe contar con el visto bueno de la oficina de planeación de la entidad responsable del reporte. Se deben consignar los datos de la persona que valida la información contenida en la ficha.</t>
  </si>
  <si>
    <t>Observaciones</t>
  </si>
  <si>
    <t xml:space="preserve">Escriba los comentarios que deban tenerse en cuenta sobre el indicador, y que no fueron recogidos a través de la ficha técnica. Incluye comentarios que se consideren pertinentes para la conceptualización y comprensión del indicador. </t>
  </si>
  <si>
    <t>FORMATO DE PLAN DE ACCION POLÍTICAS PÚBLICAS</t>
  </si>
  <si>
    <t>POLITICA PUBLICA DISTRITAL DE ACCIÓN COMUNAL PARA EL DESARROLLO DE LA COMUNIDAD</t>
  </si>
  <si>
    <t>Fecha de corte de seguimiento:</t>
  </si>
  <si>
    <t>Sector líder:</t>
  </si>
  <si>
    <t>Entidad líder:</t>
  </si>
  <si>
    <t>Gobierno - Instituto Distrital de la Participación y Acción Comunal - IDPAC</t>
  </si>
  <si>
    <t>Sector corresponsable 1:</t>
  </si>
  <si>
    <t>Entidad 1:</t>
  </si>
  <si>
    <t>Sector corresponsable 2:</t>
  </si>
  <si>
    <t>Entidad 2:</t>
  </si>
  <si>
    <t>Sector corresponsable 3:</t>
  </si>
  <si>
    <t>Entidad 3:</t>
  </si>
  <si>
    <t>Objetivo específico</t>
  </si>
  <si>
    <t>Importancia relativa  del objetivo especifico
(%)</t>
  </si>
  <si>
    <t>Indicadores de resultado</t>
  </si>
  <si>
    <t>Indicadores de producto</t>
  </si>
  <si>
    <t>Tiempos de ejecución</t>
  </si>
  <si>
    <t>Meta de producto Final</t>
  </si>
  <si>
    <t>Costos estimados y Recursos disponibles</t>
  </si>
  <si>
    <t>Corresponsables de la ejecución</t>
  </si>
  <si>
    <t>Resultado esperado</t>
  </si>
  <si>
    <t>Importancia relativa  del resultado
(%)</t>
  </si>
  <si>
    <t>Nombre del indicador de resultado</t>
  </si>
  <si>
    <t>Fórmula del indicador de resultado</t>
  </si>
  <si>
    <t>Enfoque</t>
  </si>
  <si>
    <t>Tipo de anualización</t>
  </si>
  <si>
    <t>Línea base</t>
  </si>
  <si>
    <t>Metas anuales de resultado</t>
  </si>
  <si>
    <t>Meta de resultado Final</t>
  </si>
  <si>
    <t>Producto esperado</t>
  </si>
  <si>
    <t>Importancia relativa del producto
(%)</t>
  </si>
  <si>
    <t xml:space="preserve">Nombre indicador de producto </t>
  </si>
  <si>
    <t>Fórmula del indicador de producto</t>
  </si>
  <si>
    <t>Meta 
ODS</t>
  </si>
  <si>
    <t>Indicador del PDD</t>
  </si>
  <si>
    <t>Código Meta
PDD</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</si>
  <si>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</si>
  <si>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</si>
  <si>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</si>
  <si>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</si>
  <si>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</si>
  <si>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</si>
  <si>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</si>
  <si>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</si>
  <si>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</si>
  <si>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</si>
  <si>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</si>
  <si>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2023</t>
  </si>
  <si>
    <t>Meta 2024</t>
  </si>
  <si>
    <t>Meta 2025</t>
  </si>
  <si>
    <t>Meta 2026</t>
  </si>
  <si>
    <t>Meta 2027</t>
  </si>
  <si>
    <t>Meta 2028</t>
  </si>
  <si>
    <t>Meta 2029</t>
  </si>
  <si>
    <t>Meta 2030</t>
  </si>
  <si>
    <t>Meta 2031</t>
  </si>
  <si>
    <t>Meta 2032</t>
  </si>
  <si>
    <t>Meta 2033</t>
  </si>
  <si>
    <t>Meta 2034</t>
  </si>
  <si>
    <t>Meta 2022</t>
  </si>
  <si>
    <t>Costo Estimado</t>
  </si>
  <si>
    <t>Recurso disponible.</t>
  </si>
  <si>
    <t>Fuente de financiación</t>
  </si>
  <si>
    <t>Código Proyecto de Invesión</t>
  </si>
  <si>
    <t>Recurso disponible</t>
  </si>
  <si>
    <r>
      <t>1.1 Aumento en la</t>
    </r>
    <r>
      <rPr>
        <sz val="11"/>
        <color rgb="FFFF0000"/>
        <rFont val="Arial Narrow"/>
        <family val="2"/>
      </rPr>
      <t xml:space="preserve"> </t>
    </r>
    <r>
      <rPr>
        <sz val="11"/>
        <rFont val="Arial Narrow"/>
        <family val="2"/>
      </rPr>
      <t>pertinencia de los procesos de formación para el fortalecimiento de capacidades de las personas dignatarias  de las organizaciones comunales.</t>
    </r>
  </si>
  <si>
    <t xml:space="preserve">Porcentaje de personas dignatarias que considera pertinente para su gestión la formación recibida. </t>
  </si>
  <si>
    <t>(Número de personas dignatarias que considera pertinente para su gestión la formación recibida /Número total de personas que recibe formación)*100</t>
  </si>
  <si>
    <t>ND</t>
  </si>
  <si>
    <t xml:space="preserve">424
</t>
  </si>
  <si>
    <t>Gestión Pública</t>
  </si>
  <si>
    <t>IDPAC</t>
  </si>
  <si>
    <t>Subdirección de Asuntos Comunales</t>
  </si>
  <si>
    <t>13.3 Mejorar la educación, la sensibilización y la capacidad humana e institucional respecto de la mitigación del cambio climático, la adaptación a él, la reducción de sus efectos y la alerta temprana</t>
  </si>
  <si>
    <t>SI</t>
  </si>
  <si>
    <t>Sumatoria de OAC de primer grado que participan en los cursos o capacitaciones en procesos deportivos y recreativos</t>
  </si>
  <si>
    <t>Derechos Humanos; Género ; Diferencial</t>
  </si>
  <si>
    <t>5.5  Asegurar la participación plena y efectiva de las mujeres y la igualdad de oportunidades de liderazgo a todos los niveles decisorios en la vida política, económica y pública</t>
  </si>
  <si>
    <t xml:space="preserve">Género
</t>
  </si>
  <si>
    <t>Gerencia de Mujer y Género</t>
  </si>
  <si>
    <t>Carolina Pérez Valderrama</t>
  </si>
  <si>
    <t> 3182380916</t>
  </si>
  <si>
    <t>cvalderrama@participacionbogota.gov.co</t>
  </si>
  <si>
    <t>10.2 De aquí a 2030, potenciar y promover la inclusión social, económica y política de todas las personas, independientemente de su edad, sexo, discapacidad, raza, etnia, origen, religión o situación económica u otra condición</t>
  </si>
  <si>
    <t>Gerencia de Etnias</t>
  </si>
  <si>
    <t>David Jair Angulo Cabezas</t>
  </si>
  <si>
    <t>dangulo@participacionbogota.gov.co</t>
  </si>
  <si>
    <t xml:space="preserve">Subdirección de Asuntos Comunales </t>
  </si>
  <si>
    <t xml:space="preserve">Eduar Martínez </t>
  </si>
  <si>
    <t>emartinez@participacionbogota.gov.</t>
  </si>
  <si>
    <t xml:space="preserve">
16.1 Reducir significativamente todas las formas de violencia y las correspondientes tasas de mortalidad en todo el mundo.</t>
  </si>
  <si>
    <t>Seguridad, Convivencia y Justicia</t>
  </si>
  <si>
    <t>Secretaría Distrital de Seguridad, Convivencia y Justicia</t>
  </si>
  <si>
    <t>Dirección de Prevención y Cultura Ciudadana</t>
  </si>
  <si>
    <t xml:space="preserve">1.3 Aumento del número de organizaciones comunales que se fortalecen para la realización proyectos, programas, iniciativas o actividades en favor del desarrollo de la comunidad. </t>
  </si>
  <si>
    <t xml:space="preserve">Porcentaje de organizaciones comunales que se fortalecen para la realización proyectos, programas, iniciativas o actividades en favor del desarrollo de la comunidad. </t>
  </si>
  <si>
    <t xml:space="preserve">
16.6 - Instituciones eficaces, responsables y transparentes</t>
  </si>
  <si>
    <t>NO</t>
  </si>
  <si>
    <t>N/A</t>
  </si>
  <si>
    <t xml:space="preserve">Porcentaje de organizaciones comunales que realizan proyectos, programas, iniciativas o actividades en favor del desarrollo de la comunidad. </t>
  </si>
  <si>
    <t>SDDE</t>
  </si>
  <si>
    <t xml:space="preserve">Porcentaje de personas con  percepción negativa sobre el funcionamiento y la gestión de las organizaciones comunales. </t>
  </si>
  <si>
    <t>Derechos humanos</t>
  </si>
  <si>
    <t>El objetivo es medir por fases el avance de implementación que se vayan teniendo en cada vigencia. Especialmente en el año 2023 se tendrá un % de avance mayor debido al proceso de creación del Banco de Buenas Prácticas</t>
  </si>
  <si>
    <t>16.6 - Instituciones eficaces, responsables y transparentes</t>
  </si>
  <si>
    <t xml:space="preserve">2.2 Aumento de la participación de las personas en las organizaciones comunales. </t>
  </si>
  <si>
    <t xml:space="preserve">
Porcentaje de participación en las organizaciones comunales. </t>
  </si>
  <si>
    <t>(Número de personas que participan en las organizaciones comunales/Número total de habitantes de Bogotá  mayores de 14 años)*100</t>
  </si>
  <si>
    <t>4.8%</t>
  </si>
  <si>
    <t>4.9%</t>
  </si>
  <si>
    <t>5.1%</t>
  </si>
  <si>
    <t>5.2%</t>
  </si>
  <si>
    <t>5.3%</t>
  </si>
  <si>
    <t>5.4%</t>
  </si>
  <si>
    <t>5.5%</t>
  </si>
  <si>
    <t>5.6%</t>
  </si>
  <si>
    <t>5.7%</t>
  </si>
  <si>
    <t>5.8%</t>
  </si>
  <si>
    <t xml:space="preserve">Numero de sesiones de CLOPS desarrolladas en las que participan miembros de los organismos de accion comunal. </t>
  </si>
  <si>
    <t>(Número de sesiones de CLOPS realizadas en las que participan miembros de los organismos de accion comunal / Número de sesiones de CLOPS programadas por la Unidad Apoyo Técnico -UAT a las cuales se convocan  miembros de los organismos de accion comunal)*100</t>
  </si>
  <si>
    <t>Número de acciones de sensibilización sobre las organizaciones de acción comunal dirigidas a personeros cabildantes y contralores.</t>
  </si>
  <si>
    <t>Sumatoria de acciones de sensibilización obre las organizaciones de acción comunal dirigidas a personeros cabildantes y contralores.</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</si>
  <si>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</si>
  <si>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 xml:space="preserve">Inversión </t>
  </si>
  <si>
    <t>Número de acciones desarrolladas anualmente para promover la participación de las personas jóvenes en las Organizaciones de Acción Comunal</t>
  </si>
  <si>
    <t>Sumatoria del número de acciones desarrolladas anualmente para promover la participación de las personas jóvenes en las Organizaciones de Acción Comunal</t>
  </si>
  <si>
    <t>10.3 Garantizar la igualdad de oportunidades y poner fin a la discriminación</t>
  </si>
  <si>
    <t>Gerencia de Juventud</t>
  </si>
  <si>
    <t>Oscar Leonel Oviedo Castillo</t>
  </si>
  <si>
    <t>ooviedo@participacionbogota.gov.co</t>
  </si>
  <si>
    <t xml:space="preserve">3.1 Aumento del número de organizaciones comunales que conocen acerca del proceso de Inspección, vigilancia y control. </t>
  </si>
  <si>
    <t>En la estrategia se debe definir que se realizarán planes operativos anuales, los cuales se deberán formular en el primer trimestre de cada vigencia para ejecutar ese mismo año. El objetivo es que los planes operativos contemplen las diferentes actividades de información que se desarrollarán en la vigencia.</t>
  </si>
  <si>
    <t xml:space="preserve">4.1  Aumento del número de organizaciones comunales que acceden a la oferta institucional del Distrito Capital </t>
  </si>
  <si>
    <t>Número de organizaciones comunales que acceden a la oferta institucional del Distrito Capital</t>
  </si>
  <si>
    <t>Sumatoria del número de talleres de socialización del módulo de información de Acción Comunal</t>
  </si>
  <si>
    <t>"
16.6 - Instituciones eficaces, responsables y transparentes"</t>
  </si>
  <si>
    <t xml:space="preserve">Sumatoria del número de jornadas de socialización con los afiliados de las juntas de acción comunal sobre las líneas y programas de fomento a las cuales las juntas de acción comunal, y sus integrantes, podrán postular proyectos artísticos, culturales, patrimoniales y
recreodeportivos. </t>
  </si>
  <si>
    <t xml:space="preserve">4.2 Aumento del número de organizaciones comunales que  realizan acciones en coordinación con las entidades distritales
</t>
  </si>
  <si>
    <t>Porcentaje de organizaciones comunales que realizan acciones en coordinación con las entidades distritales</t>
  </si>
  <si>
    <t>(Número de organizaciones comunales que realizan acciones en coordinación con las entidades distritales/Número total de organizaciones)*100</t>
  </si>
  <si>
    <t>1/'01/2023</t>
  </si>
  <si>
    <t>Ciudades y comunidades sostenibles</t>
  </si>
  <si>
    <t>11.4 - Proteger el patrimonio cultural y natural del mundo</t>
  </si>
  <si>
    <t>Cultura</t>
  </si>
  <si>
    <t>IDARTES</t>
  </si>
  <si>
    <t>Subdirección de Formación Artística Programa Nidos/
Subdirección de Formación Artística Programa Crea</t>
  </si>
  <si>
    <t>Paola López 
Jenny Solaque
María Helena Peña</t>
  </si>
  <si>
    <t>319 2337872
3175329064
311 2030832</t>
  </si>
  <si>
    <t>paola.lopez@idartes.gov.co
jenny.solaque@idartes.gov.co
maria.pena@idartes.gov.co</t>
  </si>
  <si>
    <t>Número de socializaciones realizadas con los sectores administrativos sobre el Lineamiento para que las Juntas de Acción Comunal participen en la implementación de acciones terrioriales</t>
  </si>
  <si>
    <t>Sumatoria de socializaciones realizadas con los sectores administrativos sobre el Lineamiento para que las Juntas de Acción Comunal participen en la implementación de acciones terrioriales</t>
  </si>
  <si>
    <t xml:space="preserve">El objetivo es que el lineamiento se elabore cada cuatro años con la entrada de nueva administración y de acuerdo con los parámetros establecidos en los Planes de Desarrollo Distrital </t>
  </si>
  <si>
    <t>Número de acciones de relacionamiento internacional que faciliten la obtención de asistencia técnica, intercambios de conocimiento y buenas prácticas para el fortalecimiento de los organismos de acción comunal y el desarrollo de la Política Pública Distrital de Acción Comunal.</t>
  </si>
  <si>
    <t>11.3 De aquí a 2030, aumentar la urbanización inclusiva y
sostenible y la capacidad para
la planificación y la gestón participativas, integradas y sostenibles de los asentamientos humanos en todos los países</t>
  </si>
  <si>
    <t>Funcionamiento</t>
  </si>
  <si>
    <t xml:space="preserve">Secretaría General </t>
  </si>
  <si>
    <t>Dirección Distrital de Relaciones Internacionales</t>
  </si>
  <si>
    <t>FICHA TÉCNICA INDICADOR DE RESULTADO 1.1</t>
  </si>
  <si>
    <t>Información general</t>
  </si>
  <si>
    <t>Nombre del indicador</t>
  </si>
  <si>
    <t xml:space="preserve">Porcentaje de personas dignatarias que considera pertinente para su gestión la formación recibida.  </t>
  </si>
  <si>
    <t>Relación entre el indicador de resultado e indicadores de producto</t>
  </si>
  <si>
    <t>Pilar, Objetivo o Eje del PDD</t>
  </si>
  <si>
    <t>No aplica</t>
  </si>
  <si>
    <t>Programa (PDD)</t>
  </si>
  <si>
    <t>Sector responsable</t>
  </si>
  <si>
    <t>Entidades involucradas en el cumplimiento del indicador</t>
  </si>
  <si>
    <t xml:space="preserve">Entidad </t>
  </si>
  <si>
    <t>Descripción del indicador</t>
  </si>
  <si>
    <t>Unidad de medida</t>
  </si>
  <si>
    <t>Kilómetros</t>
  </si>
  <si>
    <t>Toneladas</t>
  </si>
  <si>
    <t>Programas</t>
  </si>
  <si>
    <t>Personas</t>
  </si>
  <si>
    <t>X</t>
  </si>
  <si>
    <t>Hectáreas</t>
  </si>
  <si>
    <t>Habitantes</t>
  </si>
  <si>
    <t>Acuerdos</t>
  </si>
  <si>
    <t>Documento</t>
  </si>
  <si>
    <t>Estrategia</t>
  </si>
  <si>
    <t>Cuál?</t>
  </si>
  <si>
    <t>Periodicidad de medición</t>
  </si>
  <si>
    <t>Mensual</t>
  </si>
  <si>
    <t>Trimestral</t>
  </si>
  <si>
    <t>Anual</t>
  </si>
  <si>
    <t>Bimestral</t>
  </si>
  <si>
    <t>Semestral</t>
  </si>
  <si>
    <t>Línea Base (LB)</t>
  </si>
  <si>
    <t>LB</t>
  </si>
  <si>
    <t>Fecha de LB</t>
  </si>
  <si>
    <t>Fuente LB</t>
  </si>
  <si>
    <t>Año inicio - Año fin</t>
  </si>
  <si>
    <t>Año inicio</t>
  </si>
  <si>
    <t>Año Fin</t>
  </si>
  <si>
    <t>Metas</t>
  </si>
  <si>
    <t>Año 1</t>
  </si>
  <si>
    <t>Año 13</t>
  </si>
  <si>
    <t>Año 14</t>
  </si>
  <si>
    <t>Año …</t>
  </si>
  <si>
    <t>Final</t>
  </si>
  <si>
    <t>Territorialización del indicador</t>
  </si>
  <si>
    <t>Nivel:</t>
  </si>
  <si>
    <t>Cúal?</t>
  </si>
  <si>
    <t>Metodología de medición</t>
  </si>
  <si>
    <t xml:space="preserve">Fuentes de información </t>
  </si>
  <si>
    <t>Días de rezago</t>
  </si>
  <si>
    <t>Serie disponible</t>
  </si>
  <si>
    <t>Nombre funcionario:</t>
  </si>
  <si>
    <t>Eduar David Martínez  Segura</t>
  </si>
  <si>
    <t>Cargo:</t>
  </si>
  <si>
    <t>Subdirector de Asuntos Comunales</t>
  </si>
  <si>
    <t>Entidad:</t>
  </si>
  <si>
    <t>Instituto Distrital de la Participación y la Acción Comunal - IDPAC</t>
  </si>
  <si>
    <t>Dependencia:</t>
  </si>
  <si>
    <t>Correo electrónico:</t>
  </si>
  <si>
    <t>emartinez@participacionbogota.gov.co</t>
  </si>
  <si>
    <t>Teléfono:</t>
  </si>
  <si>
    <t>241 7900</t>
  </si>
  <si>
    <t>Aprobación Oficina de Planeación de la entidad responsable de reportar el dato</t>
  </si>
  <si>
    <t>Nombre funcionario</t>
  </si>
  <si>
    <t>Cargo</t>
  </si>
  <si>
    <t>FICHA TÉCNICA INDICADOR DE RESULTADO 1.2</t>
  </si>
  <si>
    <t>Derechos Humanos; Género; Diferencial</t>
  </si>
  <si>
    <t>FICHA TÉCNICA INDICADOR DE RESULTADO 1.3</t>
  </si>
  <si>
    <t xml:space="preserve">Porcentaje de organizaciones comunales que se fortalecen para la realización de proyectos, programas, iniciativas o actividades en favor del desarrollo de la comunidad.  </t>
  </si>
  <si>
    <t>FICHA TÉCNICA INDICADOR DE RESULTADO 2.1</t>
  </si>
  <si>
    <t>2034</t>
  </si>
  <si>
    <t>FICHA TÉCNICA INDICADOR DE RESULTADO 2.2</t>
  </si>
  <si>
    <t xml:space="preserve">Derechos humanos </t>
  </si>
  <si>
    <t>FICHA TÉCNICA INDICADOR DE RESULTADO 3.1</t>
  </si>
  <si>
    <t>Organizaciones</t>
  </si>
  <si>
    <t>Eduar David Martínez Segura</t>
  </si>
  <si>
    <t>FICHA TÉCNICA INDICADOR DE RESULTADO 4.1</t>
  </si>
  <si>
    <t>420</t>
  </si>
  <si>
    <t>589</t>
  </si>
  <si>
    <t>757</t>
  </si>
  <si>
    <t>925</t>
  </si>
  <si>
    <t>1093</t>
  </si>
  <si>
    <t>1262</t>
  </si>
  <si>
    <t>1430</t>
  </si>
  <si>
    <t>1683</t>
  </si>
  <si>
    <t>FICHA TÉCNICA INDICADOR DE RESULTADO 4.2</t>
  </si>
  <si>
    <t>FICHA TÉCNICA INDICADOR DE PRODUCTO 1.1.1</t>
  </si>
  <si>
    <t>Relación entre el indicador de producto y el resultado esperado</t>
  </si>
  <si>
    <t>Implementar una (1) estrategia para fortalecer a las organizaciones sociales, comunitarias, de propiedad horizontal y comunales, y las instancias de participación.</t>
  </si>
  <si>
    <t>Propósito 5: Construir Bogotá Región con gobierno abierto, transparente y ciudadanía consciente. Logro 27: Posicionar al Gobierno Abierto de Bogotá – GABO – como una nueva forma de gobernanza que reduce el riesgo de corrupción e incrementa el control ciudadano del gobierno.</t>
  </si>
  <si>
    <t>51 - Gobierno Abierto</t>
  </si>
  <si>
    <t>Descripción del producto</t>
  </si>
  <si>
    <t>Meta(s) de resultado a la que el producto aporta mediante su implementación.</t>
  </si>
  <si>
    <t>Objetivo de Desarrollo Sostenible ODS</t>
  </si>
  <si>
    <t>1.4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microfinanciación.</t>
  </si>
  <si>
    <t>Fórmula de cálculo</t>
  </si>
  <si>
    <t>2023</t>
  </si>
  <si>
    <t>x</t>
  </si>
  <si>
    <t>2032</t>
  </si>
  <si>
    <t>LOCALIDAD</t>
  </si>
  <si>
    <t>FICHA TÉCNICA INDICADOR DE PRODUCTO 1.1.3</t>
  </si>
  <si>
    <t> </t>
  </si>
  <si>
    <t>FICHA TÉCNICA INDICADOR DE PRODUCTO 1.2.1</t>
  </si>
  <si>
    <t>Número de lineamientos técnico para promover la participación y representación igualitaria de mujeres en sus diferencias y diversidades en las Juntas de Acción Comunal.</t>
  </si>
  <si>
    <t>NA</t>
  </si>
  <si>
    <t>SDMujer</t>
  </si>
  <si>
    <t>Este indicador mide el número de lineamientos técnicos que sean emitidos y/o actualizados para promover la participación y representación igualitaria de mujeres en sus diferencias y diversidades en las Juntas de Acción Comunal, con el fin de promover la igualdad de género, la paridad en los cargos dignatarios, incidir en la toma de decisiones y la eliminación de todo tipo de violencias. Tiene una anualización tipo suma, previendo que luego de la  emisión del lineamiento se realice una actualización de este cada 4 años, teniendo en cuenta la elección de las nuevas juntas de acción comunal.</t>
  </si>
  <si>
    <t>El producto tiene como objetivo la emisión de lineamienos técnicos que contribuyan a la incorporación de los enfoques de género y diferencial, la promoción de la participación y representación igualitaria de mujeres en sus diferencias y diversidades en las Juntas de Acción Comunal teniendo en cuenta especialmente lo establecido en el CONPES D.C. 14 de 2020 en cuyo objetivo número 1 establece la importancia de transversalizar los enfoques de género, de derechos de las mujeres y diferencial en los procesos institucionales de las entidades, dentro de su gestión administrativa y cultura organizacional, así como en su labor misional en el marco de la planeación territorial, social, económica, presupuestal y ambiental de la ciudad rural y urbana.
Teniendo en cuenta lo anterior desde la SDMujer se brindará acompañamiento para la incorporación de los enfoques de género y diferencial emitiendo lineamientos técnicos que apoyen la inclusión de estos enfoques en las JAC, se prevee que una vez emitido el lineamiento se genere por parte de la SDMujer una actualización del lineamiento cada cuatro (4) años.
La corresponsabilidad de la Dirección de enfoque diferencial esta dada en la incorporación dle enfoque diferencial en el lineamientoi.
La corresponsabilidad de la Subdirección de Asuntos Comunales/Gerencia de mujer y género, radica en la socialización e implementación de los lineamientos de las Juntas de Accion comunal de primer y segundo nivel.</t>
  </si>
  <si>
    <t>Género, Diferencial</t>
  </si>
  <si>
    <t>Sumatoria de número de lineamientos técnicos para promover la participación y representación igualitaria de mujeres en sus diferencias y diversidades en las Juntas de Acción Comunal realizado</t>
  </si>
  <si>
    <t>Lineamientos técnicos</t>
  </si>
  <si>
    <t>La medición del producto se realizará contabilizando el número de lineamientos técnicos que fueron desarrollados y emitidos por la Secretaría Distrital de la Mujer, para para promover la participación y representación igualitaria de mujeres en sus diferencias y diversidades en las Juntas de Acción Comunal, incluyendo las actualizaciones que se realicen a los lineamientos que hayan sido emitidos en el marco de la implementación de este producto.</t>
  </si>
  <si>
    <t>Informes de gestión Secretaría Distrital de la Mujer</t>
  </si>
  <si>
    <t>Clara López García</t>
  </si>
  <si>
    <t>Directora</t>
  </si>
  <si>
    <t>Dirección de Derechos y Diseño de Política</t>
  </si>
  <si>
    <t>clopez@sdmujer.gov.co</t>
  </si>
  <si>
    <t>Sandra Catalina Campos Romero</t>
  </si>
  <si>
    <t>Jefa Oficina Asesora de Planeación</t>
  </si>
  <si>
    <t>FICHA TÉCNICA INDICADOR DE PRODUCTO 1.2.2</t>
  </si>
  <si>
    <t>IDPAC - GMYG</t>
  </si>
  <si>
    <t>Igualdad de género</t>
  </si>
  <si>
    <t>Carolina Perez</t>
  </si>
  <si>
    <t>Gerenta de Mujeres y Género</t>
  </si>
  <si>
    <t>GMYG</t>
  </si>
  <si>
    <t>cperez@participacionbogota.gov.co</t>
  </si>
  <si>
    <t> 318 2380916</t>
  </si>
  <si>
    <t>FICHA TÉCNICA INDICADOR DE PRODUCTO 1.2.3</t>
  </si>
  <si>
    <t>Diferencial Étnico</t>
  </si>
  <si>
    <t>Intancias étnicas locales</t>
  </si>
  <si>
    <t>Gerente de Etnias</t>
  </si>
  <si>
    <t>dangulo@partipacionbogota.gov.co</t>
  </si>
  <si>
    <t>Ana Silvia Olano</t>
  </si>
  <si>
    <t>Jefe de la Oficina Asesora de Planeación</t>
  </si>
  <si>
    <t>FICHA TÉCNICA INDICADOR DE PRODUCTO 1.2.4</t>
  </si>
  <si>
    <t>Propósito 3: Inspirar confianza y legitimidad para vivir sin miedo y ser epicentro de cultura ciudadana, paz y reconciliación.</t>
  </si>
  <si>
    <t xml:space="preserve">Proyecto de Inversión 7692 Consolidación de una ciudadanía transformadora para la convivencia y la seguridad en Bogotá </t>
  </si>
  <si>
    <t>Reducir significativamente todas las formas de violencia y las correspondientes tasas de mortalidad en todo el mundo.</t>
  </si>
  <si>
    <t>Acciones</t>
  </si>
  <si>
    <t>Conteo por medio del sistema de información de la entidad</t>
  </si>
  <si>
    <t>Reportes territoriales</t>
  </si>
  <si>
    <t xml:space="preserve">SDSCJ </t>
  </si>
  <si>
    <t xml:space="preserve">Dirección de Prevención y Cultura Ciudadana </t>
  </si>
  <si>
    <t>FICHA TÉCNICA INDICADOR DE PRODUCTO 1.3.1</t>
  </si>
  <si>
    <t>30 de julio del 2023</t>
  </si>
  <si>
    <t>Ana Silvia Olano Aponte</t>
  </si>
  <si>
    <t>Jefe Oficina Asesora de Planeación</t>
  </si>
  <si>
    <t>Talleres</t>
  </si>
  <si>
    <t>FICHA TÉCNICA INDICADOR DE PRODUCTO 1.3.3</t>
  </si>
  <si>
    <t>FICHA TÉCNICA INDICADOR DE PRODUCTO 2.1.2</t>
  </si>
  <si>
    <t>Número de localidades fortalecidas en procesos territoriales</t>
  </si>
  <si>
    <t>Construir Bogotá Región con gobierno abierto, transparente y ciudadanía consciente.</t>
  </si>
  <si>
    <t xml:space="preserve">Gestion Publica </t>
  </si>
  <si>
    <t xml:space="preserve">Informe de recomendaciones y gestion del CLOPS </t>
  </si>
  <si>
    <t>MIT (Modulo de Informacion Territorial) y SCAD (Sistema de la Administracion Distrital)</t>
  </si>
  <si>
    <t>Claudia Monica Naranjo Londoño</t>
  </si>
  <si>
    <t>cmnaranjol@sdis.gov.co</t>
  </si>
  <si>
    <t>jornadas</t>
  </si>
  <si>
    <t>Pilar Construcción de Comunidad y Cultura Ciudadana</t>
  </si>
  <si>
    <t>Programa de educación socioemocional, ciudadana y escuelas como territorio de paz</t>
  </si>
  <si>
    <t xml:space="preserve">Se elabora el indicador número de acciones de sensibilización sobre las organizaciones de acción comunal dirigidas a personeros cabildantes y contralores.  El objetivo de este es aumentar el interés de los jóvenes en las organizaciones de acción comunal con el fin de favorecer su participación en estas. Las acciones de sensibilización comprenden encuentros, talleres, conversatorios y otros que pueden ser virtuales o presenciales. </t>
  </si>
  <si>
    <t xml:space="preserve">
Se establecen las acciones de sensibilización sobre las organizaciones de acción comunal dirigidas a personeros, cabildantes y contralores, buscando aumentar el interés y conocimiento de los y las jóvenes sobre la acción comunal. Lo anterior, teniendo en cuenta que en el diagnóstico realizado por el Ministerio del Interior para laconsolidación y estructuración del Conpes 3955 de 2018 se identificó como una de las principales necesidades la generación de interés de los jóvenes en la acción comunal, para favorecer su participación y generación de nuevos liderazgos. </t>
  </si>
  <si>
    <t>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t>
  </si>
  <si>
    <t>Sumatoria de acciones de sensibilización sobre las organizaciones de acción comunal dirigidas a personeros cabildantes y contralores.</t>
  </si>
  <si>
    <t>Acciones de sensibilización</t>
  </si>
  <si>
    <t>Revisión de actas y listados de asistencia de las reuniones, encuentros, talleres o foros, entre otros en las cuales se hayan realizado sensiblizaciones  sobre las organizaciones de acción comunal dirigidas a personeros cabildantes y contralores.</t>
  </si>
  <si>
    <t>Actas y listados de asistencia. SED</t>
  </si>
  <si>
    <t>15 días</t>
  </si>
  <si>
    <t>Edwin Alberto Ussa Cristiano</t>
  </si>
  <si>
    <t xml:space="preserve">Director de Participación y Relaciones Interinstitucionales </t>
  </si>
  <si>
    <t>Secretaría de Educación del Distrito</t>
  </si>
  <si>
    <t>Dirección de Participación y Relaciones Interinstitucionales</t>
  </si>
  <si>
    <t>eussa@educacionbogota.gov.co</t>
  </si>
  <si>
    <t>3241000 Ext 2249</t>
  </si>
  <si>
    <t>Juan Sebastián Contreras</t>
  </si>
  <si>
    <t>10.3. Garantizar la igualdad de oportunidades y poner fin a la discriminación.</t>
  </si>
  <si>
    <t>Gerente de Juventud</t>
  </si>
  <si>
    <t>Instituto Distrital de la Participación y Acción Comunal</t>
  </si>
  <si>
    <t>Planes operativos</t>
  </si>
  <si>
    <t>16.10 - Garantizar el acceso público a la información y proteger las libertades fundamentales</t>
  </si>
  <si>
    <t xml:space="preserve">Territorial </t>
  </si>
  <si>
    <t xml:space="preserve">emartinez@participacionbogota.gov.co </t>
  </si>
  <si>
    <t>Socializaciones</t>
  </si>
  <si>
    <t>Número de acciones realizadas desde las entidades distritales en coordinación con las organizaciones comunales</t>
  </si>
  <si>
    <t>Número de acciones para la proyección y cooperación internacional de Bogotá y la región ejecutadas</t>
  </si>
  <si>
    <t>Formular e implementar uan estrategia distrital de promoción, proyección, posicionamiento y cooperación internacional de Bogotá y la Región.</t>
  </si>
  <si>
    <t>Propósito 5: Construir Bogotá Región con gobierno abierto, transparente y ciudadanía consciente.</t>
  </si>
  <si>
    <t>Gestión Pública Efectiva</t>
  </si>
  <si>
    <t>Desarrollo de acciones de relacionamiento internacional que faciliten la obtención de asistencia técnica, intercambios de conocimiento y buenas prácticas para el fortalecimiento de los organismos de acción comunal y al desarrollo de la Política Pública Distrital de Acción Comunal</t>
  </si>
  <si>
    <t>11.3 De aquí a 2030, aumentar la urbanización inclusiva y sostenible y la capacidad para la planificación y la gestión participativas, integradas y sostenibles de los asentamientos humanos en todos los países</t>
  </si>
  <si>
    <t xml:space="preserve"> Acciones de relacionamiento realizadas en el marco internacional para la lucha contra la trata de personas en Bogotá D.C.       </t>
  </si>
  <si>
    <t>Se evalua al finalizar la vigencia, estableciendo la información de la actividad desarrollada en el año, tema, personas participantes, lugar etc.</t>
  </si>
  <si>
    <t>Dirección Distrital de Relaciones Internacionales de la Secretaria General de la Alcaldía Mayor de Bogotá</t>
  </si>
  <si>
    <t>Quince (15) días.</t>
  </si>
  <si>
    <t>Tercera semana del mes de enero de cada año.</t>
  </si>
  <si>
    <t>Secretaría General de la Alcaldía Mayor de Bogotá</t>
  </si>
  <si>
    <t>PBX 381000  ext  1903</t>
  </si>
  <si>
    <t>Doris Bibiana Cardozo Peña</t>
  </si>
  <si>
    <t>Meta 8. Apoyar los vínculos económicos, sociales y ambientales positivos entre las zonas urbanas, periurbanas y rurales fortaleciendo la planificación del desarrollo nacional y regional.</t>
  </si>
  <si>
    <t xml:space="preserve">Poblacional y Territorial </t>
  </si>
  <si>
    <t>IDRD</t>
  </si>
  <si>
    <t>Subdirección Técnica de Recreación y Deportes</t>
  </si>
  <si>
    <t xml:space="preserve">Aura María Escamilla Ospina </t>
  </si>
  <si>
    <t xml:space="preserve">aura.escamilla@idrd.gov.co </t>
  </si>
  <si>
    <t xml:space="preserve">Propósito: 1 Hacer un nuevo contrato social con igualdad de oportunidades para la inclusión social, productiva y política.
Logro ciudad: 9 Promover la participación, la transformación cultural, deportiva, recreativa, patrimonial y artística que propicien espacios de encuentro, tejido social y reconocimiento del otro. </t>
  </si>
  <si>
    <t>20. Bogotá, referente en cultura, deporte, recreación y actividad física, con parques para el desarrollo y la salud</t>
  </si>
  <si>
    <t xml:space="preserve">Organizaciones de acción comunal que participan en los cursos organizados por el IDRD lo cual les permite adquirir conocimientos en torno a la formulación de proyectos en las líneas de deportes y recreación. </t>
  </si>
  <si>
    <t xml:space="preserve">Organizaciones de Acción Comunal </t>
  </si>
  <si>
    <t>N/D</t>
  </si>
  <si>
    <t>2033</t>
  </si>
  <si>
    <t>IDRD - SISTEMA DE INFORMACIÓN MISIONAL - SIM</t>
  </si>
  <si>
    <t>30 días</t>
  </si>
  <si>
    <t>Aura María Escamilla Ospina</t>
  </si>
  <si>
    <t>Subdirectora Técnica de Recreación y Deportes</t>
  </si>
  <si>
    <t>aura.escamilla@idrd.gov.co</t>
  </si>
  <si>
    <t>Martha Rodríguez Martínez</t>
  </si>
  <si>
    <t xml:space="preserve">Desarrollo de actividades recreodeportivas dirigidas a las Organizaciones de Acción Comunal del distrito capital. </t>
  </si>
  <si>
    <r>
      <rPr>
        <sz val="11"/>
        <color rgb="FF000000"/>
        <rFont val="Arial Narrow"/>
        <family val="2"/>
      </rPr>
      <t>1.1 Aumento en la</t>
    </r>
    <r>
      <rPr>
        <sz val="11"/>
        <color rgb="FFFF0000"/>
        <rFont val="Arial Narrow"/>
        <family val="2"/>
      </rPr>
      <t xml:space="preserve"> </t>
    </r>
    <r>
      <rPr>
        <sz val="11"/>
        <color rgb="FF000000"/>
        <rFont val="Arial Narrow"/>
        <family val="2"/>
      </rPr>
      <t>pertinencia de los procesos de formación para el fortalecimiento de capacidades de las personas dignatarias  de las organizaciones comunales.</t>
    </r>
  </si>
  <si>
    <t>1.1 Aumento en la pertinencia de los procesos de formación para el fortalecimiento de capacidades de las personas dignatarias  de las organizaciones comunales.</t>
  </si>
  <si>
    <t xml:space="preserve">2.1 Reducción de la percepción negativa sobre el funcionamiento y la gestión de las organizaciones comunales. </t>
  </si>
  <si>
    <t xml:space="preserve">Porcentaje de participación en las organizaciones comunales. </t>
  </si>
  <si>
    <t>FICHA TÉCNICA INDICADOR DE PRODUCTO 2.2.1</t>
  </si>
  <si>
    <t xml:space="preserve">Sumatoria del número de acciones desarrolladas anualmente para promover la participación de las personas jóvenes en las Organizaciones de Acción Comunal. </t>
  </si>
  <si>
    <t xml:space="preserve">Número de organizaciones comunales informadas acerca del proceso de Inspección, vigilancia y control. </t>
  </si>
  <si>
    <t xml:space="preserve">Sumatoria del número de organizaciones comunales informadas acerca del proceso de Inspección, vigilancia y control. </t>
  </si>
  <si>
    <t>FICHA TÉCNICA INDICADOR DE PRODUCTO 3.1.1</t>
  </si>
  <si>
    <t>FICHA TÉCNICA INDICADOR DE PRODUCTO 3.1.2</t>
  </si>
  <si>
    <t>FICHA TÉCNICA INDICADOR DE PRODUCTO 4.1.1</t>
  </si>
  <si>
    <t>FICHA TÉCNICA INDICADOR DE PRODUCTO 4.2.1</t>
  </si>
  <si>
    <t>FICHA TÉCNICA INDICADOR DE PRODUCTO 4.2.2</t>
  </si>
  <si>
    <t>FICHA TÉCNICA INDICADOR DE PRODUCTO 4.2.3</t>
  </si>
  <si>
    <t>FICHA TÉCNICA INDICADOR DE PRODUCTO 4.2.4</t>
  </si>
  <si>
    <t>4.2 Aumento del número de organizaciones comunales que  realizan acciones en coordinación con las entidades distritales</t>
  </si>
  <si>
    <t> 4.2 Aumento del número de organizaciones comunales que  realizan acciones en coordinación con las entidades distritales</t>
  </si>
  <si>
    <t>FICHA TÉCNICA INDICADOR DE PRODUCTO 4.2.5</t>
  </si>
  <si>
    <t xml:space="preserve"> Derechos humanos </t>
  </si>
  <si>
    <t xml:space="preserve">Derechos Humanos, Poblacional. </t>
  </si>
  <si>
    <t xml:space="preserve">Sumatoria del número procesos artísticos desarrollados en coordinación con Juntas de Acción Comunal. </t>
  </si>
  <si>
    <t>Número de talleres de fortalecimiento de participación y movilización social para protección y bienestar animal  realizados</t>
  </si>
  <si>
    <t xml:space="preserve">Sumatoria de  espacios de diálogo, formación o talleres realizados en las Juntas de acción Comunal en torno a la Protección y el Bienestar Animal </t>
  </si>
  <si>
    <t>Instituto Distrital de Protección y Bienestar Animal  - IDPYBA</t>
  </si>
  <si>
    <t>Subdirección de Cultura Ciudadana y Gestión del Conocimiento.</t>
  </si>
  <si>
    <t xml:space="preserve">Natalia Parra </t>
  </si>
  <si>
    <t>n.parra@animalesbog.gov.co</t>
  </si>
  <si>
    <t xml:space="preserve">Instituto Distrital de Participación y Acción Comunal </t>
  </si>
  <si>
    <t>Instituto Distrital de Protección y Bienestar Animal</t>
  </si>
  <si>
    <t>Este indicador se mide mediante la sumatoria de espacios de diálogo, formación o talleres realizados en las Juntas de acción Comunal donde se fortalece la participación y movilización social para protección y bienestar animal, con una anualización tipo suma.</t>
  </si>
  <si>
    <t xml:space="preserve">Ciudades y comunidades sostenibles </t>
  </si>
  <si>
    <t>11.a Apoyar los vínculos económicos, sociales y ambientales positivos entre las zonas urbanas, periurbanas y rurales fortaleciendo la planificación del desarrollo nacional y regional</t>
  </si>
  <si>
    <t xml:space="preserve">Sumatoria de  espacios de diálogo, formación o talleres realizados en las Juntas de acción Comunal </t>
  </si>
  <si>
    <t xml:space="preserve">Taller </t>
  </si>
  <si>
    <t xml:space="preserve">ND </t>
  </si>
  <si>
    <t xml:space="preserve">No Aplica </t>
  </si>
  <si>
    <t>Total</t>
  </si>
  <si>
    <t xml:space="preserve">Este indicador se mide utilizando la información suministrada en las lístas de asistencia a los talleres de  fortalecimiento de participación y movilización social para protección y bienestar animal  realizados en las juntas de Acción Comunal, por parte del equipo de la Subdirección de Cultura Ciudadana y Gestión del Conocimiento. </t>
  </si>
  <si>
    <t xml:space="preserve">Informes de gestión de la Subdirección de Cultura y Gestión del Conocimiento </t>
  </si>
  <si>
    <t xml:space="preserve">10 dias </t>
  </si>
  <si>
    <t xml:space="preserve">No Disponible </t>
  </si>
  <si>
    <t>Natalia Parra Osorio</t>
  </si>
  <si>
    <t>Subdirectora de Cultura Ciudadana y Gestión del Conocimiento</t>
  </si>
  <si>
    <t xml:space="preserve">Instituto Distrital de Protección y Bienestar Animal </t>
  </si>
  <si>
    <t>Subdirección de Cultura Ciudadana y Gestión del Conocimiento</t>
  </si>
  <si>
    <t xml:space="preserve">Ruth Yaned Vargas Rico </t>
  </si>
  <si>
    <t xml:space="preserve">Jefe Oficina Asesora de Planeación </t>
  </si>
  <si>
    <t xml:space="preserve">El indicador "Número de jornadas de socialización de la ruta distrital de atención para defensores y defensoras de derechos humanos" permite medir la sumatoria de jornadas de socialización de la ruta de defensores realizado a líderes comunales en las localidades de Bogotá. </t>
  </si>
  <si>
    <t>16.10 Garantizar el acceso público a la información y proteger las libertades fundamentales, de conformidad con las leyes nacionales y los acuerdos internacionales</t>
  </si>
  <si>
    <t xml:space="preserve">Sumatoria del número de jornadas de socialización realizadas de la ruta distrital de atención para defensores y defensoras de derechos humanos. </t>
  </si>
  <si>
    <t>El "número de jornadas de socialización de la ruta distrital de atención para defensores y defensoras de derechos humanos" se medirá conforme a los listados de asistencias que se diligencien por cada una de las jornadas de socialización, será parte de la evidencia junto con el acta de cada sesión. Por lo anterior, por cada jornada se diligenciara un acta de reunión.</t>
  </si>
  <si>
    <t>Registros Administrativos Dirección de Derechos Humanos</t>
  </si>
  <si>
    <t>Ivonne Gonzalez</t>
  </si>
  <si>
    <t>Directora de Derechos Humanos</t>
  </si>
  <si>
    <t>Secretaría Distrital de Gobierno</t>
  </si>
  <si>
    <t>Dirección de Derechos Humanos</t>
  </si>
  <si>
    <t>ivonne.gonzalez@gobiernobogota.gov.co</t>
  </si>
  <si>
    <t>338 7000 Ext. 5190</t>
  </si>
  <si>
    <t>El IDPAC será corresponsable en la convocatoría de los comunales a las jornadas de socialización de la ruta de defensores y defensoras de la SDG.</t>
  </si>
  <si>
    <t>Número de jornadas de socialización realizadas a líderes y lideresas comunales sobre la ruta distrital de atención para  defensores y defensoras de derechos humanos que se encuentran en situación de riesgo por la promoción y ejercicio de liderazgo.</t>
  </si>
  <si>
    <t>Sumatoria del número de jornadas de socialización realizadas a líderes y lideresas comunales sobre la ruta distrital de atención para  defensores y defensoras de derechos humanos que se encuentran en situación de riesgo por la promoción y ejercicio de liderazgo.</t>
  </si>
  <si>
    <t xml:space="preserve">Gobierno </t>
  </si>
  <si>
    <t>Ivonne Gonzalez Rodríguez</t>
  </si>
  <si>
    <t>Instituto Distrital de Participación y Acción Comunal - IDPAC</t>
  </si>
  <si>
    <t xml:space="preserve"> 2417900/30</t>
  </si>
  <si>
    <t>Para la garantía del producto el IDPAC será corresponsable en la convocatoría de los comunales a las jornadas de socialización de la ruta de defensores y defensoras de la SDG.</t>
  </si>
  <si>
    <t>Número de jornadas de socialización dirigidas a organizaciones comunales de primer y segundo grado sobre el proceso de inspección, vigilancia y control.</t>
  </si>
  <si>
    <t>Sumatoria del número jornadas de socialización dirigidas a organizaciones comunales de primer y segundo grado sobre el proceso de inspección, vigilancia y control.</t>
  </si>
  <si>
    <t>1.2.1. Lineamiento técnico para promover la participación igualitaria de mujeres en sus diferencias y sus diversidades en las JAC</t>
  </si>
  <si>
    <t xml:space="preserve">Número de Acciones de sensibilización con las organizaciones comunales de primer y segundo grado sobre la importancia de los enfoques de mujer y género, la participación de las mujeres, y la prevención de violencias, para promover la creación de las comisiones de mujer y género. </t>
  </si>
  <si>
    <t xml:space="preserve">Sumatoria del número de acciones de sensibilización con las organizaciones comunales de primer y segundo grado sobre la importancia de los enfoques de mujer y género, la participación de las mujeres, y la prevención de violencias, para promover la creación de las comisiones de mujer y género. </t>
  </si>
  <si>
    <t>Género
Diferencial</t>
  </si>
  <si>
    <t>Sumatoria del número número de Organizaciones de Acción Comunal de primer y segundo grado de Bogotá que reciben estímulos.</t>
  </si>
  <si>
    <t>Sumatoria del número de Organizaciones de Acción Comunal de Bogotá que reciben estímulos.</t>
  </si>
  <si>
    <t xml:space="preserve">Sumatoria del número de acciones para la creación e implementación del Banco de Buenas Prácticas Comunales en Bogotá. </t>
  </si>
  <si>
    <t>30 de julio del 2024</t>
  </si>
  <si>
    <t xml:space="preserve">2.3 Aumento de la participación de los y las jóvenes en las organizaciones comunales. </t>
  </si>
  <si>
    <t>(Número de personas dignatarias entre 14 y 28 años/Número total de personas dignatarias)*100</t>
  </si>
  <si>
    <t xml:space="preserve">Porcentaje de personas entre 14 y 28 años que son dignatarias en las organizaciones comunales. </t>
  </si>
  <si>
    <t>5.75%</t>
  </si>
  <si>
    <t xml:space="preserve">2.2.1 Espacios territoriales para el fortalecimiento de la participación en los organismos de acción comunal para el agenciamiento en los territorios y la solución de problemáticas sociales locales y/o poblacionales
</t>
  </si>
  <si>
    <t xml:space="preserve"> NO</t>
  </si>
  <si>
    <t>Porcentaje de personas entre 14 y 28 años que son dignatarias en las organizaciones comunales.</t>
  </si>
  <si>
    <t xml:space="preserve"> Sumatoria del número de personas jóvenes (14 - 28 años) que realizan el servicio social o sus prácticas profesionales en las organizaciones comunales de primer y segundo grado. </t>
  </si>
  <si>
    <t xml:space="preserve">Número de personas jóvenes (14 - 28 años) que realizan el servicio social o sus prácticas profesionales en las organizaciones comunales de primer y segundo grado. </t>
  </si>
  <si>
    <t>FICHA TÉCNICA INDICADOR DE RESULTADO 2.3</t>
  </si>
  <si>
    <t xml:space="preserve">Porcentaje de personas jóvenes (14 a 28 años) que son dignatarias en las organizaciones comunales. </t>
  </si>
  <si>
    <t>Porcentaje de personas jóvenes (14 a 28 años) que son dignatarias en las organizaciones comunales.</t>
  </si>
  <si>
    <t>Cruce IDPAC  - CNVP DANE</t>
  </si>
  <si>
    <t xml:space="preserve">Número de personas jóvenes (14 - 28 años) que realizan el servicio social o prácticas profesionales en las organizaciones comunales de primer y segundo grado. </t>
  </si>
  <si>
    <t>FICHA TÉCNICA INDICADOR DE PRODUCTO 2.1.1</t>
  </si>
  <si>
    <t xml:space="preserve">Porcentaje de organizaciones comunales que se fortalecen para la realización de proyectos, programas, iniciativas o actividades en favor del desarrollo de la comunidad. </t>
  </si>
  <si>
    <t xml:space="preserve">(Número de organizaciones comunales que se fortalecen para la realización de proyectos, programas, iniciativas o actividades en favor del desarrollo de la comunidad/Total de organizaciones)*100 </t>
  </si>
  <si>
    <t>Secretaría de Cultura, Recreación y Deporte</t>
  </si>
  <si>
    <t>FICHA TÉCNICA INDICADOR DE PRODUCTO 1.1.4</t>
  </si>
  <si>
    <t>Número de Juntas de Acción Comunal que participan en los cursos o capacitaciones en procesos deportivos y recreativos</t>
  </si>
  <si>
    <t>Sumatoria del número de Juntas de Acción Comunal que participan en los cursos o capacitaciones en procesos deportivos y recreativos</t>
  </si>
  <si>
    <t xml:space="preserve">Número de Acciones de sensibilización con las organizaciones comunales de primer y segundo grado sobre la importancia de los enfoques de mujer y género, la participación de las mujeres y la prevención de violencias para promover la creación de las comisiones de mujer y género. </t>
  </si>
  <si>
    <t> Secretaría de Convivencia y Justicia</t>
  </si>
  <si>
    <t>N.D</t>
  </si>
  <si>
    <t xml:space="preserve">Sumatoria del numero de sesiones de CLOPS desarrolladas en las que participan miembros de los organismos de accion comunal. </t>
  </si>
  <si>
    <t>Integración</t>
  </si>
  <si>
    <t>Secretaría Distrital de Integración - SDIS</t>
  </si>
  <si>
    <t xml:space="preserve">Subdirección para la Gestión Integral Local </t>
  </si>
  <si>
    <t>Eduar Martínez</t>
  </si>
  <si>
    <t>2417900/30</t>
  </si>
  <si>
    <t>Educación</t>
  </si>
  <si>
    <t>SED Bogotá</t>
  </si>
  <si>
    <t xml:space="preserve">3.1.1 Jornadas de socialización dirigidas a organizaciones comunales de primer y segundo grado sobre el proceso de inspección, vigilancia y control.
</t>
  </si>
  <si>
    <t xml:space="preserve">Sumatoria del número de acciones de socialización sobre proceso de Inspección, Vigilancia y Control comunal a las entidades del Distrito involucradas en dicho tema. </t>
  </si>
  <si>
    <t>Cultura, Recreación y Deporte</t>
  </si>
  <si>
    <t>Secretaria Distrital de Cultura, Recreación y Deporte</t>
  </si>
  <si>
    <t>Dirección de Asuntos Locales y Participación</t>
  </si>
  <si>
    <t>7417900/30</t>
  </si>
  <si>
    <t>emartinezparticipacionbogota.gov.co</t>
  </si>
  <si>
    <t>FICHA TÉCNICA INDICADOR DE PRODUCTO 1.3.2</t>
  </si>
  <si>
    <t>FICHA TÉCNICA INDICADOR DE PRODUCTO 2.3.1</t>
  </si>
  <si>
    <t>FICHA TÉCNICA INDICADOR DE PRODUCTO 2.3.2</t>
  </si>
  <si>
    <t>FICHA TÉCNICA INDICADOR DE PRODUCTO 2.3.3</t>
  </si>
  <si>
    <t>FICHA TÉCNICA INDICADOR DE PRODUCTO 4.1.2</t>
  </si>
  <si>
    <t>SCRD</t>
  </si>
  <si>
    <t>Mide el número de jornadas de socialización que desde la entidad se desarrollen con el objetivo de dar a conocer la oferta del sector y vincular a los actores involucrados en las Juntas de Acción Comunal en las convocatorias para el fomento y cualificación de la participación en las mismas.</t>
  </si>
  <si>
    <t>A través de los gestores territoriales asignados a las localidades de la ciudad y en articulación con los referentes del IDPAC, se concertan jornadas de encuentro con los afiliados a las Juntas de Acción Comunal para dar a conocer las convocatorias que por su naturaleza, objeto y condiciones pueden constituir oportunidades para el fortalecimiento de los procesos artísticos, culturales y patrimoniales desarrollados por cada unas de las juntas en los barrios de Bogotá.</t>
  </si>
  <si>
    <t>16.6 Instituciones eficaces y transparentes que rindan cuentas</t>
  </si>
  <si>
    <t>Jornadas de socialización</t>
  </si>
  <si>
    <t>2024</t>
  </si>
  <si>
    <t>Elaboración de listados de Asistencia y Actas para el control del número de asistentes a cada una de las jornadas – Diligenciamiento del Formato de Monitoreo y Evaluación asociado a las jornadas de Socialización y asistencia técnica del Programa Distrital de Estimulos</t>
  </si>
  <si>
    <t>Listados de Asistencia y Actas de la SCRD para el control del número de asistentes a cada una de las jornadas</t>
  </si>
  <si>
    <t>Director de Asuntos Locales y Participación</t>
  </si>
  <si>
    <t>01 Hacer un nuevo contrato social con igualdad de oportunidades para la inclusión social, productiva
y política</t>
  </si>
  <si>
    <t>21 Creación y vida cotidiana: Apropiación ciudadana del arte, la cultura y el patrimonio, para la democracia cultural</t>
  </si>
  <si>
    <t>Terrtorial</t>
  </si>
  <si>
    <t>Derechos Humanos; Poblacional</t>
  </si>
  <si>
    <t>Procesos artísticos</t>
  </si>
  <si>
    <t xml:space="preserve">4.2.2 Lineamiento para que los sectores administrativos implementen acciones territoriales con las Juntas de Acción Comunal 
</t>
  </si>
  <si>
    <t>Número de socializaciones realizadas con los sectores administrativos sobre el lineamiento para que las Juntas de Acción Comunal participen en la implementación de acciones terrioriales</t>
  </si>
  <si>
    <t>Sumatoria del número de acciones de relacionamiento internacional que faciliten la obtención de asistencia técnica, intercambios de conocimiento y buenas prácticas para el fortalecimiento de los organismos de acción comunal y el desarrollo de la Política Pública Distrital de Acción Comunal.</t>
  </si>
  <si>
    <t>Número de acciones de relacionamiento realizadas en el marco internacional para el fortalecimiento de los organismos de acción comunal y el desarrollo de la Política Pública Distrital de Acción Comunal.</t>
  </si>
  <si>
    <t>Número de talleres de fortalecimiento de participación y movilización social para protección y bienestar animal realizados</t>
  </si>
  <si>
    <t>Sumatoria del número de acciones de socialización sobre proceso de Inspección, Vigilancia y control comunal a los equipos de las Alcaldías Locales.</t>
  </si>
  <si>
    <t xml:space="preserve">2.2 Aumento de la participación de la ciudadanía en las organizaciones comunales. </t>
  </si>
  <si>
    <t>Metas anuales de producto</t>
  </si>
  <si>
    <t xml:space="preserve">Sumatoria del número de socializaciones sobre el sistema de votación electrónica "VOTEC" a las organizaciones comunales de primer y segundo grado. </t>
  </si>
  <si>
    <t xml:space="preserve">Número de socializaciones realizadas sobre el sistema de votación electrónica "VOTEC" a las organizaciones comunales de primer y segundo grado. </t>
  </si>
  <si>
    <t xml:space="preserve">2.3.3 Personas jóvenes (14 - 28 años) realizan el servicio social o sus prácticas profesionales en las organizaciones comunales de primer y segundo grado. </t>
  </si>
  <si>
    <t xml:space="preserve">El costo estimado se ha realizado con base en el porcentaje de salario destinado para hacer seguimiento al alcance de la meta de este producto. </t>
  </si>
  <si>
    <r>
      <t xml:space="preserve">Dada la forma en que está planteado el producto según Integración Social, se han establecido costos estimados </t>
    </r>
    <r>
      <rPr>
        <b/>
        <sz val="11"/>
        <color theme="1"/>
        <rFont val="Arial Narrow"/>
        <family val="2"/>
      </rPr>
      <t>para la convocatoria</t>
    </r>
    <r>
      <rPr>
        <sz val="11"/>
        <color theme="1"/>
        <rFont val="Arial Narrow"/>
        <family val="2"/>
      </rPr>
      <t xml:space="preserve"> desde la SAC de IDPAC con base en el salario del equipo gestor.</t>
    </r>
  </si>
  <si>
    <t>Escuela de la Participación</t>
  </si>
  <si>
    <t>16- Paz, justicia e instituciones sólidas</t>
  </si>
  <si>
    <t xml:space="preserve">16.6- Instituciones eficaces, responsables y transparentes </t>
  </si>
  <si>
    <t>Archivo Subdirección de Asuntos Comunales</t>
  </si>
  <si>
    <t>Eduar David Martinez Segura</t>
  </si>
  <si>
    <t>Instituto Distrital de la Participación y Acción Comunal -IDPAC</t>
  </si>
  <si>
    <t xml:space="preserve">El costo estimado se ha realizado con base en el porcentaje de salario destinado para hacer la convocatoria desde la Subdirección de Asuntos Comunales del  IDPAC, que permita el alcance de la meta de este producto en corresponsabilidad con IDARTES. </t>
  </si>
  <si>
    <t>Número de acciones de socialización sobre el proceso de Inspección, Vigilancia y control Comunal a los equipos de las Alcaldías Locales.</t>
  </si>
  <si>
    <t>05 Construir Bogotá Región con gobierno abierto, transparente y ciudadanía consciente</t>
  </si>
  <si>
    <t>51 Gobierno Abierto</t>
  </si>
  <si>
    <t xml:space="preserve">Porcentaje de personas </t>
  </si>
  <si>
    <t xml:space="preserve">Número de Organizaciones de Acción Comunal de primer y segundo grado de Bogotá que reciben estímulos. 
</t>
  </si>
  <si>
    <t>Porcentaje de personas</t>
  </si>
  <si>
    <t xml:space="preserve">1.3 Aumento del porcentaje de organizaciones comunales que se fortalecen para la realización proyectos, programas, iniciativas o actividades en favor del desarrollo de la comunidad. </t>
  </si>
  <si>
    <t>Porcentaje de Organizaciones Comunales</t>
  </si>
  <si>
    <t xml:space="preserve">2.1 Aumento de la percepción positiva sobre el funcionamiento y la gestión de las organizaciones comunales. 
</t>
  </si>
  <si>
    <t xml:space="preserve">Porcentaje de personas con  percepción positiva sobre el funcionamiento y la gestión de las organizaciones comunales. </t>
  </si>
  <si>
    <t>(Número de personas  con  percepción positiva sobre el funcionamiento y la gestión de las organizaciones comunales/Número total de personas encuestadas)*100</t>
  </si>
  <si>
    <t xml:space="preserve">
Porcentaje de participación de la ciudadanía en las organizaciones comunales. </t>
  </si>
  <si>
    <t>Porcentaje de participación de la ciudadanía en las organizaciones comunales.</t>
  </si>
  <si>
    <t>Porcentaje de participación</t>
  </si>
  <si>
    <t>Reporte de información - Subdirección de Asuntos Comunales del IDPAC</t>
  </si>
  <si>
    <t>3.1.2 Acciones de socialización sobre proceso de Inspección, Vigilancia y Control a los equipos de las Alcaldías Locales</t>
  </si>
  <si>
    <t xml:space="preserve"> N/A</t>
  </si>
  <si>
    <t>Número de organizaciones comunales informadas sobre la oferta institucional del Distrito Capital</t>
  </si>
  <si>
    <t>Sumatoria número de  organizaciones comunales que informadas sobre la oferta institucional del Distrito Capital</t>
  </si>
  <si>
    <t>Porcentaje de Organizaciones</t>
  </si>
  <si>
    <t>2.1.2 Apropiación  de herramientas tecnológicas para mejorar el proceso electoral.</t>
  </si>
  <si>
    <t xml:space="preserve">2.1 Aumento de la percepción positiva sobre el funcionamiento y la gestión de las organizaciones comunales. </t>
  </si>
  <si>
    <t>2.3.2 Acciones para promover la participación de las personas jóvenes en las organizaciones comunales</t>
  </si>
  <si>
    <t>Poblacional; Diferencial</t>
  </si>
  <si>
    <t>No Aplica</t>
  </si>
  <si>
    <t xml:space="preserve">Acciones </t>
  </si>
  <si>
    <t xml:space="preserve">Número de juntas de acción comunal formadas en capacidades democráticas y organizativas. </t>
  </si>
  <si>
    <t xml:space="preserve">Sumatoria del Número de juntas de acción comunal formadas en capacidades democráticas y organizativas. </t>
  </si>
  <si>
    <t>FICHA TÉCNICA INDICADOR DE PRODUCTO 1.1.6</t>
  </si>
  <si>
    <t xml:space="preserve">Número de Juntas de Acción Comunal formadas en capacidades democráticas y organizativas. </t>
  </si>
  <si>
    <t xml:space="preserve">Número de Juntas de Acción Comunal que participan en los cursos o capacitaciones en procesos deportivos y recreativos. </t>
  </si>
  <si>
    <t xml:space="preserve">Sumatoria de organizaciones comunales de primer y segundo grado formadas en capacidades democráticas y organizativas. </t>
  </si>
  <si>
    <t>Juntas de acción comunal</t>
  </si>
  <si>
    <t>Lorena Castañeda</t>
  </si>
  <si>
    <t>2417900/3179</t>
  </si>
  <si>
    <t>2417900/Ext 1140</t>
  </si>
  <si>
    <t xml:space="preserve">Número de Organizaciones de Acción Comunal de primer y segundo grado de Bogotá que reciben estímulos. </t>
  </si>
  <si>
    <t xml:space="preserve">1.3.2 Juntas de Acción Comunal caracterizadas para identificar debilidades y fortalezas con el fin de establecer planes de mejoramiento.
</t>
  </si>
  <si>
    <t>Número de Juntas de Acción Comunal caracterizadas para identificar debilidades y fortalezas con el fin de establecer planes de mejoramiento.</t>
  </si>
  <si>
    <t>Sumatoria del número de Juntas de Acción Comunal caracterizadas para identificar debilidades y fortalezas con el fin de establecer planes de mejoramiento.</t>
  </si>
  <si>
    <t xml:space="preserve">1.3.4 Asistencias técnicas realizadas para robustecer procesos internos y externos de las organizaciones de acción comunal </t>
  </si>
  <si>
    <t>1.3.5 Juntas de Acción Comunal con plan de fortalecimiento implementado</t>
  </si>
  <si>
    <t>1.3.6 Requerimientos de las organizaciones comunales respondidos en los tiempos de Ley.</t>
  </si>
  <si>
    <t xml:space="preserve">Número de asistencias técnicas realizadas para robustecer procesos internos y externos de las organizaciones de acción comunal </t>
  </si>
  <si>
    <t xml:space="preserve">Sumatoria del número de asistencias técnicas realizadas para robustecer procesos internos y externos de las organizaciones de acción comunal </t>
  </si>
  <si>
    <t>FICHA TÉCNICA INDICADOR DE PRODUCTO 1.3.4</t>
  </si>
  <si>
    <t>Asistencias Técnicas</t>
  </si>
  <si>
    <t xml:space="preserve"> ND</t>
  </si>
  <si>
    <t>Archivo - Subdirección de Asuntos Comunales</t>
  </si>
  <si>
    <t>Número de juntas de acción comunal con plan de fortalecimiento implementado</t>
  </si>
  <si>
    <t>Sumatoria del número de juntas de acción comunal con plan de fortalecimiento implementado</t>
  </si>
  <si>
    <t>2417900/31</t>
  </si>
  <si>
    <t>Juntas de acción Comunal</t>
  </si>
  <si>
    <t>(Número de requerimientos de las organizaciones comunales recibidos/número de requerimientos respondidos en los tiempos de ley)*100</t>
  </si>
  <si>
    <t>FICHA TÉCNICA INDICADOR DE PRODUCTO 1.3.5</t>
  </si>
  <si>
    <t>FICHA TÉCNICA INDICADOR DE PRODUCTO 1.3.6</t>
  </si>
  <si>
    <t>Porcentaje de requerimientos de las organizaciones comunales respondidos en los tiempos de Ley.</t>
  </si>
  <si>
    <t>El indicador mide el porcentaje de requerimientos de las organizaciones comunales  que son respondidospor el IDPAC en los tiempos de Ley.</t>
  </si>
  <si>
    <t>2417900/32</t>
  </si>
  <si>
    <t>Número de acciones de actualización pedagógica a los formadores de formadores.</t>
  </si>
  <si>
    <t>Sumatoria del número de acciones de actualización pedagógica.</t>
  </si>
  <si>
    <t>Sumatoria del número de acciones de actualización pedagógica a los formadores de formadores.</t>
  </si>
  <si>
    <t>Sumatoria del número de acciones de relacionamiento con instituciones de educación superior para promover alianzas estratégicas que beneficien al liderazgo comunal.</t>
  </si>
  <si>
    <t>1.3.7. Acciones de relacionamiento con instituciones de educación superior para promover alianzas estratégicas que beneficien al liderazgo comunal.</t>
  </si>
  <si>
    <t>1.3.8 Espacios de encuentro entre las organizaciones comunales de la región en el marco de la construcción de la Región Metropolitana Bogotá – Cundinamarca.</t>
  </si>
  <si>
    <t>Número de espacios de encuentro entre las organizaciones comunales de la región en el marco de la construcción de la Región Metropolitana Bogotá – Cundinamarca.</t>
  </si>
  <si>
    <t>Sumatoria del número de espacios de encuentro entre las organizaciones comunales de la región en el marco de la construcción de la Región Metropolitana Bogotá – Cundinamarca.</t>
  </si>
  <si>
    <t>FICHA TÉCNICA INDICADOR DE PRODUCTO 1.3.7</t>
  </si>
  <si>
    <t>FICHA TÉCNICA INDICADOR DE PRODUCTO 1.3.8</t>
  </si>
  <si>
    <t>Número de acciones de relacionamiento con instituciones de educación superior para promover alianzas estratégicas que beneficien al liderazgo comunal.</t>
  </si>
  <si>
    <t>Sumatoria del número de acciones de relacionamiento con instituciones de educación superior.</t>
  </si>
  <si>
    <t>Acciones de relacionamiento</t>
  </si>
  <si>
    <t>Espacios de encuentro</t>
  </si>
  <si>
    <t xml:space="preserve">2.1.3 Acciones de comunicación para visibilizar la gestión de las organizaciones comunales a favor del desarrollo de la comunidad. </t>
  </si>
  <si>
    <t xml:space="preserve">Número de acciones de comunicación para visibilizar la gestión de las organizaciones comunales a favor del desarrollo de la comunidad. </t>
  </si>
  <si>
    <t xml:space="preserve">Sumatoria del número de acciones de comunicación para visibilizar la gestión de las organizaciones comunales a favor del desarrollo de la comunidad. </t>
  </si>
  <si>
    <t>FICHA TÉCNICA INDICADOR DE PRODUCTO 2.1.3</t>
  </si>
  <si>
    <t xml:space="preserve">Porcentaje de personas con percepción positiva sobre el funcionamiento y la gestión de las organizaciones comunales. </t>
  </si>
  <si>
    <t>Acciones de comunicación</t>
  </si>
  <si>
    <t>Oficina Asesora de Comunicaciones</t>
  </si>
  <si>
    <t>Omaira Morales</t>
  </si>
  <si>
    <t>omorales@participacionbogota.gov.co; comunicacionesidpac@participacionbogota.gov.co</t>
  </si>
  <si>
    <t>1.2.5 Juntas de acción comunal informadas sobre la oferta del Sistema Distrital del cuidado</t>
  </si>
  <si>
    <t>2417900/33</t>
  </si>
  <si>
    <t>2417900/34</t>
  </si>
  <si>
    <t>Dirección del Sistema Distrital de Cuidado</t>
  </si>
  <si>
    <t>Número de lineamientos técnicos para promover la participación y representación igualitaria de mujeres en sus diferencias y diversidades en las Juntas de Acción Comunal.</t>
  </si>
  <si>
    <t>FICHA TÉCNICA INDICADOR DE PRODUCTO 1.2.5</t>
  </si>
  <si>
    <t xml:space="preserve">
Poner fin a todas las formas de discriminación contra todas las mujeres y las niñas en todo el mundo</t>
  </si>
  <si>
    <t>Género; Diferencial; Derechos Humanos</t>
  </si>
  <si>
    <t>Porcentaje de juntas de acción comunal informadas sobre la oferta del Sistema Distrital del cuidado</t>
  </si>
  <si>
    <t xml:space="preserve">Porcentaje de juntas de acción comunal informadas sobre la oferta del Sistema Distrital del Cuidado. </t>
  </si>
  <si>
    <t>Porcentaje de Juntas de acción comunal</t>
  </si>
  <si>
    <t>Número de acciones de sensibilización con las organizaciones comunales sobre el enfoque étnico en el desarrollo de la comunidad</t>
  </si>
  <si>
    <t>FICHA TÉCNICA INDICADOR DE PRODUCTO 1.2.6</t>
  </si>
  <si>
    <t>1.2.6 Acciones de sensibilización con las organizaciones comunales sobre el enfoque étnico en el desarrollo de la comunidad</t>
  </si>
  <si>
    <t>Sumatoria del número de acciones de sensibilización con las organizaciones comunales sobre el enfoque étnico en el desarrollo de la comunidad</t>
  </si>
  <si>
    <t>Derechos Humanos; Étnico - Diferencial</t>
  </si>
  <si>
    <t>10.2 - Potenciar y promover la inclusión social, económica y política de todas las personas, independientemente de su edad, sexo, discapacidad, raza, etnia, origen, religión o situación económica u otra condición</t>
  </si>
  <si>
    <t xml:space="preserve">No </t>
  </si>
  <si>
    <t xml:space="preserve">Sumatoria del número de acciones de sensibilización con las organizaciones comunales sobre el enfoque étnico en el desarrollo de la comunidad. </t>
  </si>
  <si>
    <t>Acciones de  sensibilización</t>
  </si>
  <si>
    <t>El producto "Jornadas de socialización conjunta de la Dirección de Derechos Humanos de la Secretaría Distrital de Gobierno y el Instituto Distrital de Participación y Acción Comunal - IDPAC, sobre la ruta distrital de atención para  defensores y defensoras de derechos humanos que se encuentran en situación de riesgo por la promoción y ejercicio de liderazgo" se definen como espacios de difusión donde en un lugar de cada localidad se convocan por parte del IDPAC a líderes comunales de ese territorio y se realiza por parte de la Dirección de Derechos Humanos de la Secretaría Distrital de Gobierno la presentación de la ruta distrital de atención, características, criterios de acceso y medios de atención de casos.
Se pretende con este producto que, a partir de las 20 socializaciones planteadas como meta por año, se alcance a actores o representantes de al menos 98 juntas de acción comunal de la ciudad.</t>
  </si>
  <si>
    <t>1.2.4 Jornadas de socialización sobre la ruta distrital de atención para  defensores y defensoras de derechos humanos que se encuentran en situación de riesgo por la promoción y ejercicio de liderazgo</t>
  </si>
  <si>
    <t>Gabriel Felipe Angarita</t>
  </si>
  <si>
    <t xml:space="preserve">1.3.1  Organizaciones de Acción Comunal de primer y segundo grado de Bogotá  recibiendo estímulos. </t>
  </si>
  <si>
    <t xml:space="preserve">Número de organizaciones de acción comunal, sus comisiones de convivencia y conciliación, y de seguridad, vinculadas en acciones de fortalecimiento mediante la ruta de participación ciudadana. </t>
  </si>
  <si>
    <t>"Mediante la identificación de escenarios o territorios con alta conflictividad social y en articulación constante con el IDPAC, se diseñaran y ejecutarán planes de acción que permitan, formular y realizar acciones con las organizaciones de acción comunal, concretamente con sus comisiones de convivencia y conciliación y sus comisiones de seguridad, para el fortalecimiento de sus capacidades en los temas de la seguridad, la convivencia y el acceso a la justicia, para la promoción de la sana convivencia, la consecución de la paz y el respeto de los derechos humanos en el territorio. El fortalecimiento considera la ejecución de la primera, segunda o las dos siguientes actividades; la primera, será el aporte de información de interés al IDPAC, sobre asuntos de la seguridad, la convivencia y la justicia, para fortalecer los canales de información que promueva este Instituto, dirigido a las organizaciones comunales; la segunda, como las acciones propias de la estrategia de fortalecimiento que pueden consistir en acciones comunitarias, charlas, o el proceso de fortalecimiento que la estrategia establezca."</t>
  </si>
  <si>
    <t>Sumatoria  de organizaciones de acción comunal, sus comisiones de convivencia y conciliación, y de seguridad, vinculadas en acciones de fortalecimiento mediante la ruta de participación ciudadana.</t>
  </si>
  <si>
    <t>Hernán López</t>
  </si>
  <si>
    <t>1.2.3 Acciones de fortalecimiento realizadas con las organizaciones de acción comunal, sus comisiones de convivencia y conciliación, y de seguridad, para la promoción de la sana convivencia, consecución de la paz y el respeto de los derechos humanos en el territorio, mediante la ruta de participación ciudadana.</t>
  </si>
  <si>
    <t>Número de acciones realizadas con las organizaciones de acción comunal o grupos de interes en la zona para la promoción de la sana convivencia, consecución de la paz y el respeto de los derechos humanos en el territorio.</t>
  </si>
  <si>
    <t>Organizaciones de Acción Comunal, sus CCC.</t>
  </si>
  <si>
    <t xml:space="preserve">2.1.1 Consolidación del Banco de buenas prácticas comunales en Bogotá.
</t>
  </si>
  <si>
    <t>Número de acciones para la consolidación del Banco de buenas prácticas comunales en Bogotá. del Banco de buenas prácticas comunales en Bogotá</t>
  </si>
  <si>
    <t>Sumatoria del número de acciones para la consolidación del Banco de buenas prácticas comunales en Bogotá.</t>
  </si>
  <si>
    <r>
      <t xml:space="preserve">El indicador mide el número de acciones que se realizan anualmente para la consolidación del banco de buenas prácticas comunales. La consolidación hacereferencia a tres aspectos: creación, implementación y apropiación del Banco. Por lo tanto, en 2023 se realizarán dos (2) acciones que tendrán como fin la </t>
    </r>
    <r>
      <rPr>
        <u/>
        <sz val="12"/>
        <rFont val="Arial Narrow"/>
        <family val="2"/>
      </rPr>
      <t>planeación</t>
    </r>
    <r>
      <rPr>
        <sz val="12"/>
        <rFont val="Arial Narrow"/>
        <family val="2"/>
      </rPr>
      <t xml:space="preserve"> y </t>
    </r>
    <r>
      <rPr>
        <u/>
        <sz val="12"/>
        <rFont val="Arial Narrow"/>
        <family val="2"/>
      </rPr>
      <t>creació</t>
    </r>
    <r>
      <rPr>
        <sz val="12"/>
        <rFont val="Arial Narrow"/>
        <family val="2"/>
      </rPr>
      <t xml:space="preserve">n del banco. En 2024, se realizará una (1) acción de </t>
    </r>
    <r>
      <rPr>
        <u/>
        <sz val="12"/>
        <rFont val="Arial Narrow"/>
        <family val="2"/>
      </rPr>
      <t>impulso</t>
    </r>
    <r>
      <rPr>
        <sz val="12"/>
        <rFont val="Arial Narrow"/>
        <family val="2"/>
      </rPr>
      <t xml:space="preserve">  del banco de buenas prácticas comunales,  que estará compuesta por veinte (20) socializaciones con las asociaciones de juntas de las diferentes localidades y por una estrategia de comunicación a través de la página web de IDPAC, medios de comunicación de la entidad y equipo de gestores. Del 2025 en adelante, se hará mínimo una (1) </t>
    </r>
    <r>
      <rPr>
        <u/>
        <sz val="12"/>
        <rFont val="Arial Narrow"/>
        <family val="2"/>
      </rPr>
      <t>actualización</t>
    </r>
    <r>
      <rPr>
        <sz val="12"/>
        <rFont val="Arial Narrow"/>
        <family val="2"/>
      </rPr>
      <t xml:space="preserve"> anual del banco de buenas prácticas. La información que reposará en dicho Banco se obtendrá de un premio anual a las mejores prácticas comunales. En ese sentido, la entrega de los premios iniciará desde el 2025.  
</t>
    </r>
    <r>
      <rPr>
        <b/>
        <sz val="12"/>
        <rFont val="Arial Narrow"/>
        <family val="2"/>
      </rPr>
      <t>Nota aclaratoria</t>
    </r>
    <r>
      <rPr>
        <sz val="12"/>
        <rFont val="Arial Narrow"/>
        <family val="2"/>
      </rPr>
      <t xml:space="preserve">: Implementación se entiende como el cumplimiento de las acciones para la planeación, creación, impulso y actualización del Banco. Por su parte, una buena práctica se define como aquellas acciones llevadas a cabo por las organizaciones comunales, para el desarrollo de la comunidad y el mejoramiento de la calidad de vida de las personas en cada territorio.
</t>
    </r>
  </si>
  <si>
    <t>Los Consejos Locales de Política Social - CLOPS son instancias de participación y consulta en el proceso de construcción de la Política Social del Distrito Capital en su territorio, por medio de la canalización y análisis de las demandas sociales locales (Decreto 460 de 2008 - Articulo 14), en estas instacias concurren representantes de los diferentes sectores de la ciudadanía quienes en el marco de cada sesión aportan desde su mirada territorial información relacionada con las fortalezas pero también con las debilidades o falencias en la implementación de las políticas, las cuales son consolidadas por las Subdirecciones Locales como Secretaría Técnica del CLOPS y presentadas en instancias locales de coordinación y de decisión como Consejo de Gobierno, UAT para dar respuesta a las mismas. Cada localidad debe realizar minimo cuatro (4) sesiones de CLOPS por cada vigencia; los temas o politicas publicas a abordar en cada sesion son definidos por la Unidad de Apoyo Técnico de cada localidad y avalados por el Alcalde o Alcaldesa Local como presidente del CLOPS.
Por lo tanto, la Subdirección de Asuntos Comunales del IDPAC establecerá contacto con la Secretaría de Integración Social para recbir la información correspondiente a la programación de los CLOPS que se realizarán en las diferentes localidades cada año con el fin de difundir dicha información con las personas que hacen parte de las organizaciones comunales. 
Este producto es importabte porque las personas que hacen parte de los organismos de accion comunal  ejercen su derecho a participar en los diferentes espacios locales y distritales, y también, permite identificar los intereses de la ciudadanía en el abordaje de los temas de estas organizaciones con enfoque territorial (mirada por localidad).</t>
  </si>
  <si>
    <t xml:space="preserve">Una vez realizada cada sesion de CLOPS en las localidades, los Agentes Territoriales de la Subdirección para la Gestion Integral Local, asignados a cada localidad deben registrar en los respecftivos sistemas de informacion, las actas, relatorías y listados de asistencia, las cuales incluyen información relacionada con la temática o política abordada, los principales puntos de debate y las conclusiones, resultados o recomedaciones generadas por parte de la ciudadania partiicipante. Estos sistemas de informacion son:
1. MODULO DE INFORMACION TERRITORIAL - MIT: Es una plataforma establecida por el Instrituto Colombiano de Bienestarf Familiar como un esquema de seguimiento a los procesos de gestión de los Consejos de Política Social. 
2. SISTEMA DE COORDINACION DE LA ADMINISTRACION  DISTRITAL - SCAD: Es un sistema del Distrito Capital al cual los Agentes Territoriales pueden acceder para reportar las actas y relatorias de las sesiones de CLOPS asi como el Plan de Accion de esta instancia
Igualmente desde la Sub-GIL se ha diseñado un formato mediante la herramieta forms offce denominado "Matriz de seguimiento a las sesiones de CLOPS realizadas" en el cual cada agente territorial reporta la informacion relacionada con cada sesión realizada de CLOPS; esta información contiene a) Fecha de realización de la sesión de CLOPS, b) Temática o política abordada c) principales logros alcanzados en la sesión a reportar d)producto obtenido en la sesión c) gestión que se realizará o se ha realizado con el producto obtenido durante la sesión, es decir como se ha dado respuesta a las recomendaciones presentadas por la ciudadanía en cada sesión y d) numero de participantes por sector u organizacion
Anualmente se realizan minimo 80 sesiones de CLOPS (4 por cada localidad)  en las cuales se revisara la participacion de los miembros de los organismos de accion comunal en cada una de ellas. 
A partir de lo registrado en estos sistemas de información y formatos, desde la SUBGIL, se verifica el número de sesiones de  CLOPS programadas y el número de sesiones de CLOPS realizadas en las 20 localidades  en las que participan miembros de los organismos de accion comunal, y se calcula el indicador.
De acuero con lo anterior, la Subdirección de Asuntos Comunales del IDPAC solicitará el reporte respectivo a la dependencia referenciada con el fin de evidenciar el cumplimiento del indicador. </t>
  </si>
  <si>
    <t xml:space="preserve">La meta de este indicador se programa en porcentaje y no de forma númerica, dadas las dinamicas particulares de las localidades en relacion a la conformacion de los CLOPS
</t>
  </si>
  <si>
    <t>2.3.4 Espacios de encuentro para fortalecer la participación de los “comunalitos” en las Organizaciones Comunales.</t>
  </si>
  <si>
    <t>Número de espacios de encuentro para fortalecer la participación de los “comunalitos” en las Organizaciones Comunales.</t>
  </si>
  <si>
    <t>Sumatoria del número de espacios de encuentro para fortalecer la participación de los “comunalitos” en las Organizaciones Comunales.</t>
  </si>
  <si>
    <t>FICHA TÉCNICA INDICADOR DE PRODUCTO 2.3.4</t>
  </si>
  <si>
    <t xml:space="preserve"> Sumatoria del número de espacios de encuentro para fortalecer la participación de los “comunalitos” en las Organizaciones Comunales.</t>
  </si>
  <si>
    <t>Espacios de Encuentro</t>
  </si>
  <si>
    <t xml:space="preserve">4.1.1 Consolidación del Sistema de información de Acción Comunal
</t>
  </si>
  <si>
    <t>4.2.3 Acciones de relacionamiento internacional que faciliten la obtención de asistencia técnica, intercambios de conocimiento y buenas prácticas para el fortalecimiento de los organismos de acción comunal y el desarrollo de la Política Pública Distrital de Acción Comunal.</t>
  </si>
  <si>
    <t>4.2.5 Talleres de fortalecimiento de participación y movilización social para protección y bienestar animal</t>
  </si>
  <si>
    <t xml:space="preserve">El objetivo de este producto consiste en realizar espacios de diálogo, formación o talleres para fortalecer la participación y movilización social para protección y bienestar animal con  los integrantes de las Juntas de acción comunal, con el fin de incentivar la convivencia interespecie en Bogotá. Estos espacios de formación fortalecerán las capacidades de liderazgo para promover la sana convivencia con animales de compañía en los territorios, conocimiento sobre protección animal, normativa vigente, prevención del maltrato a los animales y generación de capacidades en los comunales para la movilización social para impulsar el bienestar animal en las comunidades.  
Conviene destacar, que las Juntas de Acción Comunal donde se desarrollaran las actividades van a ser concertadas y propuestas por el Instituto Distrital de Participación y Acción Comunal (IDPAC) quien es la entidad lider y  encargada de ofertar los servicios prestados por las demas entidades distritales.
Conviene destacar, que las Juntas de Acción Comunal donde se desarrollarán las actividades van a ser concertadas y propuestas por el Instituto Distrital de Participación y Acción Comunal (IDPAC) quien es la entidad lider y  encargada de ofertar los servicios prestados por las demas entidades distritales. Con el fin de que haya un incremento progresivo así: 2023 (50 JAC), 2024 (50 JAC), 2025 (60 JAC), 2026 (70 JAC), 2027 hasta 2034 (80 JAC cada año).
Es importante aclarar que se entenderá por organización abordada la asistencia al taller de al menos una persona integrante de la organización comunal. </t>
  </si>
  <si>
    <t>Ambiental;Territorial</t>
  </si>
  <si>
    <t>Jardín Botánico</t>
  </si>
  <si>
    <t>Subdirección Educativa y Cultural</t>
  </si>
  <si>
    <t>Andrés Vargas</t>
  </si>
  <si>
    <t>aevargas@jbb.gov.co</t>
  </si>
  <si>
    <t>Juntas</t>
  </si>
  <si>
    <t>Reporte a planeación</t>
  </si>
  <si>
    <t>Andrés Enrique Vargas Lamprea</t>
  </si>
  <si>
    <t>Coordinador de participación</t>
  </si>
  <si>
    <t>Jardín Botánico de Bogotá</t>
  </si>
  <si>
    <t>JBB</t>
  </si>
  <si>
    <t>40</t>
  </si>
  <si>
    <t>Las avidencias del número de juntas capacitadas se evidenciará por medio de  actas y listados de asistencia, siguiendo a los procedimientos de la entidad.</t>
  </si>
  <si>
    <t>1.1.2 Juntas de Acción Comunal participantes en los cursos o capacitaciones en procesos deportivos y recreativos</t>
  </si>
  <si>
    <t>1.1.3 Desarrollar acciones de actualización pedagógica a los formadores de formadores.</t>
  </si>
  <si>
    <t>1.1.4 Juntas de Acción Comunal formadas en capacidades democráticas y organizativas.</t>
  </si>
  <si>
    <t xml:space="preserve">4.1  Aumento del número de organizaciones comunales informadas sobre la oferta institucional del Distrito Capital </t>
  </si>
  <si>
    <r>
      <t xml:space="preserve">Este indicador de resultado se relaciona con los siguientes indicadores de producto:
</t>
    </r>
    <r>
      <rPr>
        <sz val="12"/>
        <color theme="1"/>
        <rFont val="Arial Narrow"/>
        <family val="2"/>
      </rPr>
      <t>1.1.1 Capacitación de Juntas de Acción Comunal en el uso de TICs para el mejoramiento de su gestión interna.
1.1.2 Juntas de Acción Comunal participantes en los cursos o capacitaciones en procesos deportivos y recreativos
1.1.3 Desarrollar acciones de actualización pedagógica a los formadores de formadores.
1.1.4 Juntas de Acción Comunal formadas en capacidades democráticas y organizativas.
1.1.5. Juntas de Acción Comunal capacitadas en educación ambiental, cambio climático, gestión del riesgo, agricultura urbana, restauración, protección y cuidado de los ecosistemas de la Ciudad</t>
    </r>
  </si>
  <si>
    <t xml:space="preserve">Este indicador de resultado se relaciona con los siguientes indicadores de producto:
1.2.1. Lineamiento técnico para promover la participación igualitaria de mujeres en sus diferencias y sus diversidades en las JAC
1.2.2 Acciones de sensibilización con las organizaciones comunales de primer y segundo grado sobre la importancia de los enfoques de mujer y género, la participación de las mujeres, y la prevención de violencias, para promover la creación de las comisiones de mujer y género. 
1.2.3 Acciones de fortalecimiento realizadas con las organizaciones de acción comunal, sus comisiones de convivencia y conciliación, y de seguridad, para la promoción de la sana convivencia, consecución de la paz y el respeto de los derechos humanos en el territorio
1.2.4 Jornadas de socialización realizadas a líderes y lideresas comunales sobre la ruta distrital de atención para  defensores y defensoras de derechos humanos que se encuentran en situación de riesgo por la promoción y ejercicio de liderazgo.
1.2.5 Juntas de acción comunal informadas sobre la oferta del Sistema Distrital del cuidado
1.2.6 Acciones de sensibilización con las organizaciones comunales sobre el enfoque étnico en el desarrollo de la comunidad
</t>
  </si>
  <si>
    <t xml:space="preserve">Este indicador de resultado se relaciona con los siguientes indicadores de producto:
1.3.1  Organizaciones de Acción Comunal de primer y segundo grado de Bogotá  recibiendo estímulos. 
1.3.2 Juntas de Acción Comunal caracterizadas para identificar debilidades y fortalezas con el fin de establecer planes de mejoramiento.
1.3.3 Fortalecimiento de Juntas de Acción Comunal rurales con sistemas productivos a través de programas de fortalecimiento productivo y buenas prácticas 
1.3.4 Asistencias técnicas realizadas para robustecer procesos internos y externos de las organizaciones de acción comunal
1.3.5 Juntas de Acción Comunal con plan de fortalecimiento implementado.
1.3.6 Requerimientos de las organizaciones comunales respondidos en los tiempos de Ley.
1.3.7 Acciones de relacionamiento con instituciones de educación superior para promover alianzas estratégicas que beneficien al liderazgo comunal. 
1.3.8 Espacios de encuentro entre las organizaciones comunales de la región en el marco de la construcción de la Región Metropolitana Bogotá – Cundinamarca.
1.3.9 Apoyo técnico en la realización de alertas, recomendaciones y seguimiento, a la formulación de los planes de desarrollo local - PDL en el marco de las metas de salones comunales. 
</t>
  </si>
  <si>
    <t xml:space="preserve">Este indicador de resultado se relaciona con los siguientes indicadores de producto:
2.1.1 Consolidación del Banco de buenas prácticas comunales en Bogotá.
2.1.2 Apropiación  de herramientas tecnológicas para mejorar el proceso electoral.
2.1.3 Acciones de comunicación para visibilizar la gestión de las organizaciones comunales a favor del desarrollo de la comunidad.
</t>
  </si>
  <si>
    <r>
      <rPr>
        <sz val="12"/>
        <rFont val="Arial Narrow"/>
        <family val="2"/>
      </rPr>
      <t>Este indicador de resultado se relaciona con los siguientes indicadores de producto:</t>
    </r>
    <r>
      <rPr>
        <sz val="12"/>
        <color rgb="FFFF0000"/>
        <rFont val="Arial Narrow"/>
        <family val="2"/>
      </rPr>
      <t xml:space="preserve">
</t>
    </r>
    <r>
      <rPr>
        <sz val="12"/>
        <rFont val="Arial Narrow"/>
        <family val="2"/>
      </rPr>
      <t>2.2.1 Espacios territoriales para el fortalecimiento de la participación en los organismos de acción comunal para el agenciamiento en los territorios y la solución de problemáticas sociales locales y/o poblacionales</t>
    </r>
    <r>
      <rPr>
        <sz val="12"/>
        <color rgb="FFFF0000"/>
        <rFont val="Arial Narrow"/>
        <family val="2"/>
      </rPr>
      <t xml:space="preserve">
</t>
    </r>
  </si>
  <si>
    <t xml:space="preserve">"Este indicador de resultado se relaciona con los siguientes indicadores de producto:
2.3.1 Acciones de sensibilización sobre las organizaciones de acción comunal dirigidas a personeros cabildantes y contralores.
2.3.2 Acciones para promover la participación de las personas jóvenes en las Organizaciones de Acción Comunal
2.3.3 Personas jóvenes (14 - 28 años) realizan el servicio social o sus prácticas profesionales en las organizaciones comunales de primer y segundo grado. 
2.3.4 Espacios de encuentro para fortalecer la participación de los “comunalitos” en las Organizaciones Comunales.
</t>
  </si>
  <si>
    <t>Este indicador de resultado se relaciona con los siguientes indicadores de producto:
3.1.1 Jornadas de socialización dirigidas a organizaciones comunales de primer y segundo grado sobre el proceso de Inspección, Vigilancia y Control.
3.1.2 Acciones de socialización sobre proceso de Inspección, Vigilancia y Control a los equipos de las Alcaldías Locales.</t>
  </si>
  <si>
    <t xml:space="preserve">Este indicador de resultado se relaciona con los siguientes indicadores de producto:
4.1.1  Consolidación del Sistema de información de Acción Comunal
4.1.2 Jornadas de socialización con los afiliados de las juntas de acción comunal sobre las líneas y programas de fomento a las cuales las juntas de acción comunal, y sus integrantes, podrán postular proyectos artísticos, culturales, patrimoniales y recreodeportivos. 
4.1.3 Juntas de Acción Comunal informadas sobre la oferta institucional de la Secretaría de Gobierno en el marco de la estrategia "Bogotá Local"
</t>
  </si>
  <si>
    <t>Este indicador de resultado se relaciona con los siguientes indicadores de producto:
4.2.1 Procesos artísticos desarrollados en coordinación con Juntas de Acción Comunal. 
4.2.2 Lineamiento para que los sectores administrativos implementen acciones territoriales con las Juntas de Acción Comunal 
4.2.3 Acciones de relacionamiento internacional que faciliten la obtención de asistencia técnica, intercambios de conocimiento y buenas prácticas para el fortalecimiento de los organismos de acción comunal y el desarrollo de la Política Pública Distrital de Acción Comunal.
4.2.4 Juntas de Acción Comunal desarrollando actividades deportivas y recreativas
4.2.5 Talleres de fortalecimiento de participación y movilización social para protección y bienestar animal</t>
  </si>
  <si>
    <t xml:space="preserve">31/12/2034
</t>
  </si>
  <si>
    <t xml:space="preserve">inversión </t>
  </si>
  <si>
    <t xml:space="preserve">El IDRD, dentro de sus competencias realizará cursos o capacitaciones en los que las y los integrantes de las Organizaciones de Acción Comunal – OAC podrán participar con el objetivo de brindarles espacios de educación no formal para la socialización de herramientas y contenidos de actualización que propendan por mejorar las habilidades, capacidades y manejo en temáticas especificas en torno a las líneas deportivas y recreativas, actividad física, parques, escenarios y equipamientos, así como de dar a conocer los lineamientos del Plan de Desarrollo de la ciudad; generando así un acercamiento con la comunidad deportiva de la ciudad. Estos cursos o capacitaciones se desarrollarán ya sean de forma presencial o virtual. 
Se requiere del acompañamiento del IDPAC y la Secretaría de Gobierno con el fin de realizar convocatoria a las juntas u organizaciones de acción comunal. </t>
  </si>
  <si>
    <t>Se realizará la Sumatoria de Organizaciones de Acción Comunal -  OAC participantes en las actividades deportivas y recreativas</t>
  </si>
  <si>
    <t>1.2%</t>
  </si>
  <si>
    <t>Decreto Distrital de política pública</t>
  </si>
  <si>
    <t>Fecha de firma del decreto:</t>
  </si>
  <si>
    <t>Fecha de actualización del Plan de Acción: N/A</t>
  </si>
  <si>
    <r>
      <t xml:space="preserve">Objetivo General de la Política Pública: </t>
    </r>
    <r>
      <rPr>
        <sz val="11"/>
        <rFont val="Arial Narrow"/>
        <family val="2"/>
      </rPr>
      <t xml:space="preserve">“Aumentar la intervención de las Organizaciones de Acción Comunal del Distrito Capital en el desarrollo de la comunidad como herramienta fundamental para contribuir en el mejoramiento de la calidad de vida de las personas en los territorios”.  </t>
    </r>
  </si>
  <si>
    <t>Alta Consejería Distrtial de TIC</t>
  </si>
  <si>
    <t>Entidad 4</t>
  </si>
  <si>
    <t xml:space="preserve"> Cultura Recreación y Deporte</t>
  </si>
  <si>
    <t xml:space="preserve">Secretaría Distrital de Cultura Recreación y Deporte </t>
  </si>
  <si>
    <t xml:space="preserve">Entidad 5	</t>
  </si>
  <si>
    <t>Instituto Distrital de Recreación y Deporte - IDRD</t>
  </si>
  <si>
    <t>Entidad 6:</t>
  </si>
  <si>
    <t>Instituto Distrital de las Artes - IDARTES</t>
  </si>
  <si>
    <t xml:space="preserve"> Sector corresponsable 4:</t>
  </si>
  <si>
    <t>Entidad 7:</t>
  </si>
  <si>
    <t>Jardín Botánico de Bogotá José Celestino Mutis - JBB</t>
  </si>
  <si>
    <t>Entidad 8:</t>
  </si>
  <si>
    <t xml:space="preserve"> Sector corresponsable 5:</t>
  </si>
  <si>
    <t>Entidad 9:</t>
  </si>
  <si>
    <t xml:space="preserve"> Sector corresponsable 6:</t>
  </si>
  <si>
    <t>Seguridad Convivencia y Justicia</t>
  </si>
  <si>
    <t>Entidad 10:</t>
  </si>
  <si>
    <t xml:space="preserve"> Sector corresponsable 7:</t>
  </si>
  <si>
    <t>Desarrollo Económico, Industria y Turismo</t>
  </si>
  <si>
    <t>Entidad 11:</t>
  </si>
  <si>
    <t xml:space="preserve"> Sector corresponsable 8:</t>
  </si>
  <si>
    <t>Entidad 12:</t>
  </si>
  <si>
    <t>Integración Social</t>
  </si>
  <si>
    <t xml:space="preserve"> Sector corresponsable 9:</t>
  </si>
  <si>
    <t>Entidad 13:</t>
  </si>
  <si>
    <t>Secretaría de Educación del Distrito - SED</t>
  </si>
  <si>
    <t>Instituto Distrital de Protección y Bienestar Animal - IDPYBA</t>
  </si>
  <si>
    <t>4.1.3 Socialización de la oferta institucional de la Secretaría de Gobierno  a las Juntas de Acción Comunal</t>
  </si>
  <si>
    <t>Subsecretaría de Gobernabilidad y Garantía de Derechos 
Subsecretaría de Gestión Local</t>
  </si>
  <si>
    <t>Instituto Distrital para la Participación y la Acción Comunal - IDPAC</t>
  </si>
  <si>
    <t>Para 2030, aumentar la urbanización inclusiva y sostenible y la capacidad para una planificación y gestión participativas, integradas y sostenibles de los asentamientos humanos en todos los países</t>
  </si>
  <si>
    <t>FICHA TÉCNICA INDICADOR DE PRODUCTO 4.1.3</t>
  </si>
  <si>
    <t>Juntas de Acción Comunal</t>
  </si>
  <si>
    <t>Archivo Subdirección de Asunrtos Comunales</t>
  </si>
  <si>
    <t xml:space="preserve">1.3.9 Apoyo técnico en la realización de alertas y/o recomendaciones, para la formulación de los proyectos de Planes de Desarrollo Local - PDL en el marco de las metas relacionadas con la construcción, intervención y dotación de salones comunales. </t>
  </si>
  <si>
    <t xml:space="preserve">Proyectos de Plan de Desarrollo Local con alertas y/o recomendaciones para la formulación de las metas relacionadas con construcción, intervención y/o dotación de salones comunales. </t>
  </si>
  <si>
    <t xml:space="preserve">Sumatoria de proyectos de Plan de Desarrollo Local con alertas y/o recomendaciones para la formulación de las metas relacionadas con construcción, intervención y/o dotación de salones comunales </t>
  </si>
  <si>
    <t>Subsecretaría de Gestión Local 
Dirección para la Gestión del Desarrollo Local</t>
  </si>
  <si>
    <t>Jaime Morales (Grado 30)
Fredy Alayón (Grado 24)</t>
  </si>
  <si>
    <t xml:space="preserve">
312 450 8676
310 309 2763</t>
  </si>
  <si>
    <t>jaime.morales@gobiernobogota.gov.co
fredy.alayon@gobiernobogota.gov.co</t>
  </si>
  <si>
    <t>Eduar David Martínez Segura (Subdirector)</t>
  </si>
  <si>
    <t xml:space="preserve">Apoyo técnico en la realización de alertas y/o recomendaciones, para la formulación de los proyectos de Planes de Desarrollo Local - PDL en el marco de las metas relacionadas con la construcción, intervención y dotación de salones comunales. </t>
  </si>
  <si>
    <t xml:space="preserve">Otro </t>
  </si>
  <si>
    <t>Cada cuatro años</t>
  </si>
  <si>
    <t>SDG-DGDL</t>
  </si>
  <si>
    <t>Proyectos de Planes de Desarrollo Local comentados con alertas, recomendaciones y/o seguimiento durante su formulación</t>
  </si>
  <si>
    <t>Formato de Proyectos de Planes de Desarrollo Local formulado por las Alcaldías Locales para trámite ant de las Juntas Administradoras Locales</t>
  </si>
  <si>
    <t>180 días</t>
  </si>
  <si>
    <t>Freddy Alayón García</t>
  </si>
  <si>
    <t>Profesional Especializado Grado 24</t>
  </si>
  <si>
    <t>Dirección para la Gestión del Desarrollo Local</t>
  </si>
  <si>
    <t>fredy.alayon@gobiernobogota.gov.co</t>
  </si>
  <si>
    <t>310 309 2763</t>
  </si>
  <si>
    <t>Gabriel Felipe Angarita Serrano</t>
  </si>
  <si>
    <t>Jefe de Oficina Asesora de Planeación</t>
  </si>
  <si>
    <t xml:space="preserve">1. Esta labor solamente se puede desarrollar cada 4 años ("Cuatrienal") durante la formulación del Plan de Desarrollo Local de cada localidad. 
2. La unidad de medida serían proyectos de plan y no planes, porque los Planes de Desarrollo Local que son aprobados no se pueden modificar, por lo cual si realizamos las alertas y observaciones sobre los planes no tendrían ningún efecto. 
3. Los Proyectos de plan de Desarrollo Local son susceptibles de ajustes y modificaciones antes de su radicación a la corporación, por lo cual permitirían realizar las observaciones y alertas de forma oportuna.
</t>
  </si>
  <si>
    <t>2'27</t>
  </si>
  <si>
    <t>FICHA TÉCNICA INDICADOR DE PRODUCTO 1.3.9</t>
  </si>
  <si>
    <t>Número de Jóvenes comunales vinculados a la oferta de la subdirección para la juventud.</t>
  </si>
  <si>
    <t>Sumatoria del número de Jóvenes comunales vinculados a la oferta de la subdirección para la juventud.</t>
  </si>
  <si>
    <t>10.2. De aquí a 2030, potenciar y promover la inclusión social, económica y política de todas las personas, independientemente de su edad, sexo, discapacidad, raza, etnia, origen, religión o situación económica u otra condición</t>
  </si>
  <si>
    <t>Poblacional; territorial</t>
  </si>
  <si>
    <t>Subdirección para la Juventud</t>
  </si>
  <si>
    <t>3279797 ext. 70000</t>
  </si>
  <si>
    <t>ooviedo@sdis.gov.co</t>
  </si>
  <si>
    <t>Próposito 01 Hacer un nuevo contrato social con igualdad de oportunidades para la inclusión social, productiva y política</t>
  </si>
  <si>
    <t>17 Jóvenes con capacidades: proyecto de vida para la ciudadanía, la innovación y el trabajo de siglo XXI</t>
  </si>
  <si>
    <t>A través de este indicador la SDIS presenta el número de jóvenes identificados en las juntas de acción comunal de Bogotá, vinculadas a los serviicos sociales de la subdirección para la juventud, buscando el mejoramiento de sus condiciones de vida y desarrollo de capacidades.</t>
  </si>
  <si>
    <t>Jóvenes de juntas de acción comunal atendidos mediante los servicios sociales de la Subdirección para la Juventud, con ofertas de prevención integral, manejo adecuado del tiempo libre, asesoría jurídica, identificación de jóvenes vulnerables, participación y formación para el proyecto de vida dirigido a jóvenes y prácticas organizativas juveniles, programa de Transferencia monetaria condicionada y prevención de la paternidad y maternidad temprana.</t>
  </si>
  <si>
    <t>Reducción de desigualdades</t>
  </si>
  <si>
    <t>Poblacional y territorial</t>
  </si>
  <si>
    <t>Sumatoria de Jóvenes comunales vinculados a la oferta de la subdirección para la juventud.</t>
  </si>
  <si>
    <t>Indicador de tipo creciente. Se calcula el indicador con jóvenes atendidos en cada vigencia mediante los servicios que brinda la subdirección para la juventud dirigida a jóvenes comunales.</t>
  </si>
  <si>
    <t>Sistema registro de beneficiarios de la SDIS - SIRBE *en el momento no se cuenta con la variable jóvenes comunales en Sirbe, se procedera a incorporar</t>
  </si>
  <si>
    <t>Subdirector para la Juventud</t>
  </si>
  <si>
    <t>Oscar David Garzón Alfaro</t>
  </si>
  <si>
    <t>Subdirector de Diseño, Evaluación y Sistematización</t>
  </si>
  <si>
    <t>Documento Diagnóstico PP Comunal</t>
  </si>
  <si>
    <t>Documento Diagnóstico</t>
  </si>
  <si>
    <t>Encuestas Escuela de la Participación IDPAC</t>
  </si>
  <si>
    <t xml:space="preserve">Porcentaje de personas afiliadas que consideran que las organizaciones comunales han mejorado sus prácticas de no discriminación. </t>
  </si>
  <si>
    <t xml:space="preserve">Registros administrativos de la Subdirección de Asuntos Comunales en el marco de las acciones realizadas. </t>
  </si>
  <si>
    <t>Registros Administrativos - Subdirección de Asuntos Comunales</t>
  </si>
  <si>
    <t>Registros administrativo Gerencia de Mujeres y Género y SAC IDPAC</t>
  </si>
  <si>
    <t xml:space="preserve">Plataforma de la participación IDPAC. </t>
  </si>
  <si>
    <t>Gestor Documental - IDPAC</t>
  </si>
  <si>
    <t>Registro Administrativo de las Actas de reunión - Subdirección de Asuntos Comunales</t>
  </si>
  <si>
    <t xml:space="preserve">Registro Administrativo - Subdirección de Asuntos Comunales </t>
  </si>
  <si>
    <t xml:space="preserve">Porcentaje de sesiones de CLOPS desarrolladas en las que participan miembros de los organismos de accion comunal. </t>
  </si>
  <si>
    <t xml:space="preserve">Teniendo en cuenta que los Consejos Locales de Politica Social - CLOPS son instancias de participación y consulta en el proceso de construcción de la Política Social del Distrito Capital en su territorio, por medio de la canalización y análisis de las demandas sociales locales, el indicador busca medir el procentaje de sesiones de CLOPS programadas por las Unidades de Apoyo Técnico - UAT en las que participan miembros de los organismos de accion comunal en las 20 localidades </t>
  </si>
  <si>
    <t>Número de acciones realizadas para garantizar el funcionamiento del Sistema tecnológico de acción comunal.</t>
  </si>
  <si>
    <t>61.7%</t>
  </si>
  <si>
    <t>65.1%</t>
  </si>
  <si>
    <t>63.4%</t>
  </si>
  <si>
    <t>66.8%</t>
  </si>
  <si>
    <t>75.3%</t>
  </si>
  <si>
    <t>78.7%</t>
  </si>
  <si>
    <t>Resultados de las encuestas aplicadas por la Subdirección de Asuntos Comunales del IDPAC a las personas dignatarias de las Juntas de Acción Comunal.</t>
  </si>
  <si>
    <t xml:space="preserve">La medición del presente indicador de resultado se hace a través de dos instrumentos: 
1) Una encuesta de satisfacción que se aplica a personas dignatarias de las juntas de acción comunal al final de cada curso virtual. Con este instrumento, la Subdirección de Asuntos Comunales del IDPAC mide año tras año la pertinencia de los contenidos de los cursos ofertados a través de la Escuela de la Participación. Por lo tanto, al finalizar cada anualidad los cálculos serán realizados sobre el total de personas dignatarias que  hayan recibido el curso para ese año y respondan la encuesta. Es importante exponer que la Escuela de la Participación del IDPAC trabaja articuladamente con la Subdirección de Asuntos Comunales para aplicar la respectiva encuesta. 
2) Un formulario de caracterización aplicado a las organizaciones comunales que incluye preguntas relacionadas con la pertinencia de las capacitaciones adelantadas virtual o presencialmente por otras entidades diferentes al IDPAC. 
Una vez recopilada la información de los dos instrumentos expuestos anteriormente, se hace una ponderación porcentual anual sumando los datos obtenidos, con el fin de determinar qué porcentaje de personas considera pertinente para su gestión las capacitaciones recibidas. </t>
  </si>
  <si>
    <r>
      <t xml:space="preserve">El indicador mide el porcentaje de personas dignatarias formadas que consideran pertinente para su gestión las capacitaciones que han recibido. En ese sentido, se entiende por </t>
    </r>
    <r>
      <rPr>
        <b/>
        <sz val="12"/>
        <rFont val="Arial Narrow"/>
        <family val="2"/>
      </rPr>
      <t xml:space="preserve">"pertinencia" </t>
    </r>
    <r>
      <rPr>
        <sz val="12"/>
        <rFont val="Arial Narrow"/>
        <family val="2"/>
      </rPr>
      <t xml:space="preserve">la utilidad de los contenidos recibidos para el desarrollo de sus funciones como líderes o lideresas comunales. Por lo tanto, se espera aumentar en un 20% la pertinencia en los 12 años de vigencia de la Política Pública, para lo cual se proyecta un incremento del 1.7% anual. 
Este indicador contribuye al alcance del objetivo en la medida en que se enfoca en el fortalecimiento de capacidades de las personas dignatarias de las organizaciones a través de procesos formativos útiles para el desarrollo de su liderazgo. 
Por otro lado, es importante mencionar que el 60% de pertinencia que se ha establecido como punto de partida para la medición del presente indicador, ha sido resultado de las estimaciones que se han hecho a partir de las encuestas de satisfacción de los cursos adelantados por la Escuela de la Participación del IDPAC en el 2021, y que han estado dirigidos a las organizaciones comunales. 
Finalmente, la pertinencia de las capacitaciones realizadas por entidades Distritales distintas al IDPAC, son evaluadas a través de los formularios de caracterización en el marco del proceso de fortalecimiento adelantado por la Subdirección de Asuntos Comunales.  </t>
    </r>
  </si>
  <si>
    <t xml:space="preserve">Resultados de la encuestada aplicada por la Subdirección de Asuntos Comunales del IDPAC a personas que pertenecen a las Juntas de Acción Comunal. </t>
  </si>
  <si>
    <r>
      <rPr>
        <sz val="12"/>
        <color rgb="FF000000"/>
        <rFont val="Arial Narrow"/>
        <family val="2"/>
      </rPr>
      <t xml:space="preserve">El indicador mide el porcentaje de personas afiliadas a las organizaciones comunales que consideran que las organizaciones han mejorado sus prácticas de no discriminación. Este indicador contribuye al alcance del objetivo planteado dado que se enfoca en trabajar sobre el fortalecimiento de las organizaciones para la promoción de un desarrollo de la comunidad que incorpore los enfoques existentes, y permitan el mejoramiento de la calidad de vida de todas las personas sin distinción alguna al interior de las comunidades. En ese sentido, se pretende aumentar a un 39% el porcentaje de personas que consideran que las organizaciones comunales han realizado acciones para mejorar sus prácticas de no discriminación. Esto, partiendo de una línea base del 27% identificada según los datos recopilados en el diagnóstico de la Política. Se ha establecido como meta un incremento porcentual del 1% cada año durante los 12 años de vigencia. 
</t>
    </r>
    <r>
      <rPr>
        <sz val="12"/>
        <color rgb="FFFF0000"/>
        <rFont val="Arial Narrow"/>
        <family val="2"/>
      </rPr>
      <t xml:space="preserve">
</t>
    </r>
  </si>
  <si>
    <r>
      <t xml:space="preserve">La medición del presente indicador de resultado se hace a través de un sondeo aplicado a una muestra aleatoria de 385 personas pertenecientes a  las juntas de acción comunal. Dicha muestra ha sido calculada sobre una población total 355.000 personas que integraban a las organizaciones comunales al año 2020, un porcentaje de heterogeneidad del 50% (P=Q=0.5), un nivel de confianza del 95% y un margen de error del 5%. El instrumento se aplica en las 20 localidades de la ciudad en el mes de noviembre de cada año.  </t>
    </r>
    <r>
      <rPr>
        <sz val="12"/>
        <color theme="1"/>
        <rFont val="Arial Narrow"/>
        <family val="2"/>
      </rPr>
      <t xml:space="preserve">
Una vez recopilada la información del sondeo realizado, se tabula la información para determinar el porcentaje de personas que considera que las organizaciones de acción comunal han mejorado sus prácticas de no discriminación. </t>
    </r>
  </si>
  <si>
    <t xml:space="preserve">El indicador mide el porcentaje de organizaciones comunales que son fortalecidas para la realización de proyectos, programas, iniciativas o actividades en favor del desarrollo de la comunidad. Este resultado contribuye al alcance del objetivo, dado que se enfoca en fortalecer a todas las organizaciones comunales para que aporten al desarrollo de la comunidad según lo establecido en la norma comunal.  
Actualmente el fortalecimiento establecido desde el IDPAC está dividido en una escala de desarrollo organizativo  de 1 a 4, donde 4 es el máximo nivel. El nivel de desarrollo organizativo se define a través de un instrumento de evaluación aplicado al finalizar cada anualidad. En ese sentido, se entederá por fortalecida aquella organización que al momento de ser evaluada obtenga el máximo nivel establecido. Se pretende aumentar a un 100% el porcentaje de organizaciones fortalecidas al finalizar la Política (1683 organizaciones). 
La meta definida para cada año contiene el porcentaje de organizaciones abordadas en los años anteriores al tener presente que se espera cubrir la totalidad de manera progresiva hasta finalizar la política. </t>
  </si>
  <si>
    <t xml:space="preserve">Plataforma de la participación en la que se carga el Índice de Fortalecimiento de Comunales. </t>
  </si>
  <si>
    <t>La medición del presente indicador de resultado se hará con el reporte de la información sobre el número de organizaciones comunales que han sido fortalecidas al finalizar cada anualidad. El indicador de resultado será producto del trabajo realizado por la Subdirección de Asuntos Comunales (SAC) en el marco de sus funciones y competencias. La SAC hará el seguimiento de listados de asistencia técnica, talleres o capacitaciones realizadas a organizaciones. De igual forma, se revisarán los listados de las organizaciones que reciben incentivos año tras año como parte importante del fortalecimiento. La SAC elaborará el reporte respectivo a fin de establecer el grado de cumplimiento del indicador. El cálculo porcentual para el cumplimiento de la meta cada año, se realizará con base en el número de organizaciones comunales que estén en nivel 4 de fortalecimiento una vez se aplique la respectiva evaluacion.</t>
  </si>
  <si>
    <t xml:space="preserve">Resultados del reto aplicado por la Subdirección de Asuntos Comunales del IDPAC a la ciudadanía en general. </t>
  </si>
  <si>
    <r>
      <t xml:space="preserve">La medición del presente indicador de resultado se hará a través de la plataforma virtual "Bogotá Abierta", utilizando como herramienta un reto que se aplica de manera anual.  Dicho reto, se abordará con el fin de indagar sobre la gestión y buenas prácticas realizadas por las organizaciones comunales. Se realizan preguntas abiertas y cerradas para consultar acerca de la percepción de la ciudadanía sobre las organizaciones comunales. </t>
    </r>
    <r>
      <rPr>
        <sz val="12"/>
        <color rgb="FFFF0000"/>
        <rFont val="Arial Narrow"/>
        <family val="2"/>
      </rPr>
      <t xml:space="preserve">
</t>
    </r>
    <r>
      <rPr>
        <sz val="12"/>
        <rFont val="Arial Narrow"/>
        <family val="2"/>
      </rPr>
      <t>Anualmente se consulta a una muestra de 9.593 personas de la ciudadanía en general de acuerdo con el propósito de medición.  Dicha muestra ha sido calculada sobre una población proyectada a 2022 de un total de 7.800.000 personas habitantes de Bogotá, con un porcentaje de heterogeneidad del 50% (P=Q=0.5), nivel de confianza del 95% y un margen de error del 1%, este último valor al tener en cuenta el aumento porcentual estimado del resultado esperado año tras año. 
Una vez aplicado el reto se recopila y tabula la información  con el fin de determinar qué porcentaje de las personas que responden el ret</t>
    </r>
    <r>
      <rPr>
        <sz val="10"/>
        <rFont val="Arial Narrow"/>
        <family val="2"/>
      </rPr>
      <t>o</t>
    </r>
    <r>
      <rPr>
        <sz val="12"/>
        <rFont val="Arial Narrow"/>
        <family val="2"/>
      </rPr>
      <t xml:space="preserve">, tienen una percepción positiva de las organizaciones comunales. </t>
    </r>
  </si>
  <si>
    <r>
      <t xml:space="preserve">El indicador mide el porcentaje de personas de la ciudadanía que tiene una percepción positiva sobre el funcionamiento y la gestión de las organizaciones comunales. Se espera aumentar a un 62% la percepción positiva de la ciudadanía sobre la gestión de las juntas de acción comunal. Es importante aclarar que el punto de partida del 50% de percepción positiva, se ha establecido con la premisa de que al menos la mitad de las personas consideran positiva la gestión realizada por las organizaciones comunales según datos generales del diagnóstico. En ese sentido, se ha establecido un incremento porcentual del 1% cada año durante los 12 años de vigencia de la Política al tener en cuenta que la medición de percepción  depende de diversos factores sociales que afectan la gestión de las organizaciones de diferentes maneras a lo largo del tiempo.  Este resultado contribuye al alcance del objetivo porque se enfoca en la visibilización de la gestión y buenas prácticas de las organizaciones de acción comunal, resaltando su importancia en el desarollo de la comunidad. 
</t>
    </r>
    <r>
      <rPr>
        <sz val="12"/>
        <color rgb="FFFF0000"/>
        <rFont val="Arial Narrow"/>
        <family val="2"/>
      </rPr>
      <t xml:space="preserve">
</t>
    </r>
  </si>
  <si>
    <t xml:space="preserve">El indicador mide el porcentaje de participación de la ciudadanía en las organizaciones comunales. Se espera que al 2034 se aumente a un 6%  el porcentaje de ciudadanía que participa en las organizaciones. Este indicador contribuye al alcance del objetivo dado que se enfoca en promover la participación ciudadana como eje fundamental para ejecutar y visibilizar la gestión y buenas prácticas de las organizaciones de acción comunal, resaltando el trabajo que realizan las juntas de acción comunal en favor del desarrollo de la comunidad. 
</t>
  </si>
  <si>
    <t xml:space="preserve">La medición del presente indicador de resultado se hace con el reporte de la información contenida en los libros de personas afiliadas a todas las organizaciones comunales, los cuales son registrados por la Subdirección de Asuntos Comunales del IDPAC. El cálculo porcentual se realiza tomando como base la población afiliada a las organizaciones comunales sobre el total de la población mayor de 13 años de Bogotá para cada anualidad. El reporte de la información se realiza al finalizar cada año en el mes de diciembre. </t>
  </si>
  <si>
    <t xml:space="preserve">El indicador mide el porcentaje de personas jóvenes que son dignatarias en las organizaciones de acción comunal de primer y segundo grado (Juntas de Acción Comunal y Asociaciones de Juntas de Acción Comunal). Se espera aumentar a un 10% el porcentaje de personas jóvenes que son dignatarias de las organizaciones comunales. Las metas establecidas por año tienen en cuenta los cambios de directiva que ocurren cada cuatro años durante el proceso de elecciones comunales. Por lo tanto, se espera que en los años en que haya elecciones, ocurra un aumento en el porcentaje de personas jóvenes (14 - 28 años) que son dignatarias de las organizaciones y en aquellos años que no haya elecciones el porcentaje alcanzado se mantenga. 
Este indicador contribuye al alcance del objetivo dado que promueve la inclusión de nuevos liderazgos en las organizaciones mejorando la percepción de la ciudadanía sobre éstas y resaltando su importancia como escenario participativo.
</t>
  </si>
  <si>
    <t>Plataforma de la Participación del IDPAC</t>
  </si>
  <si>
    <t>La medición del presente indicador de resultado se hará con el reporte de la información contenida en la plataforma de la participación del IDPAC sobre las personas dignatarias de todas las organizaciones comunales. El cálculo porcentual se realizará tomando como base el número de personas dignatarias entre 14 y 28 años que hace parte de las organizaciones de acción comunal sobre el número total de personas dignatarias que haya para cada año. El reporte de la información se realizará al finalizar cada anualidad en el mes de diciembre.</t>
  </si>
  <si>
    <t xml:space="preserve">El indicador mide el número de organizaciones comunales informadas acerca del proceso de inspección, vigilancia y control (IVC). Se pretende aumentar año tras año el número de organizaciones informadas acerca del proceso de IVC cubriendo la totalidad de las organizaciones durante la vigencia de la Política. De acuerdo con ello, las metas establecidas por año, se han definido al dividir las 1683 organizaciones comunales de primer y segundo grado registradas actualmente en el IDPAC entre los 12 años de vigencia de la Política. Es importante aclarar que las metas de cada año contienen las organizaciones abordadas en los años anteriores. 
Este indicador contribuye al alcance del objetivo dado que se enfoca en realizar acciones que promuevan el cumplimiento de la legislación comunal desde las organizaciones comunales. 
</t>
  </si>
  <si>
    <t>Número de Organizaciones</t>
  </si>
  <si>
    <t xml:space="preserve">Informes ejecutivos contenidos en los registros administrativos del IDPAC que dan cuenta  del número de organizaciones comunales que han sido informadas frente al proceso de IVC. La Subdirección de Asuntos Comunales elabora dichos informes. </t>
  </si>
  <si>
    <t xml:space="preserve">La medición del presente indicador de resultado se hace por medio de un informe ejecutivo que da cuenta de los temas abordados en cada escenario, número de asistentes y compromisos adquiridos. Este informe está soportado por listados de asistencia a los talleres realizados, en la Sede  del IDPAC o en territorio, con las organizaciones sobre el Módulo de Información de Acción Comunal. El número de juntas abordadas cada año se obtiene de los listados de asistencia. Se considera informada la junta de acción comunal cuando asiste a los talleres al menos una persona representante de la organización. 
</t>
  </si>
  <si>
    <t xml:space="preserve">Informes ejecutivos contenidos en los registros administrativos del IDPAC que dan cuenta  del número de organizaciones comunales que han sido informadas sobre el Módulo de Información de Acción Comunal. La Subdirección de Asuntos Comunales elabora dichos informes. </t>
  </si>
  <si>
    <r>
      <t>El presente indicador mide el número de organizaciones comunales que son informadas sobre la oferta institucional del Distrito,</t>
    </r>
    <r>
      <rPr>
        <sz val="12"/>
        <color rgb="FFFF0000"/>
        <rFont val="Arial Narrow"/>
        <family val="2"/>
      </rPr>
      <t xml:space="preserve"> </t>
    </r>
    <r>
      <rPr>
        <sz val="12"/>
        <color theme="1"/>
        <rFont val="Arial Narrow"/>
        <family val="2"/>
      </rPr>
      <t xml:space="preserve">por medio de socializaciones de un Módulo de Información de Acción Comunal dirigido a las organizaciones comunales. </t>
    </r>
    <r>
      <rPr>
        <sz val="12"/>
        <rFont val="Arial Narrow"/>
        <family val="2"/>
      </rPr>
      <t xml:space="preserve">Este módulo construido por la Subdirección de Asuntos Comunales del IDPAC, ofrece información sobre la oferta instiucional de las diferentes entidades. Se espera aumentar año tras año las organizaciones comunales informadas sobre la oferta del Distrito. De acuerdo con ello, las metas establecidas por año, se han definido al distribuir las 1683 organizaciones comunales de primer y segundo grado registradas actualmente en el IDPAC entre los 12 años de vigencia de la Política. 
Este indicador contribuye al alcance del objetivo dado que se enfoca en que las organizaciones comunales desarrollen su liderazgo social accediendo a información oportuna, pertinente y actualizada sobre la oferta institucional existente. Es importante aclarar que las metas de cada año contienen las organizaciones abordadas en los años anteriores. </t>
    </r>
  </si>
  <si>
    <t xml:space="preserve">El indicador mide el porcentaje de organizaciones comunales que realizan acciones en coordinación con las entidades distritales. El fin es que este porcentaje aumente año tras año hasta llegar al 60% al finalizar la política. Se entenderá por acción en coordinación con las entidades cualquier tipo de actividad realizada entre las organizaciones comunales y las entidades Distritales para llevar la oferta institucional al territorio. Este indicador contribuye al alcance del objetivo dado que se enfoca en promover  la vinculación de las organizaciones comunales con las entidades para que realicen acciones de manera conjunta en favor del desarrollo de la comunidad. El aumento porcentual anual se ha calculado al dividir el 60% objetivo entre los 12 años de vigencia de la Política Pública. Es importante aclarar que las metas de cada año contienen las organizaciones abordadas en los años anteriores. </t>
  </si>
  <si>
    <t xml:space="preserve">Informe elaborado por la Subdirección de Asuntos Comunales del IDPAC. </t>
  </si>
  <si>
    <t xml:space="preserve">La medición del presente indicador de resultado se hace a través de un infome que consolida información previamente solicitada por la Subdirección de Asuntos Comunales a las entidades distritales sobre la realización de acciones en coordinación con las organizaciones de acción comunal. La información que se indaga a las entidades distritales, durante los últimos tres meses del año, especifíca las actividades realizadas con las organizaciones comunales para llevar su oferta al territorio. Adicionalmente, las entidades deben entregar información sobre  las organizaciones abordadas por cada entidad durante la anualidad.
El cálculo porcentual se realiza al comparar el número de organizaciones comunales abordadas desde las entidades, sobre el número total de organizaciones que se tienen cada año en el distrito. Con estos datos, la Subdirección de Asuntos Comunales del IDPAC elabora un informe que permite determinar el grado de cumplimiento de la meta establecida cada año para el indicador de resultado. </t>
  </si>
  <si>
    <t xml:space="preserve">1.2 Aumento del número de personas que consideran que las organizaciones comunales han mejorado sus prácticas de no discriminación. </t>
  </si>
  <si>
    <t>(Número de personas que consideran que las organizaciones comunales han mejorado sus prácticas de no discriminación/Número total de personas a las que se consulta sobre el tema)*100</t>
  </si>
  <si>
    <t>(Número de personas que consideran que las organizaciones comunales han mejorado sus prácticas de no discriminación/Número total de personas a las que se consulta sobre el tema)*101</t>
  </si>
  <si>
    <t>(Número de personas que consideran que las organizaciones comunales han mejorado sus prácticas de no discriminación/Número total de personas a las que se consulta sobre el tema)*102</t>
  </si>
  <si>
    <t>(Número de personas que consideran que las organizaciones comunales han mejorado sus prácticas de no discriminación/Número total de personas a las que se consulta sobre el tema)*103</t>
  </si>
  <si>
    <t>(Número de personas que consideran que las organizaciones comunales han mejorado sus prácticas de no discriminación/Número total de personas a las que se consulta sobre el tema)*104</t>
  </si>
  <si>
    <r>
      <t>El indicador mide el número de escenarios de reflexión en los que se realiza actualización pedagógica con los formadores de formadores comunales. El objetivo, es que cada año se realicen 20 escenarios en la sede del IDPAC o</t>
    </r>
    <r>
      <rPr>
        <sz val="12"/>
        <color theme="1"/>
        <rFont val="Arial Narrow"/>
        <family val="2"/>
      </rPr>
      <t xml:space="preserve"> en otro escenario (dependiendo de la disponibilidad) pertinente para adelantar el ejercicio. Estos espacios pueden ser virtuales o presenciales</t>
    </r>
    <r>
      <rPr>
        <sz val="12"/>
        <rFont val="Arial Narrow"/>
        <family val="2"/>
      </rPr>
      <t>.</t>
    </r>
  </si>
  <si>
    <t xml:space="preserve">El producto hace referencia a escenarios de reflexión en los que se abordan temas estratégicos relacionados con el ejercicio comunal y el desarrollo de la comunidad a partir del conocimiento que poseen los formadores de formadores. Este producto es importante porque permite a los formadores de formadores, reflexionar sobre las principales virtudes y responsabilidades que tienen los líderes y las lideresas comunales, en el marco del ejercicio de su liderazgo. Adicionalmente, contribuye a que el liderazgo comunal afiance algunos conceptos y competencias prácticas propias de su labor, en particular sus capacidades educativas, investigativas, comunicativas y de gestión comunal.
Este producto se relaciona con el enfoque de derechos humanos ya que aborda el fortalecimiento de capacidades de las personas a partir del reconocimiento de los saberes que poseen. Los escenario de reflexión propuestos promueve el desarrollo de prácticas que garantizan la dignidad, igualdad y respeto de las personas, apartir del compartir saberes y experiencias, también promueven una cultura de paz al interior de las organizaciones comunales. </t>
  </si>
  <si>
    <t>Registros Administrativos Subdirección de Asuntos Comunales</t>
  </si>
  <si>
    <t xml:space="preserve">La medición del presente indicador de resultado se hace por medio de un informe ejecutivo que da cuenta de los temas abordados en cada escenario, número de asistentes y compromisos adquiridos. Este informe está soportado por listados de asistencia a los talleres realizados, en la Sede  del IDPAC o en territorio, con las organizaciones sobre el proceso de Inspección, Vigilancia y Control. El número de juntas abordadas cada año se obtiene de los listados de asistenc+C2
</t>
  </si>
  <si>
    <t xml:space="preserve">La medición del presente indicador se realiza de dos maneras: 
1.  A través de listados de miembro de las Juntas de Acción Comunal que culminan los cursos virtuales adelantados por la Escuela de la Participación del IDPAC. 
2. Mediante los listados de asistencia y las actas de  las capacitaciones virtuales o presenciales adelantadas por la Subdirección de Asuntos Comunales. En las actas se relacionan los temas abordados en cada capacitación. 
Se considera capacitada la organización comunal cuando asiste a los cursos o capacitaciones al menos una persona representante de la organización.  En lo relacionado con los cursos se considerarán como capacitados sólo el número de personas que culminaron la formación.
Para el cálculo del cumplimiento del indicador de producto, se suman los números obtenidos de cada uno de los listados refenciados. </t>
  </si>
  <si>
    <t xml:space="preserve"> Porcentaje de personas afiliadas que consideran que las organizaciones comunales han mejorado sus prácticas de no discriminación. </t>
  </si>
  <si>
    <t>Género; Derechos humanos</t>
  </si>
  <si>
    <t xml:space="preserve">El indicador mide el número de acciones de sensibilización (encuentros, talleres o actos simbólicos) virtuales o presenciales realizados con las organizaciones comunales de primer y segundo grado en las que se abordan aspectos relacionados con la importancia de los enfoques de mujer y género, la participación de las mujeres y la prevención de violencias al interior de los espacios de toma de decisión. Este indicador surge a partir de los datos recopilados en el documento diagnóstico sobre el grado de participación de las mujeres en las organizaciones comunales y su nivel de incidencia en el proceso de toma de decisiones en estos escenarios. </t>
  </si>
  <si>
    <t xml:space="preserve">El producto hace referencia a acciones de sensibilización (encuentros, talleres o actos simbólicos virtuales o presenciales) realizados con las organizaciones comunales de primer y segundo grado sobre la importancia de los enfoques de mujer y género, la participación de las mujeres y la prevención de violencias al interior de los espacios de toma de decisión. Las acciones de sensibilización se realizarán en la sede del IDPAC u otro escenario pertinente para adelantar el ejercicio (dependiendo de la disponibilidad). 
Este producto es importante por dos razones: En primer lugar, porque contribuye a la mitigación de la exclusión histórica de las mujeres en ámbitos de toma de decisiones e impulsa la participación activa e incidente de las mujeres como dignatarias y afiliadas, específicamente en las organizaciones comunales de primer y segundo grado en Bogotá. Y en segundo lugar, porque promueve la creación y fortalecimiento de las comisiones de mujeres y género con el fin de minimizar las violencias, ya sean fisicas, psicológicas y demás, las cuales refuerzan patrones de exclusión e imaginarios de roles históricos que encasillan a las mujeres como sujetos pasivos. 
En las 20 acciones programadas para cada año, se aborda a un mínimo de 98  organizaciones comunales. Se considera sensibilizada la organización comunal cuando asiste a los encuentros, talleres, o actos simbólicos, al menos una persona representante de la organización. 
La Gerencia de Mujer y Género  (GMYG) en articulación con la Subdirección de Asuntos Comunales (SAC) realiza los talleres, encuentros o actos simbólicos  orientando las temáticas al abordajes de los enfoques de derechos humanos y de Mujeres y Género.
El Equipo especializado de la GMYG de IDPAC realiza las acciones de sensibilización, mientras que la Subdirección de Asuntos Comunales apoya en la respectiva convocatoria. 
Este producto se relaciona con los enfoques de género y de derechos humanos ya que contribuye a fortalecer la incidencia de las capacidades de las mujeres al interior de las juntas de acción comunal, a partir del reconocimiento de los saberes y las experiencias que ellas poseen. Las acciones de sensibilización propuestas promueve el desarrollo de prácticas que garantizan la dignidad, igualdad y respeto de las personas, apartir del reconocimiento de saberes y experiencias, también promueven una cultura de paz al interior de las organizaciones comunales. </t>
  </si>
  <si>
    <t>Feb-24</t>
  </si>
  <si>
    <t>La medición del presente indicador se realiza mediante los listados de asistencia de los formadores de formadores que asisten a los escenarios de reflexión referenciados. El IDPAC se encarga de hacer el levantamiento del acta de la memoria del encuentro, así como de recoger los respectivos listados de asistencia. Se mide como realizada la acción con las asistencia de al menos 15 personas a cada escenario o encuentro. Para calcular la meta de producto establecida para cada año, se contabilizan los escenarios de actualización pedagógica realizados con los formadores de formadores.</t>
  </si>
  <si>
    <t>Registros Administrativos de la Subdirección de Asuntos Comunales en el marco de las socializaciones realizadas.</t>
  </si>
  <si>
    <t xml:space="preserve">El indicador mide el número de acciones de sensibilización (encuentros, talleres o actos simbólicos) virtuales o presenciales realizados con las organizaciones comunales de primer y segundo grado en las que se abordan aspectos relacionados con el enfoque étnico en el desarrollo de la comunidad. </t>
  </si>
  <si>
    <t xml:space="preserve">El producto hace referencia a la realización de acciones para sensiblizar a las organizaciones de acción comunal sobre la importancia de incoporar el enfoque étnico en el desarrollo de las comunidades mediante encuentros, talleres o actos simbólicos. En ese sentido, la Gerencia de Etnias del IDPAC es la encargada de adelantar las acciones de sensibilización correspondientes, previa gestión y convocatoria de la Subdirección de Asuntos Comunales. Este producto es importante porque contribuye a la disminución de prácticas de violencia o discriminación por razones de etnia o raza al interior de las organizaciones de acción comunal. Del mismo modo, permite concebir el desarrollo de la comunidad desde un espectro más amplio a partir de diferentes visiones de grupos étnicos que también se encuentran en los territorios, incoporando el enfoque diferencial - poblacional. En las 20 acciones programadas para cada año, se deberá abordar un mínimo de 98 organizaciones comunales, de tal manera que se haya abarcado el 70% de las organizaciones al finalizar la Política. </t>
  </si>
  <si>
    <t xml:space="preserve">Registros Administrativos Gerencia de Etnias sobre las socializaciones realizadas. </t>
  </si>
  <si>
    <r>
      <t xml:space="preserve">La medición del presente indicador se realiza mediante un informe de gestión del equipo de la gerencia de mujer y género del IDPAC en el que se detallan las temáticas abordadas en los escenarios realizados. Este informe está soportado por listados de asistencia de cada jornada.
Se cuenta como realizada la acción de sensibilización con la asistencia de mínimo 10 personas a cada escenario. </t>
    </r>
    <r>
      <rPr>
        <sz val="12"/>
        <color rgb="FFFF0000"/>
        <rFont val="Arial Narrow"/>
        <family val="2"/>
      </rPr>
      <t xml:space="preserve"> </t>
    </r>
    <r>
      <rPr>
        <sz val="12"/>
        <rFont val="Arial Narrow"/>
        <family val="2"/>
      </rPr>
      <t xml:space="preserve">
El informe se debe realizar al finalizar cada encuentro y se debe remitir a la subdirección de Asuntos Comunales de manera semestral en una carpeta que contenga: 1. Un informe semestral que de cuenta del estado de avance de la meta. 2. Los informes de cada encuentro y 3, Regisro fotográfico (opcional). </t>
    </r>
  </si>
  <si>
    <t xml:space="preserve">La medición del presente indicador se realiza por medio de un informe de gestión que relaciona las temáticas abordadas en las acciones de sensibilización  (encuentros, talleres y actos simbólicos). Este informe lo debe presentar la gerencia de étnias del IDPAC y debe estar soportado por listados de asistencia de UN minimo de 10 personas por escenario. Dicho informe se debe realizar al finalizar cada encuentro y se debe remitir a la subdirección de Asuntos Comunales de manera semestral una carpeta que contenga: 1. Un informe semestral que de cuenta del estado de avance de la meta. 2. Los informes de cada encuentro y 3, Regisro fotográfico (opcional). </t>
  </si>
  <si>
    <r>
      <t>El indicador mide el número de organizaciones de acción comunal de primer y segundo grado (Juntas y Asojuntas) que reciben algún estímulo. El propósito es a</t>
    </r>
    <r>
      <rPr>
        <sz val="12"/>
        <color theme="1"/>
        <rFont val="Arial Narrow"/>
        <family val="2"/>
      </rPr>
      <t xml:space="preserve">umentar cada año el número de organizaciones que reciben estímulos con el fin de que el 100% de las organizaciones hayan sido beneficiadas al finalizar la política pública. Un estímulo se entiende como cualquier recurso de financiamiento ecónomico o material  que se le entrega a cada organización con el fin de contribuir en su fortalecimiento. 
</t>
    </r>
  </si>
  <si>
    <t>Registro Administrativo Subdirección de Asuntos Comunales IDPAC que da cuenta de la entrega de estímulos.</t>
  </si>
  <si>
    <t>El indicador mide el número de Juntas de Acción Comunal caracterizadas para identificar debilidades y fortalezas con el fin de establecer planes de mejoramiento.  La caracterización es el punto de inicio del proceso de fortalecimiento adelantado por el IDPAC el cual consiste en la autoidentificación, contacto y aplicación de una serie de
preguntas establecidas en una encuesta, en la que se indaga sobre las debilidades y fortalezas que tiene cada organización con respecto a su funcionamiento y trabajo por el desarrollo de la comunidad. Esta caracterización se realiza de manera virtual o presencial. El propósito es aumentar cada año el número de organizaciones caracterizadas hasta llegar a las 1683 organizaciones comunales de primer y segundo grado que se tienen actualmente en el Distrito.</t>
  </si>
  <si>
    <r>
      <t xml:space="preserve">El producto hace referencia a un plan de estímulos para las Organizaciones de Acción Comunal de primer y segundo grado de Bogotá durante cada año en el marco del proceso de fortalecimiento realizado a las organizaciones. Este plan de estímulo está compuesto principalmente por las siguientes iniciativas: 
1) Puntos Ágora: fortalecimiento a las organizaciones comunales de primer y segundo grado mediante la dotación de servicio de conectividad e internet por un término de 12 meses.
2)  Obras con Saldo Pedagógico (en el marco del Fondo Chikaná): Apuntan a intervenciones en espacio público que buscan la transformación de un territorio. Se contrata con la organización comunal para que sea esta quien ejecute la intervención a desarrollar para el beneficio de la comunidad. 
3) Juntas de Cristal: Esta iniciativa busca instar a las organizaciones comunales a través de incentivos para que apropien prácticas de transparencia en su gestión con el fin de contribuir a su fortalecimiento organizativo y político. Cada organización premiada es acreedora de un sello de calidad democrática que busca certificar sus buenas prácticas mediante un reconocimiento simbólico. Adicionalmente, se entrega un incentivo representado en un kit tecnológico con el propósito de fomentar la transparencia en la participación y gestión de las juntas y Asociaciones de Juntas. 
4) Juntas de Colores (en el marco del Fondo Chikaná): entrega de kits de pintura que contribuyen con la apropiación del territorio a través del embellecimiento de los espacios comunales y la participación activa de afiliados, dignatarios y la comunidad.
Se debe aclarar que durante el desarollo de este producto la Subdirección de Asuntos Comunales del Instituto Distrital de la Participación y Acción Comunal - IDPAC, podrá incluir dentro de este indicador alguna iniciativa adicional que también impacte positivamente en las organizaciones y contribuya al alcance de la meta establecida anualmente. 
</t>
    </r>
    <r>
      <rPr>
        <sz val="12"/>
        <color theme="1"/>
        <rFont val="Arial Narrow"/>
        <family val="2"/>
      </rPr>
      <t xml:space="preserve">Este producto es importante porque contribuye al fortalecimiento de las organizaciones comunales a través de la entrega de estímulos que les permiten gestionar de mejor forma diferentes aspectos en favor del desarrollo de las comunidades. 
Adicionalmente, este producto aborda el enfoque de derechos humanos en la medida en que considera como parte esencial del fortalecmiento organizativo la entrega de estímulos para promover la participación de las personas en estos escenarios de decisión. </t>
    </r>
  </si>
  <si>
    <t xml:space="preserve">La medición del presente indicador se realiza a partir de la sumatoria del número de organizaciones de primer y segundo grado que han recibido estímulos durante cada vigencia. La evidencia de la entrega del incentivo será relacionada en una matriz de seguimiento de la política pública que de cuenta del número de estímulos entregados en la vigencia anual.  A su vez esta matriz estará sustentada con documentos oficiales de entrega de incentivos (actas) y el registro fotográfico de la entrega por cada organización. </t>
  </si>
  <si>
    <r>
      <t>El producto hace referencia a las Juntas de Acción Comunal caracterizadas por la Subdirección de Asuntos Comunales del IDPAC cada año, para identificar debilidades y fortalezas, y de esta manera, establecer planes de mejora que les permitan trabajar de manera eficiente y eficaz por el desarrollo de las comunidades en los terrritorios. Este producto es importante porque provee información de diagnóstico de las organizaciones comunales de manera detallada mediante datos demográficos, de gestión, de funcionamiento, entre otros aspectos.  El detalle de los datos recopilados podrá ser usado por la Administración Distrital, con el finde mejorar sus procesos de toma de decisiones con relación a la participación.  
A su vez, la información recopilada contribuye al fortalecimieto de las organizaciones dado que es posible identificar debilidades y trabajar sobre ello. 
S</t>
    </r>
    <r>
      <rPr>
        <sz val="12"/>
        <color theme="1"/>
        <rFont val="Arial Narrow"/>
        <family val="2"/>
      </rPr>
      <t xml:space="preserve">e debe aclarar que la Subdirección de Asuntos Comunales programa la caracterización correspondiente para el primer trimestre de cada año. </t>
    </r>
    <r>
      <rPr>
        <sz val="12"/>
        <rFont val="Arial Narrow"/>
        <family val="2"/>
      </rPr>
      <t xml:space="preserve">
Este producto contribuye en el abordaje del enfoque de derechos humanos porque permite identificar debilidades propias de las organizaciones y a su vez, da información para trabajar sobre el restablecimiento de derechos, de manera diferenciada, de las personas que hacen parte de las organizaciones comunales. </t>
    </r>
  </si>
  <si>
    <t xml:space="preserve">La medición del presente indicador se realiza a partir de la sumatoria del número de organizaciones de primer y segundo caracterizadas al año. La evidencia de la caracterización realizada será un certificado de caracterización que arroja la plataforma de la participación. Las organizaciones que ya posean el certificado de caracterización, se relacionarán en una matriz de seguimiento de la política pública y estará sustentada por los certificados ya mencionados. 
</t>
  </si>
  <si>
    <t xml:space="preserve">El indicador mide el número de asistencias técnicas realizadas a las organizaciones para robustecer procesos internos y externos de las organizaciones de acción comunal. Una asistencia técnica consiste en el acompañamiento técnico que hace el IDPAC de manera virtual o presencial a cada una de las organizaciones comunales en aras de aumentar sus capacidades aplicando metodologías que les permitan robustecer sus procesos internos y externos. Las temáticas abordadas en cada asistencia técnica están relacionadas con los procesos administrativos y contables que adelanta cada organización en el marco de las disposiciones establecidas en la normatividad comunal. </t>
  </si>
  <si>
    <t xml:space="preserve">La medición del presente indicador se realiza a partir de la sumatoria del número de asistencias técnicas realizadas de manera anual a las organizaciones comunales de primer y segundo grado. Las juntas de acción comunal que se les haya aplicado asistencias técnicas, se relacionan en una matriz de seguimiento de la política pública, la cual esta soportada por los formatos de asistencia técnica definidos por el IDPAC. </t>
  </si>
  <si>
    <t>Registros administrativos Asistencias técnicas realizadas - Subdirección de Asuntos Comunales</t>
  </si>
  <si>
    <t xml:space="preserve">El producto hace referencia al acompañamiento técnico que hace el IDPAC a cada una de las organizaciones comunales con el fin de contribuir en el buen desarroillo de sus procesos internos y externos. Se cuenta como asistencia técnica cualquier acompañamiento realizado en términos administrativos y contables al interior de las organizaciones. Este producto es importante porque contribuye al fortalecimiento organizacional mediante el abordaje de herramientas técnicas útiles para los líderes y lideresas comunales. 
Este producto contribuye en el abordaje del enfoque de derechos humanos porque permite ejecutar acciones para que las personas que hacen parte de las organizaciones comunales adelanten sus funciones conforme a lo establecido en la ley y a su vez, la organización en su conjunto trabaje por el mejoramiento de la calidad de vida de las personas en los territorios. </t>
  </si>
  <si>
    <t xml:space="preserve">El indicador mide el número de juntas de acción comunal con plan de fortalecimiento implementado. El plan de fortalecimiento es el conjunto de acciones a ejecutar con las organizaciones comunales, programadas con base en el diagnóstico, necesidades y prioridades de fortalecimiento identificadas en el marco del acompañamiento adelantado por el IDPAC. Las acciones a ejecutar están relacionadas con temas propios del funcionamiento de las organizaciones y se adelantan de manera virtual o presencial. </t>
  </si>
  <si>
    <t xml:space="preserve">El producto hace referencia al conjunto de acciones a ejecutar con las organizaciones comunales para superar dificultades internas identificadas  con base en un diagnóstico realizado previamente. Este producto es importante porque contribuye al fortalecimiento organizacional mediante un acompañamiento técnico realizado desde IDPAC para que las organizaciones comunales puedan adelantar sus procesos administrativos y contables según las disposiciones normativas establecidas. Es importante aclarar que el plan de fortalecimiento para cada organización se realiza entre el segundo y tercer trimestre de cada año. Este producto contribuye en el abordaje del enfoque de derechos humanos porque permite trabajar sobre el fortalecimiento organizacional como aspecto fundamental para que las organizaciones comunales trabajen por el desarrollo de la comunidad y específicamente por el mejoramiento de la calidad de vida de las personas.  </t>
  </si>
  <si>
    <t xml:space="preserve">La medición del presente indicador se realiza a partir de la sumatoria del número de planes de fortalecimiento realizados de manera anual a las organizaciones comunales de primer y segundo grado. Las juntas de acción comunal que se les haya aplicado el plan de fortalecimiento, se relacionan en una matriz de seguimiento de la política pública, la cual esta soportada por los formatos de plan de fortalecimiento definidos por el IDPAC. </t>
  </si>
  <si>
    <t>Registros administrativos Planes de Fortalecimiento Subdirección de Asuntos Comunales</t>
  </si>
  <si>
    <t xml:space="preserve">El producto hace referencia a la respuesta de los requiemientos allegados por las organizaciones comunales los cuales son tramitados en los tiempos de Ley desde IDPAC. Este producto es fundamental porque actualmente un porcentaje importante del trabajo adelantado por la Subdirección de Asuntos Comunales del IDPAC, está destinado a dar respuesta a las solicitudes e inquietudes allegadas por las organizaciones comunales. De igual manera, al atender de manera oportuna a las peticiones que tiene el liderazgo comunal, se contribuye en el fortalecimiento de las organizaciones dado que se resuelven dudas que surgen producto del ejercicio comunal, y que en muchos casos sino son atendidas  tiempo, pueden resultar en un debilitamiento de la organización. Este producto surge dado que de acuerdo con lo establecido en la Ley 2166 de 2021 y el Decreto 1066 de 2015, el IDPAC es el ente encargado de dar respuesta a las peticiones allegadas por las organizaciones comunales como parte de sus funciones de Inspección, Vigilancia y Control. 
El producto aborda el enfoque de derechos humanos ya que garantiza una respuesta oportuna a las peticiones que realizan las personas que hacen parte de las organizaciones comunales. </t>
  </si>
  <si>
    <t>La medición del presente indicador se realiza a partir del cálculo porcentual de requerimientos de las organizaciones comunales, respondidos en los tiempos de Ley sobre el número total de requerimientos recibidos. Esta información se corrobora por medio de un informe cuantitativo obtenido del Gestor Documental de la Entidad "ORFEO", en el que se relaciona el porcentaje de requerimientos que fueron respondidos en la anualidad. Por lo tanto, el informe obtenido en el mes enero del año siguiente al período de medición del indicador, será arrojado por la plataforma ORFEO.</t>
  </si>
  <si>
    <t xml:space="preserve">El indicador mide el número de acciones de relacionamiento virtuales o presenciales realizadas con instituciones de educación superior para promover alianzas estratégicas que beneficien al liderazgo comunal. Una acción de relacionamiento se entiende como cualquier escenario, mesa de trabajo o espacio virtual o presencial en el que el IDPAC se relaciona con Institución de Educación Superior para gestionar beneficios como becas, descuentos o cualquier otro incentivo que contribuya a la profesionalización y fortalecimiento de capacidades de las personas dignatarias de las organizaciones comunales de primer y segundo grado. El propósito es realizar de manera constante 5  acciones de relacionamiento cada año. </t>
  </si>
  <si>
    <t xml:space="preserve">El producto hace referencia a los cursos y capacitaciones adelantados por la Escuela de la Participación del IDPAC y la Subdirección de Asuntos Comunales para el fortalecimiento de capacidades democráticas y organizativas de las organizaciones comunales de primer y segundo grado.  Las capacidades democráticas se enfocan en el fomento del liderazgo colectivo a partir del respeto por la diversidad, la promoción de la inclusión, la tolerancia, entre otros aspectos ligados al cumplimiento de los derechos humanos de todas las personas. Por otro lado, las capacidades organizativas se entienden como los atributos que desarrollan las personas dignatarias de las organizaciones para adelantar procesos internos y realizar acciones de gestión en favor del desarrollo de la comunidad.
Es importante aclarar que la Subdirección de Asuntos Comunales del IDPAC realiza el acompañamiento pertinente para elaborar los contenidos requeridos que permiten avanzar en el fortalecimiento de capacidades. 
Este producto es importante porque contribuye al desarollo de la comunidad desde una perspectiva del fortalecimiento de capacidades de las personas que hacen parte de las organizaciones de acción comunal promoviendo además la garantía de derechos de todos y todas. </t>
  </si>
  <si>
    <t xml:space="preserve">El producto hace referencia a acciones de relacionamiento virtuales o presenciales con instituciones de educación superior (IES) para promover alianzas estratégicas que beneficien al liderazgo comunal en materia de educación superior. Por lo tanto, la Subdirección de Asuntos Comunales del IDPAC gestiona 5 mesas de trabajo, escenarios o espacios de relacionamiento cada año con instituciones de educación superior para gestionar cualquier tipo de beneficio al respecto. Es importante aclarar que el producto está enfocado en la realización de la gestión sin que ello implique garantizar un número mínimo de personas beneficiarias, dada la autonomía de cada IES para decidir otorgar o no las bonificaciones pertinentes. 
Este producto contribuye a la garantía del derecho a la educación de las personas que hacen parte de las organizaciones comunales. </t>
  </si>
  <si>
    <t xml:space="preserve">La medición del presente indicador se realiza a partir de un informe anual que relaciona las temáticas abordadas en las mesas de discusión que gestiona la Subdirección de Asuntos Comunales con las instituciones de educación superior. Este informe contiene las  actas de reunión y listados asistencia de las instituciones de educación superior asistentes a los escenarios de concertación. </t>
  </si>
  <si>
    <t xml:space="preserve">El producto hace referencia a un encuentro anual (modalidad foro, tertulia, jornada, etc) realizado entre las organizaciones comunales del departamento de Cundinamarca y aquellas del Distrito Capital para generar intercambios de experiencias relacionadas con su trabajo en favor del desarrollo de la comunidad en el marco de la articulación de la Región Metropolitana Bogotá - Cundinamarca. Este producto es importante porque aporta en la construcción de la Bogotá - Región desde el movimiento comunal. Para realizar este evento cada año, la Subdirección de Asuntos Comunales del IDPAC establecerá contacto con el Instituto Departamental de Acción Comunal - IDACO para generar procesos de articulación que permitan realizar estos espacios cada año de manera satisfactoria. En el marco de cada escenario se podrán realizar actos de reconocimiento simbólicos que dignifiquen el ejercicio comunal y su trabajo por el mejoramiento de la calidad de vida de las personas en los territorios. 
En el marco de estos encuentros, los asistentes podrán participar en actividades lúdicas y recreativas que los lleve a reflexión en torno al desarrollo de la comunidad apartir de su rol de dignatarios, los cuales serán guiados por personas profesionales que el IDPAC defina para esa tarea. En el marco de este mismo evento, las y los dignatarios recibirán refrigerio y un recordatorio del encuentro. 
Este producto aborda el enfoque de derechos humanos desde unas perspectiva de integración entre las personas que ejercen el liderazgo comunal en Bogotá y en el departamento de Cundinamarca, ya que propicia escenarios de reflexión entre las personas dignatarias. </t>
  </si>
  <si>
    <t xml:space="preserve">La medición del presente indicador se realiza a partir de un informe anual en el que relacionan las temáticas abordadas en el encuentro entre las organizaciones comunales de la región. Este informe  debe estar soportado por listados de asistencia que surgen del encuentro. </t>
  </si>
  <si>
    <r>
      <t xml:space="preserve">La medición del presente indicador se realiza de la siguiente manera:
</t>
    </r>
    <r>
      <rPr>
        <b/>
        <sz val="12"/>
        <rFont val="Arial Narrow"/>
        <family val="2"/>
      </rPr>
      <t xml:space="preserve">1) </t>
    </r>
    <r>
      <rPr>
        <sz val="12"/>
        <rFont val="Arial Narrow"/>
        <family val="2"/>
      </rPr>
      <t xml:space="preserve">Para el año 2023 el cumplimiento de la meta establecida se corroborará con las siguientes evidencias: </t>
    </r>
    <r>
      <rPr>
        <b/>
        <sz val="12"/>
        <rFont val="Arial Narrow"/>
        <family val="2"/>
      </rPr>
      <t>a)</t>
    </r>
    <r>
      <rPr>
        <sz val="12"/>
        <rFont val="Arial Narrow"/>
        <family val="2"/>
      </rPr>
      <t xml:space="preserve"> un documento en el que se detalle la planeación del Banco de Buenas prácticas. </t>
    </r>
    <r>
      <rPr>
        <b/>
        <sz val="12"/>
        <rFont val="Arial Narrow"/>
        <family val="2"/>
      </rPr>
      <t>b)</t>
    </r>
    <r>
      <rPr>
        <sz val="12"/>
        <rFont val="Arial Narrow"/>
        <family val="2"/>
      </rPr>
      <t xml:space="preserve"> Micrositio Web donde esté alojado Banco. 
</t>
    </r>
    <r>
      <rPr>
        <b/>
        <sz val="12"/>
        <rFont val="Arial Narrow"/>
        <family val="2"/>
      </rPr>
      <t xml:space="preserve">2) </t>
    </r>
    <r>
      <rPr>
        <sz val="12"/>
        <rFont val="Arial Narrow"/>
        <family val="2"/>
      </rPr>
      <t xml:space="preserve">Para el año 2024, el cumplimiento de la meta establecida se corroborará con las siguientes evidencias: </t>
    </r>
    <r>
      <rPr>
        <b/>
        <sz val="12"/>
        <rFont val="Arial Narrow"/>
        <family val="2"/>
      </rPr>
      <t xml:space="preserve">a) </t>
    </r>
    <r>
      <rPr>
        <sz val="12"/>
        <rFont val="Arial Narrow"/>
        <family val="2"/>
      </rPr>
      <t xml:space="preserve">listados de asistencia de las 20 socializaciones realizadas con las Asociaciones de Juntas y </t>
    </r>
    <r>
      <rPr>
        <b/>
        <sz val="12"/>
        <rFont val="Arial Narrow"/>
        <family val="2"/>
      </rPr>
      <t>b)</t>
    </r>
    <r>
      <rPr>
        <sz val="12"/>
        <rFont val="Arial Narrow"/>
        <family val="2"/>
      </rPr>
      <t xml:space="preserve"> las piezas gráficas usadas para informar sobre el banco. 
</t>
    </r>
    <r>
      <rPr>
        <b/>
        <sz val="12"/>
        <rFont val="Arial Narrow"/>
        <family val="2"/>
      </rPr>
      <t xml:space="preserve">3) </t>
    </r>
    <r>
      <rPr>
        <sz val="12"/>
        <rFont val="Arial Narrow"/>
        <family val="2"/>
      </rPr>
      <t xml:space="preserve">Del 2025 en adelante, el cumplimiento de la meta establecida se corroborará con las siguientes evidencias: </t>
    </r>
    <r>
      <rPr>
        <b/>
        <sz val="12"/>
        <rFont val="Arial Narrow"/>
        <family val="2"/>
      </rPr>
      <t>a)</t>
    </r>
    <r>
      <rPr>
        <sz val="12"/>
        <rFont val="Arial Narrow"/>
        <family val="2"/>
      </rPr>
      <t xml:space="preserve"> Informe sobre los actos de reconocimiento realizados y</t>
    </r>
    <r>
      <rPr>
        <b/>
        <sz val="12"/>
        <rFont val="Arial Narrow"/>
        <family val="2"/>
      </rPr>
      <t xml:space="preserve"> b)</t>
    </r>
    <r>
      <rPr>
        <sz val="12"/>
        <rFont val="Arial Narrow"/>
        <family val="2"/>
      </rPr>
      <t xml:space="preserve"> Informe de actualización del micrositio web donde se aloja el Banco. 
</t>
    </r>
    <r>
      <rPr>
        <sz val="12"/>
        <color theme="1"/>
        <rFont val="Arial Narrow"/>
        <family val="2"/>
      </rPr>
      <t xml:space="preserve">El dato de cumplimiento de la meta del indicador se corrobora con las evidencias descritas para cada uno de los años referenciados. </t>
    </r>
  </si>
  <si>
    <t xml:space="preserve">El producto hace referencia a la creción e implementación de un Banco de buenas prácticas comunales en Bogotá. El banco de buenas prácticas se entiende como un espacio virtual en la Plataforma de la participación del IDPAC en el cual se cargan todas aquellas iniciativas adelantadas por las organizaciones comunales que están enfocadas en el mejoramiento de la calidad de vida de las personas en los territorios y son consideradas como casos de éxito en el próposito de cumplir con el desarrollo de la comunidad. Este producto  es importante porque visibiliza la gestión de las organizaciones comunales en favor del desarrollo de las comunidades y promueve la conservación del conocimiento que estas poseen, producto de su trabajo.
Adicionalmente, este producto aborda el enfoque de derechos humanos ya que dignifica la labor adelantada en favor del desarrollo de las comunidad por parte de las personas que ejercen su liderazgo en los organismos comunales. </t>
  </si>
  <si>
    <t xml:space="preserve">El indicador mide el número de espacios de encuentro (jornadas, foros, tertulias, etc) entre las organizaciones comunales de la región en el marco de la construcción de la Región Metropolitana Bogotá – Cundinamarca. Se realiza de manera constante un espacio de encuentro cada año. </t>
  </si>
  <si>
    <t xml:space="preserve">El indicador mide el número de socializaciones virtuales o presenciales realizadas por el IDPAC sobre el sistema de votación electrónica "VOTEC" a las organizaciones comunales de primer y segundo grado. VOTEC es una plataforma virtual en la que las personas que hacen parte de las organizaciones de acción comunal pueden ejercer su derecho al voto electrónico de manera segura, fácil y confiable.  El propósito es aumentar cada año el número de organizaciones a las que se les socializa el Sistema de Votación Electrónica "VOTEC".
</t>
  </si>
  <si>
    <t xml:space="preserve">El producto hace referencia a talleres de socialización sobre el sistema de votación electrónica "VOTEC". Este producto es importante porque contribuye a promomover la transparencia y confianza en las elecciones llevadas a cabo al interior de las organizaciones de acción comunal. Lo anterior, se relaciona de manera directa con la reducción del imaginario negativo que se tiene sobre estas organizaciones  y sus procesos electorales. Es de destacar que "VOTEC" es una herramienta intuitiva y de fácil acceso, la cual puede manejar todo tipo de población (adultos mayores, jóvenes y  población con discapacidad). Esto hace que se incorpore el enfoque diferencial en la garantía del  derecho ciudadano a la participación en el proceso de elecciones. 
Para  la ejecución de este producto y el alcance de las metas establecidas por año, la Subdirección de Asuntos Comunales del IDPAC adelantará las acciones de promoción del sistema "VOTEC",  con las Juntas de Acción Comunal y Asociaciones de Junta a través de talleres de socialización en los años anteriores a las elecciones. En ese sentido, el número de capacitaciones que se realicen por año del sofware "VOTEC", estarán incluidas en el plan de formación que realice anualmente la Subdirección de Asuntos Comunales. Por otro lado, el costo estimado se ha calculado únicamente con base en el mantenimiento del sistema. Dicho mantenimiento será llevado acabo por parte del IDPAC, quien a su vez garantizará los equipos tecnológicos para que al finalizar la política, mínimo un 50% de las organizaciones hagan uso del sistema. En ese sentido, se espera que la apropiación y uso de la plataforma tecnológica se realice durante la vigencia de este Política Pública de la siguiente manera: Para las elecciones comunales del 2026, 250 JAC usando el sistema; para las elecciones comunales del 2030, 420 JAC usando el sistema;  y, finalmente  para las elecciones comunales del 2034, 841 JAC usando el sistema. Las Alcaldías Locales apoyarán en la dotación o préstamo de equipos tecnólogicos para la implementación del sistema de votación "VOTEC" durante cada jornada electoral, previa gestión realizada por el IDPAC.  
Adicionalmente, este producto aborda el enfoque de derechos humanos ya que promueve el fortalecimiento de capacidades para la apropiación de herramientas tecnólogicas que garanticen el derecho a la participación de las personas en los procesos electorales de las organizaciones. </t>
  </si>
  <si>
    <t xml:space="preserve">La medición del presente indicador se realiza a partir de un  reporte cuantitativo del número de organizaciones a las que se les socializa el sistema "VOTEC", este reporte estará relacionado en una matriz de seguimiento de la política pública. Este reporte estará soportado por los listados de asistencia de las personas que participaron en las socializaciones realizadas con las organizaciones comunales. Los listados de asistencia serán recolectados durante las socializaciones. Se entenderá como socializada la junta de acción comunal con la asistencia de al menos una persona representante de la organización.
Para el cálculo del cumplimiento del indicador de producto, se suman el número de socializaciones realizadas en cada uno de los listados refenciados. 
</t>
  </si>
  <si>
    <r>
      <rPr>
        <sz val="12"/>
        <color theme="1"/>
        <rFont val="Arial Narrow"/>
        <family val="2"/>
      </rPr>
      <t>Registro Administrativo socializaciones Votec -</t>
    </r>
    <r>
      <rPr>
        <sz val="12"/>
        <rFont val="Arial Narrow"/>
        <family val="2"/>
      </rPr>
      <t xml:space="preserve"> Subdirección de Asuntos Comunales </t>
    </r>
  </si>
  <si>
    <t xml:space="preserve">El indicador mide el número de acciones de comunicación realizadas con el fin de visibilizar la gestión de las organizaciones comunales a favor del desarrollo de la comunidad. Se entiende por acción de comunicación la realización de sesiones del programa área común realizado desde el IDPAC, creación de videos, cápsulas informativas, redacción de notas de prensa, u otro formato que resalte la gestión realizada por las organizaciones de acción comunal en favor del desarollo de la comunidad. 
</t>
  </si>
  <si>
    <t xml:space="preserve">El producto hace referencia a acciones de comunicación (programas de área cómún,  creación de videos, cápsulas informativas, redacción de notas de prensa, u otro formato) dirigidas a evidenciar la labor realizada en favor del desarrollo de la comunidad por parte de las organizaciones de acción comunal de diferentes localidades.  En ese sentido, las 20 acciones proyectadas para cada año, estarán enfocadas en evidenciar y resaltar experiencias significativas de organizaciones comunales que contribuyan al desarrollo de las comunidades en los territorios. Así las cosas, se invitará a una organización comunal por localidad cada año para que, ya sea en los programas de "área común" u otro foramto que se defina desde la oficina asesora de comunicaciones del IDPAC, dos representantes puedan comunicar y compartir a la ciudadanía sobre su trabajo por la comunidad en el barrio o vereda. Estas acciones serán difundidas en las redes sociales de la entidad como parte del proceso comunicativo. El producto es importante porque contribuye en la construcción de un imaginario colectivo positivo sobre esta forma de organización y además destaca las gestiones realizadas por las mismas organizaciones para el mejoramiento de la calidad de vida de las personas en las comunidades. Para la realización de este producto la Subdirección de Asuntos Comunales se coordina con la Oficina Asesora de Comunicaciones para cumplir con las metas establecidas anualmente. </t>
  </si>
  <si>
    <t>Registro Administrativo Acciones de comunicación - Oficina Asesora de Comunicaciones.</t>
  </si>
  <si>
    <t xml:space="preserve">La medición del presente indicador se realiza a partir de un informe elaborado por la Oficina Asesora de Comunicaciones del IDPAC que consolida la información sobre las acciones de comunicación realizadas en el año para visibilizar la gestión de las organizaciones comunales. El informe contiene fechas, temas abordados, invitados, organizaciones abordadas y observaciones. Los datos para la medición del indicador se obtienen de la suma del número acciones de comunicación (programas de área cómún,  creación de videos, cápsulas informativas, redacción de notas de prensa, u otro formato) en los que el tema principal está relacionado con visibilizar acciones del liderazgo comunal en favor del desarrollo de la comunidad. </t>
  </si>
  <si>
    <t xml:space="preserve">El producto hace referencia a cualquier acción de coordinación entre la Gerencia de Juventud y la Subdirección de Asuntos Comunales para promover la participación de las personas jóvenes en las organizaciones de acción comunal. Este producto es importante porque contribuye a la renovación de liderazgos como parte fundamental de lo identificado en el documento diagnóstico de la política pública. Las acciones realizadas pueden incluir entre otros aspectos la entrega de incentivos, realización de eventos con enfoque de juventud, jornadas deportivas, o cualquier actividad que fomente la participación de las personas jóvenes en dichas organizaciones. 
Este producto incorpora el enfoque poblacional - diferencial a través de la promoción de la participación de las juventudes en los organismos comunales, como escenarios políticos de incidencia en las comunidades. </t>
  </si>
  <si>
    <t xml:space="preserve">Mide el número de acciones (entrega de incentivos, realización de eventos, jornadas deportivas o cualquier otro formato) realizadas desde la Gerencia de Juventud en coordinación con la Subdirección de Asuntos Comunales para promover la participación de las personas jóvenes en las Organizaciones de Acción Comunal. El próposito es realizar de manera constante 20 acciones que estén enfocadas en promover la participación de las personas jóvenes en las organizaciones comunales. </t>
  </si>
  <si>
    <t xml:space="preserve">La medición del presente indicador se realiza mediante un informe de gestión realizado por la Gerencia de Juventud del IDPAC en el que se detalla el número de acciones desarrolladas para promover la participación de las personas jóvenes en las organizaciones comunales, así como las temáticas abordadas y el número de asistentes en cada escenario. Este informe está soportado por listados de asistencia de cada jornada y debe ser entregado de manera anual.
Se cuenta como realizada la acción de promoción de la participación de la juventud con la asistencia de mínimo 10 personas a cada escenario.  
El informe se debe realizar al finalizar cada encuentro y se debe remitir a la subdirección de Asuntos Comunales de manera anual en una carpeta que contenga: 1. Un informe anual que de cuenta del estado de avance de la meta. 2. Los informes de cada encuentro y 3, Regisro fotográfico (opcional). </t>
  </si>
  <si>
    <t>Registros administrativos - Gerencia de Juventud IDPAC</t>
  </si>
  <si>
    <t xml:space="preserve">Este producto hace referencia al número de personas jóvenes estudiantes de educación media y  superior que realizan sus prácticas profesionales o servicio social respectivamente en las Organizaciones de Acción Comunal. El producto es importante dado que, en el marco de la política pública, fortalece la inclusión de nuevos liderazgos al interior de las organizaciones comunales a partir del conocimiento experiencial del funcionamiento interno de las organizaciones. Este producto incorpora el enfoque poblacional - diferencial a través de la promoción de la participación de las juventudes en los organismos comunales, como escenarios políticos de incidencia en las comunidades. </t>
  </si>
  <si>
    <t xml:space="preserve">El indicador mide el numero de personas jóvenes estudiantes de educación media y  superior que realizan sus prácticas de servicio social o profesionales en las Juntas de Acción Comunal o Asociaciones de Juntas. La Subdirección de Asuntos Comunales del IDPAC realiza las acciones correspondientes para garantizar que se cumpla la meta establecida durante cada anualidad. El propósito es que cada año de manera constante 336 personas jóvenes realicen el servicio social en las organizaciones comunales. la meta establecida por año de 336 personas jóvenes realizando su servicio social en las organizaciones se ha proyectado, esperando que al menos el 20% de las 1683 organizaciones de primer y segundo grado de Bogotá, cuenten con un practicante o pasante. </t>
  </si>
  <si>
    <t xml:space="preserve">La medición del presente indicador se realiza a partir de la sumatoria de personas jóvenes que realizan su servicio social o prácticas profesionales en las organizaciones comunales. La sumatoria de jóvenes reposa en una matriz de seguimiento diseñada por la Subdirección de Asuntos Comunales para este propósito. Para el reporte de cumplimiento a la meta de este indicador, la Subdirección de Asuntos Comunales realiza dos acciones: 
1) solicita a la Secretaría Distrital de Educación de manera anual los listados de personas jóvenes que realizan su servicio social en las organizaciones comunales.
2) Apoyada en el equipo de gestores consulta a las organizaciones comunales sobre si cuentan actualmente con un practicante o pasante en su organización.
Con esta información alimenta la matriz de seguimiento y obtiene el dato para verificar el cumplimiento de la meta establecida. </t>
  </si>
  <si>
    <t>Registro Administrativo - Subdirección de Asuntos Comunales</t>
  </si>
  <si>
    <t xml:space="preserve">El indicador mide el numero de espacios de encuentro para fortalecer la participación de los “comunalitos” en las Organizaciones Comunales. Se entiende como espacio de encuentro cualquier actividad, jornada, foro, etc, que puede ser virtual o presencial realizada en la sede del IDPAC u otro escenario que se considere pertinente, el cual tenga como fin promover y fortalecer la participación de los niños y niñas en las organizaciones de acción comunal. El propósito es realizar mínimo un espacio de encuentro cada año. </t>
  </si>
  <si>
    <r>
      <t xml:space="preserve">Este producto hace referencia a la realización de un espacio de encuentro ( actividad, jornada, foro, etc) cada año que contribuya a la participación de los comunalitos en las organizaciones de acción comunal según lo establecido por la ley 2166 de 2021. En el marco de estos encuentros, los niños, niñas, y adolescentes asistentes podrán participar en actividades lúdicas y recreativas que los lleve a reflexionar en torno al papel que juegan las organizaciones de acción comunal en el desarrollo de la comunidad, y que a su vez permita el autoreconocimiento como ciudadadanas y ciudadanos políticamente activos. 
Este producto incorpora el enfoque poblacional - diferencial a través de la promoción de la participación de los niños y niñas en los organismos comunales. 
Es importante aclarar que si bien para hacer parte de una junta es necesario ser mayor de 14 años, la idea de los comunalitos pretende brindar herramientas que permitan desarrollar habilidades de liderazgo en los niños y niñas. </t>
    </r>
    <r>
      <rPr>
        <b/>
        <sz val="12"/>
        <rFont val="Arial Narrow"/>
        <family val="2"/>
      </rPr>
      <t xml:space="preserve">
Nota:</t>
    </r>
    <r>
      <rPr>
        <sz val="12"/>
        <rFont val="Arial Narrow"/>
        <family val="2"/>
      </rPr>
      <t xml:space="preserve"> En los costos estimados para la realización de este producto por parte de la Subdirección de Asuntos Comunales se incluyó lo relaciondado con la entrega de refrigerios en el evento. 
</t>
    </r>
  </si>
  <si>
    <t xml:space="preserve">1. En los costos estimados para la realización de este producto por parte de la Subdirección de Asuntos Comunales se incluyó lo relaciondado con la entrega de refrigerios en el evento. </t>
  </si>
  <si>
    <t xml:space="preserve">La medición del presente indicador se realiza a partir de la sumatoria de espacios de encuentro enfocados a fortalecer la participación de los “comunalitos” en las Organizaciones Comunales. De manera anual se presenta un informe del espacio de encuentro realizado. Dicho informe está soportado por el acta del encuentro en la cual se detallan las temáticas abordadas y el número de asistentes, junto con los respectivos listados de asistencia. 
</t>
  </si>
  <si>
    <t>Registros Administrativos Encuentro Comunalitos - Subdirección de Asuntos Comunales</t>
  </si>
  <si>
    <r>
      <t>El indicador mide el número de</t>
    </r>
    <r>
      <rPr>
        <sz val="12"/>
        <color theme="1"/>
        <rFont val="Arial Narrow"/>
        <family val="2"/>
      </rPr>
      <t xml:space="preserve"> socializaciones </t>
    </r>
    <r>
      <rPr>
        <sz val="12"/>
        <rFont val="Arial Narrow"/>
        <family val="2"/>
      </rPr>
      <t xml:space="preserve">que se realizarán a las organizaciones comunales de primer y segundo grado acerca del proceso de inspección, vigilancia y control. El propósito es aplicar de manera constante 20 socializaciones cada año. Se entiende por acción de socialización realizada cualquier taller, jornada o escenario virtual o presencial en el que se comparte a las organizaciones comunales información acerca del proceso de inspección vigilancia y control (IVC). </t>
    </r>
  </si>
  <si>
    <t xml:space="preserve">El producto hace referencia a la realización de socializaciones mediante talleres, jornadas, escenarios, etc, virtuales o presenciales, en los cuales se comparte a las organizaciones comunales información relacionada con el proceso de inspección, vigilancia y control. El objetivo con esta estrategia es que las juntas de acción comunal conozcan la información requerida sobre el proceso de IVC. Este producto es importante porque contribuye al fortalecimiento organizacional mediante la apropiación de la norma comunal, lo cual lleva a que las organizaciones realicen sus acciones en favor del desarrollo de la comunidad teniendo siempre presente las consideraciones normativas definidas en la ley.
Este producto aborda el enfoque de derechos humanos a partir del fortalecimiento de capacidades de las personas que hacen parte de las organizaciones mediante la socialización de la normatividad comunal. </t>
  </si>
  <si>
    <t xml:space="preserve">La medición del presente indicador se realiza anualmente bajo la sumatoria de jornadas, talleres o escenarios de socialización dirigidas a organizaciones comunales de primer y segundo grado sobre el proceso de inspección, vigilancia y control. La Subdirección de Asuntos Comunales de manera anual redacta un informe en el que se detallan los temas abordados en las jornadas de socialización y el número de asistentes a las mismas. Este informe está soportado por actas de reunión, listados de asistencia y un registro fotogrático. Se cuenta cada socialización como realizada con la asistencia de al menos 10 personas a cada espacio. </t>
  </si>
  <si>
    <t xml:space="preserve">El indicador mide el número de acciones de socialización realizadas con los equipos de las Alcaldías Locales quienes están involucradas en el proceso de Inspección, Vigilancia y Control  (IVC) de las organizaciones comunales, específicamente con relación a las asesorías brindadas. Se entiende por acción de socialización realizada cualquier taller, jornada o escenario virtual o presencial en el que se comparte con las Alcaldías Locales información acerca del proceso de inspección vigilancia y control (IVC).  El propósito es realizar de manera constante 20 acciones de socialización cada año. </t>
  </si>
  <si>
    <t xml:space="preserve">El producto hace referencia a  las acciones de socialización realizadas con las Alcaldías Locales del Distrito quienes están involucradas en el proceso de Inspección, Vigilancia y Control  (IVC) de las organizaciones comunales. Este producto es importante dado que en el diagnóstico de la política pública se identificó una debilidad en el proceso de IVC, la cual está relacionada con la falta de una doctrina unificada sobre la norma comunal desde las entidades involucradas, incluidos los equipos de las alcaldías locales. En ese sentido, el objetivo es que los servidores públicos del distrito que realicen acompañamiento o asesoría a las juntas de acción comunal o Asojuntas, tengan los conocimiento básicos, de tal manera que puedan brindar un mejor apoyo a las mismas. 
Este producto aborda el enfoque de derechos humanos a partir del reconocimiento de la necesidad que existe desde la institucionalidad frente a brindar información oportuna y eficaz a las personas que hacen parte de las organizaciones comunales. </t>
  </si>
  <si>
    <t xml:space="preserve">La medición del presente indicador se realiza anualmente bajo la sumatoria del número de acciones de socialización sobre proceso de Inspección, Vigilancia y control Comunal a las Alcaldías Locales. La Subdirección de Asuntos Comunales de manera anual redacta un informe en el que detalla los temas abordados en las acciones de socialización y el número de asistentes a las mismas. Este informe se soporta por actas de reunión, listados de asistencia y un registro fotogrático. Se cuenta cada socialización como realizada con la asistencia de al menos 5 personas a cada espacio. </t>
  </si>
  <si>
    <t xml:space="preserve">El indicador mide el número de acciones realizadas anualmente para garantizar el funcionamiento del Sistema Tecnológico de Acción Comunal.  Este sistema está estructurado por la plataforma de la participación del IDPAC, la cual incluye un micrositio destinado para las organizaciones comunales en el que se encuentra la información actualizada de las diferentes organizaciones comunales, junto con un módulo de información de acción comunal para que las organizaciones conozcan la oferta Distrital de las diferentes entidades. El propósito es realizar cada año mínimo dos acciones para garantizar el funcionamiento y actualización del Sistema Tecnológico de Acción Comunal. </t>
  </si>
  <si>
    <t>Sumatoria del número de acciones realizadas para garantizar el funcionamiento del Sistema tecnológico de acción comunal.</t>
  </si>
  <si>
    <r>
      <t>El producto hace referencia a las acciones realizadas anualmente para garantizar el funcionamiento del sistema de tecnológico de acción comunal. Por la tanto, la Subdirección de Asuntos Comunales del IDPAC programa cada año acciones para garantizar el funciomiento del sistema tecnológico de acción comunal mediante el mantenimiento de la plataforma de la participación, así como del módulo de información de acción comunal. Este producto es importante porque una de las dificultades que afrontan las organizaciones de acción comunal es el acceso y conocimiento de herramientas técnologicas para solventar las necesidades que tienen con respecto al acceso a la información. Así las cosas, la Subdirección de Asuntos Comunales del IDPAC garantizará la creación del módulo web de información en la plataforma de la participación entre el 2023 y 2024, y realizará las respectivas actualizaciones en los años siguientes. El proceso de actualización del módulo de información se realizará de manera articulada con las diferentes entidades cabezas de sector tal y cómo se define en el Decreto de esta Política Pública, para lo cual la Subdirección de Asuntos Comunales solicitará semestralmente a las entidades la información que permita alimentar el respectivo módulo.</t>
    </r>
    <r>
      <rPr>
        <sz val="12"/>
        <color theme="1"/>
        <rFont val="Arial Narrow"/>
        <family val="2"/>
      </rPr>
      <t xml:space="preserve"> Sin embargo, cada vez que las entidades hagan convocatorias el objetivo es que usen el módulo para difundir la información.
Este producto aborda el enfoque de derechos desde una perspectiva de acceso a la información por parte de las personas integrantes de las organizaciones de acción comunal. 
</t>
    </r>
    <r>
      <rPr>
        <sz val="12"/>
        <color rgb="FFFF0000"/>
        <rFont val="Arial Narrow"/>
        <family val="2"/>
      </rPr>
      <t xml:space="preserve">
</t>
    </r>
  </si>
  <si>
    <t>Número de acciones de socialización de la oferta institucional de la Secretaría de Gobierno  a las Juntas de Acción Comunal</t>
  </si>
  <si>
    <t>Sumatoria del número de acciones de socialización de la oferta institucional de la Secretaría de gobierno a las Juntas de Acción Comunal</t>
  </si>
  <si>
    <t xml:space="preserve">El indicador mide el número de acciones de socialización (talleres, encuentros, charlas, etc) realizadas con las organizaciones comunales sobre la oferta institucional de la Secretaría de Gobierno. El propósito es realizar de manera constante 20 acciones de socialización cada año. </t>
  </si>
  <si>
    <t>Número de acciones de socialización de la oferta institucional de la Secretaría de gobierno a las Juntas de Acción Comunal</t>
  </si>
  <si>
    <t xml:space="preserve">La medición del presente indicador se realiza a partir de la sumatoria del número de acciones de socialización de la oferta institucional realizados por la Secretaría Distrital de Gobierno a las Juntas de Acción Comunal. Esta medición está contenida en un informe anual elaborado por la Subdirección de Asuntos Comunales que especifica las temáticas abordadas en las acciones de socialización,  el número de asistentes y los compromisos e inquietudes que surgieron de los encuentros. Los soporte del informe son:  listas de asistencia a los escenarios en que se socializa la información correspondiente y veinte informes individuales que dan cuenta de cada una de las socializaciones. 
Se contará como realizada cada socialización con la asistencia de al menos 5 organizaciones a cada espacio las cuales están representadas en al menos una persona asistente. </t>
  </si>
  <si>
    <t xml:space="preserve">El producto hace referencia al número de acciones de socialización (talleres, encuentros, charlas, etc) realizadas con las organizaciones comunales sobre la oferta institucional de la Secretaría de Gobierno. El fin es que cada año un número mínimo de organizaciones puedan estar informadas sobre el total de programas, proyectos e iniciativas que se realicen desde la Secretaría Distrital de Gobierno, con el fin de que las juntas y Asojuntas se hagan partícipes. Este producto es importante porque contribuye a resolver las necesidades  de acceso a la información que tienen las organizaciones sobre la oferta institucional. Para cumplir con el producto, la Subdirección de Asuntos Comunales del IDPAC adelanta las acciones de convocatoria para que la Secretaría de Gobierno realice la socialización de la información respectiva. Este producto aborda el enfoque de derechos desde una perspectiva de acceso a la información por parte de las personas integrantes de las organizaciones de acción comunal. </t>
  </si>
  <si>
    <t xml:space="preserve">El indicador mide el número de socializaciones realizadas con los sectores administrativos sobre el lineamiento para que las Juntas de Acción Comunal participen en la implementación de acciones terrioriales. Cabe indicar que para que se pueda llevar a cabo este producto, el IDPAC deberá establecer de manera clara el lineamiento sobre cómo trabajar articuladamente para mejorar los bienes y servicios que llegan de las entidades distritales a los territorios. Adicionalmente, es importante aclarar que el lineamiento surge a partir de lo establecido en el artículo 92 de la Ley 2166 de 2021 el cual define que es responsabilidad de las entidades territoriales analizar la viabilidad de los proyectos de inversión públicos presentados por los organismos comunales, estos deben estar enfocados en el desarrollo de la comunidad. </t>
  </si>
  <si>
    <t xml:space="preserve">El producto hacer referencia al número de socializaciones realizadas con los sectores administrativos sobre el lineamiento para que las Juntas de Acción Comunal participen en la implementación de acciones terrioriales. Este producto es importante porque contribuye a que las entidades Distritales al momento de elaborar sus respectivos planes de trabajo tengan en cuenta la visión comunal. La programación realizada se ha hecho de acuerdo con los cambios de administración proyectados durante la vigencia de la Política Pública. Es importante aclarar que se espera convocar de manera presencial o virtual a todas las entidades en un sólo escenario para hacer la socialización del respectivo lineamiento. 
Por otro lado, la Subdirección de Asuntos Comunales elaborará el lineamiento correspondiente y realizará las actualizaciones necesarias de acuerdo con los cambios que surjan en la normatividad comunal. </t>
  </si>
  <si>
    <t>Registro administrativo con las Actas de cada escenario - Subdirección de Asuntos Comunales del IDPAC</t>
  </si>
  <si>
    <t xml:space="preserve">La medición del presente indicador se realiza a partir de la sumatoria de las socializaciones realizadas con los sectores administrativos sobre el lineamiento para que las Juntas de Acción Comunal participen en la implementación de acciones terrioriales. Cada cuatro años se realiza una socialización de la cual surge un informe que da cuenta del número de personas asistentes, los temas tratados y las inquietudes surgidas en la socializacion. Este informe es soportado por el listado de asistencia. 
</t>
  </si>
  <si>
    <t>1. Fortalecer las capacidades organizativas y democráticas de las Juntas de acción comunal a través de la implementación, del modelo de fortalecimiento organizativo comunal, de incentivos en el marco del fondo Chikaná y de programas de formación con el fin de aumentar su capacidad de intervención en el desarrollo de la comunidad.</t>
  </si>
  <si>
    <t xml:space="preserve">2. Visibilizar la gestión y buenas prácticas de las organizaciones de acción comunal a través de la implementación de estrategias comunicativas que mejoren la percepción ciudadana y resalten su importancia como escenario de participación para el desarrollo de la comunidad. </t>
  </si>
  <si>
    <t>3.  Fortalecer el ejercicio de Inspección, Vigilancia y Control desde el IDPAC implementando prácticas de transparencia y eficiencia con el objeto de recuperar la confianza en la justicia comunal.</t>
  </si>
  <si>
    <t>4. Consolidar la plataforma de la participación como instrumento para canalizar y difundir la oferta de las entidades del Distrito sobre programas, proyectos e iniciativas que permitan una gestión más eficaz del desarrollo de sus comunidades</t>
  </si>
  <si>
    <t>(Número de juntas de acción comunal informadas sobre la oferta del Sistema Distrital del Cuidado/Número total de organizaciones que se encuentran en perímetro o zona de cobertura peatonal de las manzanas del Cuidado)*100</t>
  </si>
  <si>
    <t xml:space="preserve">Erika Natalia Moreno Salamanca </t>
  </si>
  <si>
    <t>emoreno@sdmujer.gov.co</t>
  </si>
  <si>
    <t>1.1.1 Formación de competencias básicas de las Juntas de Acción Comunal en el uso de TICs para el mejoramiento de su gestión interna.</t>
  </si>
  <si>
    <t>Número de Juntas de Acción Comunal atendidas en formación de competencias básicas de TIC para  el mejoramiento de su gestión interna.</t>
  </si>
  <si>
    <t>Sumatoria de Juntas de Acción Comunal atendidas en formación de competencias básicas de TIC para el mejoramiento de su gestión interna.</t>
  </si>
  <si>
    <t>Alta Consejería TIC</t>
  </si>
  <si>
    <t xml:space="preserve"> Iván Mauricio Durán Pabón</t>
  </si>
  <si>
    <t>601-3813000 ext 3074</t>
  </si>
  <si>
    <t>imduran@alcaldiabogota.gov.co</t>
  </si>
  <si>
    <t xml:space="preserve">Agendas de transformación Digital Implementadas	</t>
  </si>
  <si>
    <t>Objetivo 3</t>
  </si>
  <si>
    <t>54 - Transformación digital y gestión de TIC para un territorio inteligente</t>
  </si>
  <si>
    <t>Mide acciones de fortalecimiento que promoverá la Alta Consejería que se dirigen a la convocatoria y desarrollo de actividades de formación para Juntas de Acción Comunal, de forma presencial o virtual, para la transferencia de conocimientos y buenas prácticas en el uso básico de TIC.</t>
  </si>
  <si>
    <t xml:space="preserve">Acciones de fortalecimiento que promoverá la Alta Consejería que se dirigen a la convocatoria y desarrollo de actividades de formación para Juntas de Acción Comunal, de forma presencial o virtual, para la transferencia de conocimientos y buenas prácticas en el uso básico de TIC. Estas acciones se podrán adelantar directamente por la ACDTIC o a través de aliados públicos o privados expertos en las temáticas.	</t>
  </si>
  <si>
    <t>Poblacional, Territorial</t>
  </si>
  <si>
    <t xml:space="preserve">Semestralmente se reportará el número de Juntas de Acción Comunal que participan en los ejercicios de formación en competencias básicas de TIC para el mejoramiento de su gestión interna y se aportará como documentación evidencias de asistencia.	</t>
  </si>
  <si>
    <t>Alto Consejero TIC</t>
  </si>
  <si>
    <t>601-3813000 ext 1900</t>
  </si>
  <si>
    <t>Luz Amparo Medina Gerena</t>
  </si>
  <si>
    <t>Directora Distrital de Relaciones Internacionales</t>
  </si>
  <si>
    <t>lmedinag@alcaldiabogota.gov.co</t>
  </si>
  <si>
    <t>1.2.2 Acciones de sensibilización con las organizaciones comunales de primer y segundo grado sobre la importancia de los enfoques de género y diferencial, la participación y representación incidente de las mujeres en sus diferencias y diversidad y la prevención de todo tipo de violencias contra las mujeres, para promover la creación y funcionamiento de las comisiones de mujer y género.</t>
  </si>
  <si>
    <t xml:space="preserve">2.3.1 Acciones de sensibilización sobre las organizaciones de acción comunal dirigidas a las y los personeros cabildantes y a las y los contralores. 
</t>
  </si>
  <si>
    <t xml:space="preserve">2.3.5 Personas jóvenes comunales vinculadas a la oferta de la subdirección para la juventud. </t>
  </si>
  <si>
    <r>
      <t xml:space="preserve">El indicador mide el número de Juntas de Acción Comunal que </t>
    </r>
    <r>
      <rPr>
        <sz val="12"/>
        <color theme="1"/>
        <rFont val="Arial Narrow"/>
        <family val="2"/>
      </rPr>
      <t xml:space="preserve">son </t>
    </r>
    <r>
      <rPr>
        <sz val="12"/>
        <rFont val="Arial Narrow"/>
        <family val="2"/>
      </rPr>
      <t xml:space="preserve">formadas en capacidades democráticas </t>
    </r>
    <r>
      <rPr>
        <sz val="12"/>
        <color theme="1"/>
        <rFont val="Arial Narrow"/>
        <family val="2"/>
      </rPr>
      <t>y organizativas a partir de dos grandes aspectos:</t>
    </r>
    <r>
      <rPr>
        <sz val="12"/>
        <color rgb="FFFF0000"/>
        <rFont val="Arial Narrow"/>
        <family val="2"/>
      </rPr>
      <t xml:space="preserve"> </t>
    </r>
    <r>
      <rPr>
        <sz val="12"/>
        <color theme="1"/>
        <rFont val="Arial Narrow"/>
        <family val="2"/>
      </rPr>
      <t xml:space="preserve">1) las formaciones realizadas por la Escuela de la Participación del IDPAC, y 2) Las capacitaciones adelantadas por la Subdirección de Asuntos Comunales. En lo relacionado con la Escuela de la participación, esta adelanta </t>
    </r>
    <r>
      <rPr>
        <sz val="12"/>
        <rFont val="Arial Narrow"/>
        <family val="2"/>
      </rPr>
      <t>ciclos y cursos de formación dirigidos a organizaciones comunales de manera virtual. Por otro lado, la Subdirección de Asuntos Comunales (SAC) realiza formaciones  presenciales y virtuales bajo una metodología de acompañamiento, con el fin de contribuir en el fortalecimiento de capacidades de las personas que hacen parte de las organizaciones. Es importante mencionar que en el marco de las formaciones adelantas por la SAC, se socializa una "Caja de Herramientas" para las organizaciones comunales que incluye entre otros temas, lo que tiene que ver con los planes estratégicos de desarrollo comunal.  
Se pretende aumentar cada año el número de organizaciones formadas en capacidades democráticas y organizativas, de tal manera que al finalizar la política se haya formado al 100% las organizaciones comunales de primer y segundo grado de Bogotá. En relación con las capacidades democráticas es posible realizar  formaciones con enfoque poblacional – diferencial y de géneros como una estrategia fundamental para lograr cambios culturales al interior de las juntas de acción comunal y deconstrucción de imaginarios adversos y prejuicios hacia las personas  de los sectores LGBTI, mujeres, jóvenes, grupos étnicos, personas con discapacidad y demás sectores que históricamente han sido discriminados.</t>
    </r>
  </si>
  <si>
    <t>4.2.6 Espacios de Umv de puertas abiertas realizados</t>
  </si>
  <si>
    <t>Número de espacios de UMV de puertas abiertas realizados</t>
  </si>
  <si>
    <t>Sumatoria de espacios de Umv de puertas abiertas realizados</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</si>
  <si>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</si>
  <si>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N.A (Funcionamiento)</t>
  </si>
  <si>
    <t>Unidad Administrativa Especial de Rehabilitación y Mantenimiento Vial</t>
  </si>
  <si>
    <t>Gerencia GASA</t>
  </si>
  <si>
    <t>Jose Fernando Franco Buitrago</t>
  </si>
  <si>
    <t>jose.franco@umv.gov.co</t>
  </si>
  <si>
    <t>(601) 241 7900</t>
  </si>
  <si>
    <r>
      <t>Este producto se encuentra asociado directamente al resultado No. 1 "</t>
    </r>
    <r>
      <rPr>
        <sz val="11"/>
        <color theme="1"/>
        <rFont val="Calibri"/>
        <family val="2"/>
        <charset val="1"/>
      </rPr>
      <t xml:space="preserve"> </t>
    </r>
    <r>
      <rPr>
        <sz val="12"/>
        <color rgb="FF000000"/>
        <rFont val="Arial Narrow"/>
        <family val="1"/>
        <charset val="1"/>
      </rPr>
      <t>Disminuir el porcentaje de personas que considera que la falta de información es el principal obstáculo para la participación en Bogotá.” del objetivo segundo de valor público.</t>
    </r>
  </si>
  <si>
    <t xml:space="preserve">Busca medir el numero de espacios de UMV de puertas abiertas que realiza la entidad en la vigencia. </t>
  </si>
  <si>
    <t>UMV de puertas abiertas es un espacio de interacción virtual con la ciudadanía que se realiza tres veces al año y que busca resolver inquietudes en  terminos de malla vial en tiempo real.  En ese sentido, se espera poder impactar a más de 50 lideres de juntas de acción comunal de las difrentes localidades de la ciudad. 
El IDPAC será entidad corresponsable y apoyará a la Unidad de Mantenimiento Vial para realizar las convocatorias a las Juntas de Acción Comunal</t>
  </si>
  <si>
    <t>Fortalecer el funcionamiento de la estructura institucional para el goce efectivo del derecho a la participación mejorando la confianza entre los ciudadanos y de ellos hacia las instituciones estatales, particularmente, reduciendo la percepción de corrupción.</t>
  </si>
  <si>
    <t>Espacios</t>
  </si>
  <si>
    <t>Gerencia GASA UAERMV</t>
  </si>
  <si>
    <t>Año 2</t>
  </si>
  <si>
    <t>Año 3</t>
  </si>
  <si>
    <t>Año 4</t>
  </si>
  <si>
    <t>Año 5</t>
  </si>
  <si>
    <t>Año 6</t>
  </si>
  <si>
    <t>Año 7</t>
  </si>
  <si>
    <t>Año 8</t>
  </si>
  <si>
    <t>Año 9</t>
  </si>
  <si>
    <t>Año 10</t>
  </si>
  <si>
    <t>Año 11</t>
  </si>
  <si>
    <t xml:space="preserve">Se define durante la planeación anual las localidades que se verán beneficiadas a través de los espacios </t>
  </si>
  <si>
    <t>Se contabiliza con las actas y listado de asistencia del espacio de UMV de puertas abiertas</t>
  </si>
  <si>
    <t>N.A</t>
  </si>
  <si>
    <t>Desde enero de 2022</t>
  </si>
  <si>
    <t>Gerente GASA</t>
  </si>
  <si>
    <t>Juan Hernando Lizarazo Jara</t>
  </si>
  <si>
    <t>Jefe de Oficina Asesora de Planeación ( e )</t>
  </si>
  <si>
    <t>FICHA TÉCNICA INDICADOR DE PRODUCTO 4.2.6</t>
  </si>
  <si>
    <t>1.3.3 Acciones de socialización con juntas de acción comunal en la ruralidad de Bogotá sobre servicios de acompañamiento productivo y empresarial, con especial énfasis en reconversión productiva y buenas prácticas</t>
  </si>
  <si>
    <t>Número de acciones de socialización con juntas de acción comunal de la ruralidad de Bogotá sobre servicios de acompañamiento productivo, con especial énfasis en reconversión productiva y buenas prácticas</t>
  </si>
  <si>
    <t>Sumatoria del número de acciones de socialización con juntas de acción comunal en la ruralidad de Bogotá sobre servicios de acompañamiento productivo y empresarial, con especial énfasis en reconversión productiva y buenas prácticas.</t>
  </si>
  <si>
    <t>Hambre cero</t>
  </si>
  <si>
    <t>2.4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</si>
  <si>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Territorial; poblacional</t>
  </si>
  <si>
    <t>Si</t>
  </si>
  <si>
    <t>Subdirección de Economía Rural</t>
  </si>
  <si>
    <t>Germán Humberto Medellín Mora</t>
  </si>
  <si>
    <t>3693777 Ext 252</t>
  </si>
  <si>
    <t>gmedellin@desarrolloeconomico.gov.co</t>
  </si>
  <si>
    <t>Meta PDD: Vincular  750 Hogares/o unidades productivas a procesos productivos y de comercialización en el sector rural.</t>
  </si>
  <si>
    <t xml:space="preserve">Hacer de Bogotá Región un modelo de movilidad, creatividad y productividad incluyente y sostenible generando reactivación y adaptación económica a través de la innovación y la creatividad en la Bogotá - Rural. </t>
  </si>
  <si>
    <t>Bogotá región productiva y competitiva</t>
  </si>
  <si>
    <t>Este indicador mide el número de acciones de socialización dirigidas a juntas de acción comunal de las localidades de Usme, Ciudad Bolívar, Sumapaz, Suba, Chapinero y Santa Fe sobre los servicios de acompañamiento productivo y empresarial, con especial énfasis en reconversión productiva y buenas prácticas. Las acciones de socialización serán presenciales y se convocará a los miembros de las juntas de acción comunal  de cada localidad para presentar la oferta institucional de la Subdirección de Economía Rural.</t>
  </si>
  <si>
    <t>Territorial, poblacional</t>
  </si>
  <si>
    <t>Sumatoria de las acciones de socialización con juntas de acción comunal de la ruralidad de Bogotá</t>
  </si>
  <si>
    <t>Acciones de socialización</t>
  </si>
  <si>
    <t>Usme, Chapinero, Suba, Ciudad Bolívar, Santa Fe, Sumapaz</t>
  </si>
  <si>
    <t>Registros Administrativos Secretaría Distrital de Desarrollo Económico -  Subdirección de Economía Rural</t>
  </si>
  <si>
    <t>Subdirector de Economía Rural</t>
  </si>
  <si>
    <t>Número de Organizaciones de Acción Comunal - OAC que participan de las actividades deportivas y recreativas</t>
  </si>
  <si>
    <t>Sumatoria de Organizaciones de Acción Comunal -  OAC participantes en las actividades deportivas y recreativas</t>
  </si>
  <si>
    <t>11. Ciudades y comunidades sostenibles</t>
  </si>
  <si>
    <t>Bogotá, referente en cultura, deporte, recreación y actividad física, con parques para el desarrollo y la salud</t>
  </si>
  <si>
    <t>4.2.4 Organizaciones de Acción Comunal - OAC que participan de las actividades deportivas y recreativas</t>
  </si>
  <si>
    <t xml:space="preserve">Subdirección Técnica de Recreación y Deportes </t>
  </si>
  <si>
    <t xml:space="preserve">luis.salcedo@idrd.gov.co </t>
  </si>
  <si>
    <t>FICHA TÉCNICA INDICADOR DE PRODUCTO 1</t>
  </si>
  <si>
    <t xml:space="preserve">El IDRD busca promover espacios de participación, a través de actividades deportivas y recreativas no estandarizadas en el deporte competitivo, con el fin de propiciar la inclusión de los valores, de la solidaridad, la confianza, el trabajo en equipo, apropiación del espacio público de los ciudadanos que permitan la apropiación en las comunidades de los barrios bogotanos.
Con el apoyo del IDPAC y la Secretaria Distrital de Gobierno se realizará la convocatoria y difusión de las actividades recreodeportivas ofertadas por el IDRD, con el fin de fortalecer los canales de comunicación y contar con un mayor número de Organizaciones de Acción Comunal que participan en las actividades. 
Se entenderá que las Organizaciones de Acción Comunal se verán representadas con hasta un integrante de cada Organización de Acción Comunal que participe en las diferentes actividades recreodeportivas ofertadas por el IDRD. 
</t>
  </si>
  <si>
    <t xml:space="preserve">Luis Humberto Salcedo Prado </t>
  </si>
  <si>
    <t>SubdirectorTécnico de Recreación y Deportes</t>
  </si>
  <si>
    <t>luis.salcedo@idrd.gov.co</t>
  </si>
  <si>
    <t>Número de cupos en el diplomado virtual de "formación en patrimonio cultural" otorgados a las organizaciones de acción comunal</t>
  </si>
  <si>
    <t>1.3.10 Diplomado virtual de "formación en patrimonio cultural" para el fortalecimiento en herramientas de identificación del patrimonio natural y vivo, orientado a promover la participación  de las organizaciones de Acción Comunal (JAC)</t>
  </si>
  <si>
    <t>Sumatoria de cupos en el diplomado virtual en patrimonio cultural otorgados a las organizaciones de acción comunal</t>
  </si>
  <si>
    <t>Territorial; Diferencial-Poblacional</t>
  </si>
  <si>
    <t>104 - Número de beneficiarios de procesos integrales de formación atendidos</t>
  </si>
  <si>
    <t>96 - 257.000 Beneficiarios de procesos integrales de formación a lo largo de la vida con énfasis en el arte, la cultura y el patrimonio</t>
  </si>
  <si>
    <t>IDPC</t>
  </si>
  <si>
    <t>Subdireccion-de-divulgacion-y-apropiacion-del-patrimonio</t>
  </si>
  <si>
    <t>Camila Medina Subdirectora de Divulgacion</t>
  </si>
  <si>
    <t>(601) 3550800</t>
  </si>
  <si>
    <t>correspondencia@idpc.gov.co</t>
  </si>
  <si>
    <t>Subdirectora de Divulgación y Apropiación del Patrimonio</t>
  </si>
  <si>
    <t>Camila Medina Arbeláez</t>
  </si>
  <si>
    <t>camila.medina@idpc.gov.co  -  correspondencia@idpc.gov.co</t>
  </si>
  <si>
    <t>camila.medina@idpc.gov.co 
correspondencia@idpc.gov.co</t>
  </si>
  <si>
    <t>Número de cupos en el diplomado virtual de "formación en patrimonio cultural" otorgados a las organizaciones de acción comunal.</t>
  </si>
  <si>
    <t>257.000 Beneficiarios de procesos integrales de formación a lo largo de la vida con énfasis en el arte, la cultura y el patrimonio.</t>
  </si>
  <si>
    <t>01 - Hacer un nuevo contrato social con igualdad de oportunidades para la inclusión social, productiva y política</t>
  </si>
  <si>
    <t>01 - Oportunidades de educación, salud y cultura para mujeres, jóvenes, niños, niñas y adolescentes</t>
  </si>
  <si>
    <t>El indicador mide el número de cupos del Diplomado en Patrimonio Cultural otorgados a las organizaciones de acción comunal, como un espacio de reconocimiento y reflexión sobre los diversos sentidos y significados que se construyen en torno a los patrimonios culturales de la ciudad para su activación y apropiación en diversos ámbitos educativos y de construcción de saberes de carácter formal, no formal e informal.</t>
  </si>
  <si>
    <t xml:space="preserve">El producto hace referencia al diplomado en patrimonio cultural como un espacio de reconocimiento sobre los diversos sentidos y significados que se construyen en torno a los patrimonios culturales de la ciudad, donde se aproximan a los participantes a temáticas como la integralidad del patrimonio, los patrimonios vivos, la memoria, la ciudadanía, entre otras, y que aportan reflexiones sobre la interpretación, activación o apropiación de patrimonios culturales de la ciudad.
El diplomado para las organizaciones de acción comunal se articulará en conjunto con el Instituto Distrital de Participación y Acción Comunal – IDPAC y la Federación de Acción Comunal de Bogotá, para la gestión de los cupos a entregar.
La culminación del diplomado está sujeta al progreso que tenga cada participante, teniendo en cuenta que este se realizar mediante modalidad de autogestión.
</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</si>
  <si>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</si>
  <si>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Cupos</t>
  </si>
  <si>
    <t>El proceso técnico para el reporte del indicador comprende:
1. Gestión con el Instituto Distrital de Participación y Acción Comunal – IDPAC y la Federación de Acción Comunal de Bogotá para la oferta del diplomado en patrimonio cultural.
2. Acompañamiento en el proceso de inscripción de los participantes de las organizaciones de acción comunales al diplomado.
3. Seguimiento del proceso de participación de las personas pertenecientes a las organizaciones de acción comunales, en el desarrollo de los diferentes módulos del diplomado.
4. Reporte de la participación en el diplomado al IDPAC y la Federación de Acción Comunal de Bogotá.</t>
  </si>
  <si>
    <t>Reporte Planes Operativos Anuales e informes del programa de formación en patrimonio.</t>
  </si>
  <si>
    <t>30 días calendario</t>
  </si>
  <si>
    <t>Subdirección de Divulgación y Apropiación del Patrimonio</t>
  </si>
  <si>
    <t>Luz Patricia Quintanilla Parra</t>
  </si>
  <si>
    <t xml:space="preserve">Metas
</t>
  </si>
  <si>
    <t>1.3.11 Congresos Comunales ideológicos realizados a nivel Distrital para debatir, analizar y definir estrategias de fortalecimiento a los organismos de acción comunal</t>
  </si>
  <si>
    <t>Número de congresos Comunales ideológicos realizados a nivel Distrital para debatir, analizar y definir estrategias de fortalecimiento a los organismos de acción comunal</t>
  </si>
  <si>
    <t>Sumatoria del número de Congresos Comunales ideológicos realizados a nivel Distrital para debatir, analizar y definir estrategias de fortalecimiento a los organismos de acción comunal</t>
  </si>
  <si>
    <t>FICHA TÉCNICA INDICADOR DE PRODUCTO 1.3.11</t>
  </si>
  <si>
    <t xml:space="preserve">El indicador mide el número de Congresos Comunales ideológicos realizados a nivel Distrital para debatir, analizar y definir estrategias de fortalecimiento a los organismos de acción comunal. </t>
  </si>
  <si>
    <t xml:space="preserve">El producto hace referencia a un congreso realizado bianualmente con las organizaciones comunales del Distrito Capital para para debatir, analizar y definir estrategias de fortalecimiento a los organismos de acción comunal. Este producto es importante porque aporta en el fortalecimiento del movimiento comunal. Para realizar este evento cada dos años, la Subdirección de Asuntos Comunales del IDPAC en coordinación con la Federación de Acción Comunal de Bogotá, realizarán las acciones pertinentes para adelantar el ejercicio conforme a los requerimientos de los líderes y lideresas comunales. En el marco de cada escenario se podrán realizar actos de reconocimiento simbólicos que dignifiquen el ejercicio comunal y su trabajo por el mejoramiento de la calidad de vida de las personas en los territorios. 
Este producto aborda el enfoque de derechos humanos desde unas perspectiva de integración entre las personas que ejercen el liderazgo comunal en Bogotá, ya que propicia escenarios de reflexión entre las personas dignatarias. </t>
  </si>
  <si>
    <t>Sumatoria del número de congresos Comunales ideológicos realizados a nivel Distrital para debatir, analizar y definir estrategias de fortalecimiento a los organismos de acción comunal</t>
  </si>
  <si>
    <t>Congresos comunales</t>
  </si>
  <si>
    <t xml:space="preserve">La medición del presente indicador se realiza a partir de un informe anual en el que relacionan las temáticas abordadas en el congreso, así como los principales hitos del escenario realizado. Este informe  debe estar soportado por listados de asistencia que surgen del encuentro así como de registro fotográfico y demás documentos que se consideren pertinentes para dar cuenta del cumplimiento de la meta. </t>
  </si>
  <si>
    <t>1.4%</t>
  </si>
  <si>
    <t xml:space="preserve">Hernán López </t>
  </si>
  <si>
    <t>hernan.lopeza@scj.gov.co</t>
  </si>
  <si>
    <t>Juan David García Rueda</t>
  </si>
  <si>
    <t>Los recursos asignados corresponden unicamente al costeo del porcentaje en pesos que implican las acciones generadas con base en el total de la contratación del equipo de gestión territorial. Solo se costean valores sobre contratación de equipo.</t>
  </si>
  <si>
    <t xml:space="preserve">4.1.2 Jornadas de socialización con las personas afiliadas de las juntas de acción comunal sobre las líneas y programas de fomento a las cuales las juntas de acción comunal, y sus integrantes, podrán postular proyectos artísticos, culturales, patrimoniales y recreodeportivos. </t>
  </si>
  <si>
    <t>Número de jornadas de socialización con los afiliados de las juntas de
acción comunal sobre las convocatorias del Programa Distrital de Estímulos a las cuales
las juntas de acción comunal, y sus integrantes, podrán postular proyectos
artísticos, culturales, patrimoniales.</t>
  </si>
  <si>
    <t>Sumatoria del Número de jornadas de socialización con los afiliados de las juntas de
acción comunal sobre las convocatorias del Programa Distrital de Estímulos a las cuales
las juntas de acción comunal, y sus integrantes, podrán postular proyectos
artísticos, culturales, patrimoniales.</t>
  </si>
  <si>
    <t>1.1.5 Juntas de Acción Comunal acompañadas mediante estrategias pedagógicas para la participación ambiental en temas de cambio climático, o gestión del riesgo asociado al arbolado o agricultura urbana, o restauración ecológica, o bosques urbanos o protección y cuidado de los ecosistemas de la Ciudad, conforme a la concertación que se adelante con cada una de las juntas.</t>
  </si>
  <si>
    <t>Número de juntas de Acción Comunal acompañadas mediante estrategias pedagógicas para la participación ambiental en temas de cambio climático, o gestión del riesgo asociado al arbolado o agricultura urbana, o restauración ecológica, o bosques urbanos o protección y cuidado de los ecosistemas de la Ciudad, conforme a la concertación que se adelante con cada una de las juntas.</t>
  </si>
  <si>
    <t>Sumatoria del número de Juntas de Acción Comunal acompañadas mediante estrategias pedagógicas para la participación ambiental en temas de cambio climático, o gestión del riesgo asociado al arbolado o agricultura urbana, o restauración ecológica, o bosques urbanos o protección y cuidado de los ecosistemas de la Ciudad, conforme a la concertación que se adelante con cada una de las juntas.</t>
  </si>
  <si>
    <t>Número de jornadas de socialización con los afiliados de las juntas de acción comunal sobre las convocatorias del Programa Distrital de Estímulos a las cuales las juntas de acción comunal, y sus integrantes, podrán postular proyectos artísticos, culturales, patrimoniales.</t>
  </si>
  <si>
    <t>Carlos Alfonso Gaitan</t>
  </si>
  <si>
    <t>El indicador mide el número de juntas de acción comunal acompañadas mediante estrategias pedagógicas para la participación ambiental en temas de cambio climático, o gestión del riesgo asociado al arbolado o agricultura urbana, o restauración ecológica, o bosques urbanos o protección y cuidado de los ecosistemas de la Ciudad, conforme a la concertación que se adelante con cada una de las juntas.</t>
  </si>
  <si>
    <t>El producto hace referencia a acciones de acompañamiento a las juntas de acción comunal mediante estrategias pedagógicas concertadas para la participación ambiental en el marco de temáticas propias de la misionalidad del Jardín Botánico de Bogotá entre las cuales se encuentran: cambio climático, gestión del riesgo asociado al arbolado, agricultura urbana,  restauración ecológica, bosques urbanos protección y cuidado de los ecosistemas de la Ciudad. Para el cumplimiento del indicador el IDPAC será corresponsable en la realización de la convocatoria de las organizaciones que se aborden cada año.</t>
  </si>
  <si>
    <t>Sumatoria del Número de Juntas de Acción Comunal acompañadas mediante estrategias pedagógicas para la participación ambiental en temas de cambio climático, o gestión del riesgo asociado al arbolado o agricultura urbana, o restauración ecológica, o bosques urbanos o protección y cuidado de los ecosistemas de la Ciudad, conforme a la concertación que se adelante con cada una de las juntas.</t>
  </si>
  <si>
    <t>José Alberto Amaya</t>
  </si>
  <si>
    <t xml:space="preserve">Jefe de la oficina asesora de planeación </t>
  </si>
  <si>
    <t xml:space="preserve">El producto hace referencia al porcentaje de Juntas de Acción Comunal que se informan cada año acerca del Sistema Distrital del Cuidado. Se debe aclarar que las organizaciones que se informan cada año son aquellas que se encuentran en perímetro o zona de cobertura peatonal de cada una de las manzanas del cuidado que existen actualmente en el Distrito. En ese sentido, el número de juntas que se abordan anualmente podrá aumentar dependiendo de la apertura de nuevas manzanas del cuidado en el Distrito Capital. Sin embargo, se garantiza que un mínimo de 75% de las organizaciones referenciadas, se informen sobre el Sistema. La Subdirección de Asuntos Comunales del IDPAC realiza la convocatoria de las organizaciones que están en el perímetro o zona de cobertura peatonal de cada manzana y la Secretaría Distrital de la Mujer realiza las socializaciones correspondientes sobre la oferta del Sistema Distrital de Cuidado. La Secretaría Distrital de la Mujer, a través de la Dirección del Sistema del Cuidado, participa en los espacios convocados a través del IDPAC en las juntas de acción comunal del área de influencia de las manzanas de cuidado, con el fin de socializar la cartelera de servicios vigente consignada en la respectiva ficha técnica. La asistencia del o la profesional encargada de cada socialización se confirmará una vez se le indique a la Dirección del Sistema de Cuidado el cronograma de encuentros a desarrollarse.  
La Subdirección de Asuntos Comunales realiza la convocatoria a las mesas de trabajo con la Dirección del Sistema del Cuidado de la Secretaría Distrital de la Mujer, con el fin de coordinar los aspectos logísticos y de cronograma para adelantar las socializaciones referenciadas en cada manzana del cuidado. Así mismo, la Subdirección de Asuntos Comunales del IDPAC solicitará (cuando lo considere pertinente) a la Secretaría de la Mujer la información actualizada sobre los barrios y/o las veredas de influencia de cada manzana del cuidado, la cual se encuentra consignada en las fichas técnicas, con el fin de realizar el cruce respectivo de la información de las juntas a cargo del IDPAC cada año. 
Este producto es importante porque mitiga las discriminaciones y violencias  por razones de género al interior de las organizaciones de acción comunal y promueve el empoderamiento de las mujeres en los espacios de toma de decisión. También contribuye a la articulación de la oferta institucional con el trabajo que realizan las mujeres comunales.
Este producto se relaciona con los enfoques de género, diferencial y de derechos humanos ya que fortalece la incidencia de las capacidades de las mujeres en sus diferencias y diversidad al interior de las juntas de acción comunal, a partir de la articulación con la oferta institucional. Las acciones de información sobre la oferta, promueven el desarrollo de prácticas que garantizan la construcción de una cultura de paz al interior de las organizaciones comunales. </t>
  </si>
  <si>
    <t xml:space="preserve">El indicador mide el porcentaje de Juntas de Acción Comunal que son informadas a través de jornadas de socialización presenciales o virtuales sobre la oferta del Sistema Distrital del Cuidado, por parte de la Secretaría Distrital de la Mujer. El objetivo es informar de manera constante cada año a mínimo el 75% de las juntas que se encuentran en el área de influencia de las diferentes Manzanas del Cuidado. </t>
  </si>
  <si>
    <t xml:space="preserve">La medición del presente indicador se realiza por medio de un informe de gestión que de cuenta de los temas tratados en las jornadas de socialización con dignatarias y dignatarios de juntas de acción comunal, número de asistentes y compromisos. Este informe estará soportado por actas/relatorías/memorias y listados de asistencia a las jornadas de socialización en las que se informa sobre la oferta de servicios en las manzanas del cuidado. La información recolectada en los listados de asistencia caracteriza la población asistente en términos de: sexo, género, pertenencia étnica, identidad de género, orientación sexual, edad, entre otros factores diferenciales, localidad y JAC a la que pertenece. 
Es importante aclarar que el informe se debe realizar por la Subdirección de Asuntos Comunales al finalizar cada encuentro y se debe remitir a la dependencia de manera semestral en una carpeta que contenga: 1. Un informe semestral que de cuenta del estado de avance de la meta. 2. Los informes de cada encuentro y 3, Registro fotográfico (opcional). 
Para el cáculo de la medición se tuvo en cuenta que el número de organizaciones informadas sobre la oferta estuvieran ubicadas en los barrios y/o veredas de influencia de cada manzana del cuidado. Esto con el fin de llegar a un mínimo de el 75% de juntas de acción comunal informadas en cada anualidad. Vale la pena indicar que se considera informada a la organización comunal cuando asiste a las socializaciones propuestas al menos una persona representante de la organización. 
Para el cálculo del indicador se divide el número de juntas de acción comunal informadas sobre la oferta del Sistema Distrital del Cuidado entre el número total de organizaciones que se encuentran en el perímetro o zona de cobertura peatonal de las manzanas del Cuidado, multiplicado por 100. </t>
  </si>
  <si>
    <t xml:space="preserve">Número de procesos artísticos, experiencias artisticas o actividades de circulacion artísticas, desarrolladas en coordinación con Juntas de Acción Comunal. </t>
  </si>
  <si>
    <t xml:space="preserve">Sumatoria del número procesos artísticos, experiencias artisticas o actividades de circulacion artísticas, desarrolladas en coordinación con Juntas de Acción Comunal. </t>
  </si>
  <si>
    <t xml:space="preserve">El indicador mide la cantidad de procesos artísticos, experiencias artisticas o actividades de circulacion artísticas desarrolladas anualmente desde IDARTES  en coordinación con Juntas de Acción Comunal. Se entiende por proceso artístico, experiencia artistica o actividad de circulacion artística, a aquella actividad realizada desde IDARTES que abarca diferentes programas liderados por la Entidad (NIDOS, CREA, entre otros). El propósito es realizar de manera constante 20 procesos artísticos cada año en coordinación con las Juntas de Acción Comunal. </t>
  </si>
  <si>
    <t xml:space="preserve">El producto hace referencia a los procesos artísticos, experiencias artisticas o actividades de circulacion artísticas, desarrolladas desde IDARTES en coordinación con las Juntas de Acción Comunal, según la oferta institucional de dicha entidad. La realización del producto es responsabilidad de la Subdirección de Asuntos comunales del IDPAC quien establece cuáles son las juntas de acción comunal con las que se trabaja para cada vigencia, así como la ubicación geográfica correspondiente a Localidad, UPZ, Barrio. De igual forma, al inicio de cada anualidad para el mes de enero, la Subdirección de Asuntos Comunales convoca a IDARTES a una mesa de trabajo  con el fin de definir cuáles serán las organizaciones que se abordarán durante la vigencia ,así como para coordinar los demás aspectos necesarios para llevar a cabo las actividades proyectadas.  Dicha dependencia es la responsable de interlocutar con cada una de las directivas de las organizaciones comunales para definir todo lo relacionado con los aspectos logísticos al momento de llevar la oferta al territorio, es decir, lugar, fecha, horario, etc.
Este producto es importante porque propicia la intervención de las organizaciones de acción comunal en el desarrollo de la comunidad desde los aspectos socio-culturales liderados por IDARTES. 
El producto aborda los enfoques de derechos humanos, poblacional y diferencial dado que en las acciones adelantadas por IDARTES se contempla el abordaje de niños, niñas, juventud y comunidad en general, quienes serán beneficiados con la oferta que posee la entidad. </t>
  </si>
  <si>
    <t xml:space="preserve">La medición del presente indicador se realizará con un informe anual  realizado por la Subdirección de Asuntos Comunales. Este informe especifica las temáticas abordadas en los procesos artísticos, experiencias artisticas o actividades de circulacion artísticas,  el número de asistentes, fecha y lugar. Los soporte del informe son:  listas de asistencia a los procesos artísticos (actividades) realizados desde IDARTES con las organizaciones comunales. En cada escenario la Subdirección de Asuntos Comunales recogerá la información respectiva para realizar el reporte de cumplimiento del indicador. 
</t>
  </si>
  <si>
    <t xml:space="preserve">4.2.1 Procesos artísticos, experiencias artisticas o actividades de circulacion artísticas desarrolladas en coordinación con Juntas de Acción Comunal. 
</t>
  </si>
  <si>
    <t xml:space="preserve">Número de acciones para la consolidación del Banco de Buenas Prácticas Comunales en Bogotá. </t>
  </si>
  <si>
    <t>2417900/29</t>
  </si>
  <si>
    <t xml:space="preserve">Número de acciones de socialización sobre proceso de Inspección, Vigilancia y Control Comunal a las entidades del Distrito involucradas en dicho tema. </t>
  </si>
  <si>
    <t xml:space="preserve">La medición del presente indicador se realiza anualmente bajo la sumatoria del número de acciones realizadas para garantizar el funcionamiento del sistema tecnológico de acción comunal. La sumatoria del numero de acciones realizadas, está contenida en un informe semestral de avance del estado de la actualización de la platafoma que da cuenta de las acciones realizadas mensualmente para avanzar en la actualización de la plataforma de la participación y el módulo de información de acción comunal. </t>
  </si>
  <si>
    <t>Hugo Alexander Cortés Leon</t>
  </si>
  <si>
    <t>hugo.cortes@scrd.gov.co</t>
  </si>
  <si>
    <t>Instituto Distrital de la Participación y Acción Comunal - IDPAC</t>
  </si>
  <si>
    <t xml:space="preserve">Director de Prevención y Cultura Ciudadana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</si>
</sst>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Red]\-&quot;$&quot;#,##0"/>
    <numFmt numFmtId="41" formatCode="_-* #,##0_-;\-* #,##0_-;_-* &quot;-&quot;_-;_-@_-"/>
    <numFmt numFmtId="43" formatCode="_-* #,##0.00_-;\-* #,##0.00_-;_-* &quot;-&quot;??_-;_-@_-"/>
    <numFmt numFmtId="164" formatCode="&quot;$&quot;\ #,##0;\-&quot;$&quot;\ #,##0"/>
    <numFmt numFmtId="165" formatCode="_-&quot;$&quot;\ * #,##0.00_-;\-&quot;$&quot;\ * #,##0.00_-;_-&quot;$&quot;\ * &quot;-&quot;??_-;_-@_-"/>
    <numFmt numFmtId="166" formatCode="_-* #,##0.00\ _€_-;\-* #,##0.00\ _€_-;_-* &quot;-&quot;??\ _€_-;_-@_-"/>
    <numFmt numFmtId="167" formatCode="&quot;$&quot;#,##0"/>
    <numFmt numFmtId="168" formatCode="_ * #,##0.00_ ;_ * \-#,##0.00_ ;_ * &quot;-&quot;??_ ;_ @_ "/>
    <numFmt numFmtId="169" formatCode="_-* #,##0\ &quot;Pts&quot;_-;\-* #,##0\ &quot;Pts&quot;_-;_-* &quot;-&quot;\ &quot;Pts&quot;_-;_-@_-"/>
    <numFmt numFmtId="170" formatCode="_-* #,##0\ _P_t_s_-;\-* #,##0\ _P_t_s_-;_-* &quot;-&quot;\ _P_t_s_-;_-@_-"/>
    <numFmt numFmtId="171" formatCode="#.##000"/>
    <numFmt numFmtId="172" formatCode="\$#,#00"/>
    <numFmt numFmtId="173" formatCode="#,#00"/>
    <numFmt numFmtId="174" formatCode="#.##0,"/>
    <numFmt numFmtId="175" formatCode="\$#,"/>
    <numFmt numFmtId="176" formatCode="\$#,##0.00\ ;\(\$#,##0.00\)"/>
    <numFmt numFmtId="177" formatCode="#,##0.000;\-#,##0.000"/>
    <numFmt numFmtId="178" formatCode="_ [$€-2]\ * #,##0.00_ ;_ [$€-2]\ * \-#,##0.00_ ;_ [$€-2]\ * &quot;-&quot;??_ "/>
    <numFmt numFmtId="179" formatCode="_(* #,##0_);_(* \(#,##0\);_(* &quot;-&quot;??_);_(@_)"/>
    <numFmt numFmtId="180" formatCode="_-* #,##0_-;\-* #,##0_-;_-* &quot;-&quot;??_-;_-@_-"/>
    <numFmt numFmtId="181" formatCode="0.0%"/>
    <numFmt numFmtId="182" formatCode="_-* #,##0\ _€_-;\-* #,##0\ _€_-;_-* &quot;-&quot;??\ _€_-;_-@_-"/>
    <numFmt numFmtId="183" formatCode="0;[Red]0"/>
    <numFmt numFmtId="184" formatCode="&quot;$&quot;#,##0.0"/>
    <numFmt numFmtId="185" formatCode="_ * #,##0.00_ ;_ * \-#,##0.00_ ;_ * \-??_ ;_ @_ "/>
    <numFmt numFmtId="186" formatCode="_(* #,##0_);_(* \(#,##0\);_(* \-??_);_(@_)"/>
    <numFmt numFmtId="187" formatCode="%#,#00"/>
    <numFmt numFmtId="188" formatCode="_-[$$-240A]\ * #,##0.00_-;\-[$$-240A]\ * #,##0.00_-;_-[$$-240A]\ * &quot;-&quot;??_-;_-@_-"/>
    <numFmt numFmtId="189" formatCode="d/m/yyyy"/>
  </numFmts>
  <fonts count="84">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scheme val="minor"/>
    </font>
    <font>
      <sz val="10"/>
      <name val="Arial"/>
      <family val="2"/>
    </font>
    <font>
      <sz val="8"/>
      <name val="Arial"/>
      <family val="2"/>
    </font>
    <font>
      <b/>
      <sz val="1"/>
      <color indexed="8"/>
      <name val="Courier"/>
      <family val="3"/>
    </font>
    <font>
      <sz val="1"/>
      <color indexed="8"/>
      <name val="Courier"/>
      <family val="3"/>
    </font>
    <font>
      <sz val="12"/>
      <name val="Arial MT"/>
    </font>
    <font>
      <sz val="12"/>
      <color indexed="24"/>
      <name val="Modern"/>
      <family val="3"/>
      <charset val="255"/>
    </font>
    <font>
      <b/>
      <sz val="18"/>
      <color indexed="24"/>
      <name val="Modern"/>
      <family val="3"/>
      <charset val="255"/>
    </font>
    <font>
      <b/>
      <sz val="12"/>
      <color indexed="24"/>
      <name val="Modern"/>
      <family val="3"/>
      <charset val="255"/>
    </font>
    <font>
      <sz val="12"/>
      <name val="Arial Narrow"/>
      <family val="2"/>
    </font>
    <font>
      <b/>
      <sz val="11"/>
      <name val="Arial Narrow"/>
      <family val="2"/>
    </font>
    <font>
      <b/>
      <sz val="12"/>
      <color theme="0"/>
      <name val="Arial Narrow"/>
      <family val="2"/>
    </font>
    <font>
      <sz val="11"/>
      <name val="Arial Narrow"/>
      <family val="2"/>
    </font>
    <font>
      <b/>
      <sz val="12"/>
      <name val="Arial Narrow"/>
      <family val="2"/>
    </font>
    <font>
      <u/>
      <sz val="10"/>
      <color indexed="12"/>
      <name val="Arial"/>
      <family val="2"/>
    </font>
    <font>
      <sz val="12"/>
      <color theme="0"/>
      <name val="Arial Narrow"/>
      <family val="2"/>
    </font>
    <font>
      <sz val="11"/>
      <color theme="1"/>
      <name val="Arial Narrow"/>
      <family val="2"/>
    </font>
    <font>
      <sz val="12"/>
      <color theme="1"/>
      <name val="Arial Narrow"/>
      <family val="2"/>
    </font>
    <font>
      <b/>
      <sz val="12"/>
      <color theme="1"/>
      <name val="Arial Narrow"/>
      <family val="2"/>
    </font>
    <font>
      <b/>
      <i/>
      <sz val="12"/>
      <name val="Arial Narrow"/>
      <family val="2"/>
    </font>
    <font>
      <u/>
      <sz val="12"/>
      <name val="Arial Narrow"/>
      <family val="2"/>
    </font>
    <font>
      <i/>
      <sz val="12"/>
      <color theme="1"/>
      <name val="Arial Narrow"/>
      <family val="2"/>
    </font>
    <font>
      <i/>
      <sz val="12"/>
      <name val="Arial Narrow"/>
      <family val="2"/>
    </font>
    <font>
      <b/>
      <sz val="11"/>
      <color theme="1"/>
      <name val="Arial Narrow"/>
      <family val="2"/>
    </font>
    <font>
      <sz val="14"/>
      <name val="Arial Narrow"/>
      <family val="2"/>
    </font>
    <font>
      <b/>
      <sz val="14"/>
      <name val="Arial Narrow"/>
      <family val="2"/>
    </font>
    <font>
      <sz val="11"/>
      <name val="Calibri"/>
      <family val="2"/>
      <scheme val="minor"/>
    </font>
    <font>
      <sz val="10"/>
      <name val="Arial Narrow"/>
      <family val="2"/>
    </font>
    <font>
      <sz val="11"/>
      <name val="Arial"/>
      <family val="2"/>
    </font>
    <font>
      <sz val="11"/>
      <color rgb="FFFF0000"/>
      <name val="Arial Narrow"/>
      <family val="2"/>
    </font>
    <font>
      <u/>
      <sz val="12"/>
      <color indexed="12"/>
      <name val="Arial Narrow"/>
      <family val="2"/>
    </font>
    <font>
      <sz val="8"/>
      <name val="Calibri"/>
      <family val="2"/>
      <scheme val="minor"/>
    </font>
    <font>
      <u/>
      <sz val="11"/>
      <color theme="10"/>
      <name val="Calibri"/>
      <family val="2"/>
      <scheme val="minor"/>
    </font>
    <font>
      <sz val="12"/>
      <color rgb="FF000000"/>
      <name val="Arial Narrow"/>
      <family val="2"/>
    </font>
    <font>
      <sz val="12"/>
      <color rgb="FFFF0000"/>
      <name val="Arial Narrow"/>
      <family val="2"/>
    </font>
    <font>
      <sz val="11"/>
      <color rgb="FF000000"/>
      <name val="Arial Narrow"/>
      <family val="2"/>
    </font>
    <font>
      <u/>
      <sz val="11"/>
      <name val="Arial Narrow"/>
      <family val="2"/>
    </font>
    <font>
      <sz val="11"/>
      <name val="Arial Narrow"/>
      <family val="2"/>
    </font>
    <font>
      <sz val="12"/>
      <name val="Arial Narrow"/>
      <family val="2"/>
    </font>
    <font>
      <sz val="12"/>
      <name val="Arial Narrow"/>
      <family val="2"/>
    </font>
    <font>
      <sz val="11"/>
      <name val="Arial Narrow"/>
      <family val="2"/>
    </font>
    <font>
      <sz val="11"/>
      <name val="Arial Narrow"/>
      <family val="2"/>
      <charset val="1"/>
    </font>
    <font>
      <sz val="11"/>
      <color rgb="FF000000"/>
      <name val="Arial Narrow"/>
      <family val="2"/>
      <charset val="1"/>
    </font>
    <font>
      <sz val="11"/>
      <color rgb="FF000000"/>
      <name val="Calibri"/>
      <family val="2"/>
      <charset val="1"/>
    </font>
    <font>
      <sz val="12"/>
      <color rgb="FF000000"/>
      <name val="Arial Narrow"/>
      <family val="2"/>
      <charset val="1"/>
    </font>
    <font>
      <sz val="10"/>
      <name val="Arial"/>
      <family val="2"/>
      <charset val="1"/>
    </font>
    <font>
      <b/>
      <sz val="12"/>
      <color rgb="FFFFFFFF"/>
      <name val="Arial Narrow"/>
      <family val="2"/>
      <charset val="1"/>
    </font>
    <font>
      <b/>
      <sz val="12"/>
      <color rgb="FF000000"/>
      <name val="Arial Narrow"/>
      <family val="2"/>
      <charset val="1"/>
    </font>
    <font>
      <b/>
      <i/>
      <sz val="12"/>
      <name val="Arial Narrow"/>
      <family val="2"/>
      <charset val="1"/>
    </font>
    <font>
      <u/>
      <sz val="10"/>
      <color rgb="FF0000FF"/>
      <name val="Arial"/>
      <family val="2"/>
      <charset val="1"/>
    </font>
    <font>
      <sz val="12"/>
      <name val="Arial Narrow"/>
      <family val="2"/>
      <charset val="1"/>
    </font>
    <font>
      <b/>
      <sz val="12"/>
      <name val="Arial Narrow"/>
      <family val="2"/>
      <charset val="1"/>
    </font>
    <font>
      <u/>
      <sz val="12"/>
      <name val="Arial Narrow"/>
      <family val="2"/>
      <charset val="1"/>
    </font>
    <font>
      <sz val="12"/>
      <color rgb="FF0000FF"/>
      <name val="Arial Narrow"/>
      <family val="2"/>
      <charset val="1"/>
    </font>
    <font>
      <i/>
      <sz val="12"/>
      <name val="Arial Narrow"/>
      <family val="2"/>
      <charset val="1"/>
    </font>
    <font>
      <i/>
      <sz val="12"/>
      <color rgb="FF000000"/>
      <name val="Arial Narrow"/>
      <family val="2"/>
      <charset val="1"/>
    </font>
    <font>
      <b/>
      <sz val="12"/>
      <color rgb="FF000000"/>
      <name val="Arial Narrow"/>
      <family val="2"/>
    </font>
    <font>
      <b/>
      <sz val="12"/>
      <color rgb="FFFFFFFF"/>
      <name val="Arial Narrow"/>
      <family val="2"/>
    </font>
    <font>
      <i/>
      <sz val="12"/>
      <color rgb="FF000000"/>
      <name val="Arial Narrow"/>
      <family val="2"/>
    </font>
    <font>
      <sz val="12"/>
      <name val="Arial Narrow"/>
      <family val="2"/>
    </font>
    <font>
      <sz val="11"/>
      <name val="Arial Narrow"/>
      <family val="2"/>
    </font>
    <font>
      <sz val="10"/>
      <name val="Arial Narrow"/>
      <family val="2"/>
    </font>
    <font>
      <sz val="11"/>
      <name val="Arial Narrow"/>
      <family val="2"/>
    </font>
    <font>
      <sz val="12"/>
      <name val="Arial Narrow"/>
      <family val="2"/>
    </font>
    <font>
      <sz val="11"/>
      <name val="Symbol"/>
      <family val="1"/>
      <charset val="2"/>
    </font>
    <font>
      <sz val="12"/>
      <name val="Arial Narrow"/>
      <family val="2"/>
    </font>
    <font>
      <sz val="11"/>
      <name val="Calibri"/>
      <family val="2"/>
    </font>
    <font>
      <sz val="11"/>
      <color theme="1"/>
      <name val="Calibri"/>
      <family val="2"/>
    </font>
    <font>
      <sz val="12"/>
      <color rgb="FF000000"/>
      <name val="Arial Narrow"/>
      <family val="1"/>
      <charset val="1"/>
    </font>
    <font>
      <sz val="11"/>
      <color theme="1"/>
      <name val="Calibri"/>
      <family val="2"/>
      <charset val="1"/>
    </font>
    <font>
      <sz val="10"/>
      <name val="Arial Narrow"/>
      <family val="2"/>
    </font>
    <font>
      <sz val="11"/>
      <name val="Arial Narrow"/>
      <family val="2"/>
    </font>
    <font>
      <sz val="12"/>
      <color theme="1"/>
      <name val="Arial Narrow"/>
      <family val="2"/>
    </font>
    <font>
      <b/>
      <sz val="12"/>
      <color theme="0"/>
      <name val="Arial Narrow"/>
      <family val="2"/>
    </font>
    <font>
      <b/>
      <sz val="12"/>
      <color theme="1"/>
      <name val="Arial Narrow"/>
      <family val="2"/>
    </font>
    <font>
      <b/>
      <i/>
      <sz val="12"/>
      <color theme="1"/>
      <name val="Arial Narrow"/>
      <family val="2"/>
    </font>
    <font>
      <sz val="11"/>
      <name val="Calibri"/>
      <family val="2"/>
    </font>
    <font>
      <sz val="12"/>
      <color rgb="FFFF0000"/>
      <name val="Arial Narrow"/>
      <family val="2"/>
    </font>
    <font>
      <u/>
      <sz val="12"/>
      <color theme="1"/>
      <name val="Arial Narrow"/>
      <family val="2"/>
    </font>
    <font>
      <i/>
      <sz val="12"/>
      <color theme="1"/>
      <name val="Arial Narrow"/>
      <family val="2"/>
    </font>
  </fonts>
  <fills count="20">
    <fill>
      <patternFill patternType="none"/>
    </fill>
    <fill>
      <patternFill patternType="gray125"/>
    </fill>
    <fill>
      <patternFill patternType="solid">
        <fgColor theme="0"/>
        <bgColor indexed="64"/>
      </patternFill>
    </fill>
    <fill>
      <patternFill patternType="solid">
        <fgColor rgb="FF93AFEF"/>
        <bgColor indexed="64"/>
      </patternFill>
    </fill>
    <fill>
      <patternFill patternType="solid">
        <fgColor theme="4" tint="0.39997558519241921"/>
        <bgColor indexed="64"/>
      </patternFill>
    </fill>
    <fill>
      <patternFill patternType="solid">
        <fgColor rgb="FF0070C0"/>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6" tint="0.59999389629810485"/>
        <bgColor indexed="64"/>
      </patternFill>
    </fill>
    <fill>
      <patternFill patternType="solid">
        <fgColor rgb="FFFFFFFF"/>
        <bgColor indexed="64"/>
      </patternFill>
    </fill>
    <fill>
      <patternFill patternType="solid">
        <fgColor rgb="FFFFFFFF"/>
        <bgColor rgb="FF000000"/>
      </patternFill>
    </fill>
    <fill>
      <patternFill patternType="solid">
        <fgColor rgb="FFFFFFFF"/>
        <bgColor rgb="FFFFF2CC"/>
      </patternFill>
    </fill>
    <fill>
      <patternFill patternType="solid">
        <fgColor rgb="FF9DC3E6"/>
        <bgColor rgb="FF93AFEF"/>
      </patternFill>
    </fill>
    <fill>
      <patternFill patternType="solid">
        <fgColor rgb="FF9BC2E6"/>
        <bgColor rgb="FF000000"/>
      </patternFill>
    </fill>
    <fill>
      <patternFill patternType="solid">
        <fgColor theme="0"/>
        <bgColor theme="0"/>
      </patternFill>
    </fill>
    <fill>
      <patternFill patternType="solid">
        <fgColor rgb="FF9CC2E5"/>
        <bgColor rgb="FF9CC2E5"/>
      </patternFill>
    </fill>
    <fill>
      <patternFill patternType="solid">
        <fgColor theme="0"/>
        <bgColor rgb="FFFFD965"/>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double">
        <color indexed="64"/>
      </top>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style="double">
        <color auto="1"/>
      </right>
      <top style="double">
        <color auto="1"/>
      </top>
      <bottom/>
      <diagonal/>
    </border>
    <border>
      <left style="double">
        <color indexed="64"/>
      </left>
      <right style="double">
        <color auto="1"/>
      </right>
      <top style="double">
        <color auto="1"/>
      </top>
      <bottom/>
      <diagonal/>
    </border>
    <border>
      <left/>
      <right/>
      <top style="thin">
        <color indexed="64"/>
      </top>
      <bottom style="thin">
        <color indexed="64"/>
      </bottom>
      <diagonal/>
    </border>
    <border>
      <left/>
      <right/>
      <top style="thin">
        <color indexed="64"/>
      </top>
      <bottom/>
      <diagonal/>
    </border>
    <border>
      <left/>
      <right style="medium">
        <color indexed="64"/>
      </right>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auto="1"/>
      </left>
      <right style="thin">
        <color indexed="64"/>
      </right>
      <top/>
      <bottom style="thin">
        <color indexed="64"/>
      </bottom>
      <diagonal/>
    </border>
    <border>
      <left style="double">
        <color auto="1"/>
      </left>
      <right style="thin">
        <color indexed="64"/>
      </right>
      <top style="thin">
        <color indexed="64"/>
      </top>
      <bottom/>
      <diagonal/>
    </border>
    <border>
      <left style="double">
        <color indexed="64"/>
      </left>
      <right style="thin">
        <color indexed="64"/>
      </right>
      <top/>
      <bottom/>
      <diagonal/>
    </border>
    <border>
      <left style="thin">
        <color indexed="64"/>
      </left>
      <right style="double">
        <color auto="1"/>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double">
        <color auto="1"/>
      </bottom>
      <diagonal/>
    </border>
    <border>
      <left style="double">
        <color indexed="64"/>
      </left>
      <right style="thin">
        <color indexed="64"/>
      </right>
      <top style="double">
        <color indexed="64"/>
      </top>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medium">
        <color rgb="FF000000"/>
      </left>
      <right style="medium">
        <color rgb="FF000000"/>
      </right>
      <top style="medium">
        <color rgb="FF000000"/>
      </top>
      <bottom/>
      <diagonal/>
    </border>
    <border>
      <left style="thin">
        <color indexed="64"/>
      </left>
      <right style="thin">
        <color indexed="64"/>
      </right>
      <top style="medium">
        <color indexed="64"/>
      </top>
      <bottom/>
      <diagonal/>
    </border>
    <border>
      <left/>
      <right style="medium">
        <color rgb="FF000000"/>
      </right>
      <top/>
      <bottom style="thin">
        <color rgb="FF000000"/>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style="thin">
        <color indexed="64"/>
      </right>
      <top/>
      <bottom/>
      <diagonal/>
    </border>
    <border>
      <left/>
      <right style="medium">
        <color indexed="64"/>
      </right>
      <top style="medium">
        <color indexed="64"/>
      </top>
      <bottom style="medium">
        <color indexed="64"/>
      </bottom>
      <diagonal/>
    </border>
    <border>
      <left style="medium">
        <color auto="1"/>
      </left>
      <right style="medium">
        <color auto="1"/>
      </right>
      <top style="thin">
        <color auto="1"/>
      </top>
      <bottom style="medium">
        <color auto="1"/>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right style="thin">
        <color rgb="FF000000"/>
      </right>
      <top style="thin">
        <color indexed="64"/>
      </top>
      <bottom style="thin">
        <color indexed="64"/>
      </bottom>
      <diagonal/>
    </border>
    <border>
      <left style="medium">
        <color indexed="64"/>
      </left>
      <right style="medium">
        <color indexed="64"/>
      </right>
      <top/>
      <bottom style="thin">
        <color rgb="FF000000"/>
      </bottom>
      <diagonal/>
    </border>
    <border>
      <left style="medium">
        <color indexed="64"/>
      </left>
      <right style="medium">
        <color indexed="64"/>
      </right>
      <top/>
      <bottom style="medium">
        <color rgb="FF000000"/>
      </bottom>
      <diagonal/>
    </border>
    <border>
      <left/>
      <right style="medium">
        <color rgb="FF000000"/>
      </right>
      <top style="thin">
        <color indexed="64"/>
      </top>
      <bottom/>
      <diagonal/>
    </border>
    <border>
      <left style="thin">
        <color indexed="64"/>
      </left>
      <right/>
      <top/>
      <bottom style="thin">
        <color rgb="FF000000"/>
      </bottom>
      <diagonal/>
    </border>
    <border>
      <left/>
      <right style="medium">
        <color rgb="FF000000"/>
      </right>
      <top style="thin">
        <color indexed="64"/>
      </top>
      <bottom style="medium">
        <color indexed="64"/>
      </bottom>
      <diagonal/>
    </border>
    <border>
      <left style="thin">
        <color rgb="FF000000"/>
      </left>
      <right/>
      <top style="thin">
        <color indexed="64"/>
      </top>
      <bottom style="thin">
        <color indexed="64"/>
      </bottom>
      <diagonal/>
    </border>
    <border>
      <left style="medium">
        <color indexed="64"/>
      </left>
      <right style="medium">
        <color indexed="64"/>
      </right>
      <top style="thin">
        <color rgb="FF000000"/>
      </top>
      <bottom/>
      <diagonal/>
    </border>
    <border>
      <left style="medium">
        <color indexed="64"/>
      </left>
      <right style="medium">
        <color indexed="64"/>
      </right>
      <top style="medium">
        <color rgb="FF000000"/>
      </top>
      <bottom/>
      <diagonal/>
    </border>
    <border>
      <left/>
      <right style="thin">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style="medium">
        <color rgb="FF000000"/>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s>
  <cellStyleXfs count="81">
    <xf numFmtId="0" fontId="0" fillId="0" borderId="0"/>
    <xf numFmtId="0" fontId="2" fillId="0" borderId="0"/>
    <xf numFmtId="0" fontId="5" fillId="0" borderId="0"/>
    <xf numFmtId="0" fontId="7" fillId="0" borderId="0">
      <protection locked="0"/>
    </xf>
    <xf numFmtId="0" fontId="7" fillId="0" borderId="0">
      <protection locked="0"/>
    </xf>
    <xf numFmtId="170" fontId="6" fillId="0" borderId="0" applyFont="0" applyFill="0" applyBorder="0" applyAlignment="0" applyProtection="0"/>
    <xf numFmtId="0" fontId="2" fillId="0" borderId="0">
      <protection locked="0"/>
    </xf>
    <xf numFmtId="174" fontId="8" fillId="0" borderId="0">
      <protection locked="0"/>
    </xf>
    <xf numFmtId="172" fontId="8" fillId="0" borderId="0">
      <protection locked="0"/>
    </xf>
    <xf numFmtId="169" fontId="6" fillId="0" borderId="0" applyFont="0" applyFill="0" applyBorder="0" applyAlignment="0" applyProtection="0"/>
    <xf numFmtId="0" fontId="2" fillId="0" borderId="0">
      <protection locked="0"/>
    </xf>
    <xf numFmtId="175" fontId="8" fillId="0" borderId="0">
      <protection locked="0"/>
    </xf>
    <xf numFmtId="0" fontId="8" fillId="0" borderId="0">
      <protection locked="0"/>
    </xf>
    <xf numFmtId="178" fontId="2" fillId="0" borderId="0" applyFont="0" applyFill="0" applyBorder="0" applyAlignment="0" applyProtection="0"/>
    <xf numFmtId="0" fontId="8" fillId="0" borderId="0">
      <protection locked="0"/>
    </xf>
    <xf numFmtId="173" fontId="8" fillId="0" borderId="0">
      <protection locked="0"/>
    </xf>
    <xf numFmtId="173" fontId="8" fillId="0" borderId="0">
      <protection locked="0"/>
    </xf>
    <xf numFmtId="0" fontId="8" fillId="0" borderId="0">
      <protection locked="0"/>
    </xf>
    <xf numFmtId="0" fontId="7" fillId="0" borderId="0">
      <protection locked="0"/>
    </xf>
    <xf numFmtId="0" fontId="7" fillId="0" borderId="0">
      <protection locked="0"/>
    </xf>
    <xf numFmtId="0" fontId="7" fillId="0" borderId="0">
      <protection locked="0"/>
    </xf>
    <xf numFmtId="168" fontId="2" fillId="0" borderId="0" applyFont="0" applyFill="0" applyBorder="0" applyAlignment="0" applyProtection="0"/>
    <xf numFmtId="172" fontId="8" fillId="0" borderId="0">
      <protection locked="0"/>
    </xf>
    <xf numFmtId="177" fontId="2" fillId="0" borderId="0">
      <protection locked="0"/>
    </xf>
    <xf numFmtId="9" fontId="2" fillId="0" borderId="0" applyFont="0" applyFill="0" applyBorder="0" applyAlignment="0" applyProtection="0"/>
    <xf numFmtId="171" fontId="8" fillId="0" borderId="0">
      <protection locked="0"/>
    </xf>
    <xf numFmtId="164" fontId="9" fillId="0" borderId="0">
      <protection locked="0"/>
    </xf>
    <xf numFmtId="39" fontId="6" fillId="0" borderId="23" applyFill="0">
      <alignment horizontal="left"/>
    </xf>
    <xf numFmtId="0" fontId="2" fillId="0" borderId="0" applyNumberFormat="0"/>
    <xf numFmtId="0" fontId="8" fillId="0" borderId="24">
      <protection locked="0"/>
    </xf>
    <xf numFmtId="0" fontId="10" fillId="0" borderId="0" applyProtection="0"/>
    <xf numFmtId="176" fontId="10" fillId="0" borderId="0" applyProtection="0"/>
    <xf numFmtId="0" fontId="11" fillId="0" borderId="0" applyProtection="0"/>
    <xf numFmtId="0" fontId="12" fillId="0" borderId="0" applyProtection="0"/>
    <xf numFmtId="0" fontId="10" fillId="0" borderId="25" applyProtection="0"/>
    <xf numFmtId="0" fontId="10" fillId="0" borderId="0"/>
    <xf numFmtId="10" fontId="10" fillId="0" borderId="0" applyProtection="0"/>
    <xf numFmtId="0" fontId="10" fillId="0" borderId="0"/>
    <xf numFmtId="2" fontId="10" fillId="0" borderId="0" applyProtection="0"/>
    <xf numFmtId="4" fontId="10" fillId="0" borderId="0" applyProtection="0"/>
    <xf numFmtId="0" fontId="4" fillId="0" borderId="0"/>
    <xf numFmtId="0" fontId="2" fillId="0" borderId="0"/>
    <xf numFmtId="0" fontId="2" fillId="0" borderId="0"/>
    <xf numFmtId="43" fontId="4" fillId="0" borderId="0" applyFont="0" applyFill="0" applyBorder="0" applyAlignment="0" applyProtection="0"/>
    <xf numFmtId="41" fontId="4" fillId="0" borderId="0" applyFont="0" applyFill="0" applyBorder="0" applyAlignment="0" applyProtection="0"/>
    <xf numFmtId="166" fontId="4" fillId="0" borderId="0" applyFont="0" applyFill="0" applyBorder="0" applyAlignment="0" applyProtection="0"/>
    <xf numFmtId="0" fontId="36" fillId="0" borderId="0" applyNumberFormat="0" applyFill="0" applyBorder="0" applyAlignment="0" applyProtection="0"/>
    <xf numFmtId="0" fontId="1" fillId="0" borderId="0"/>
    <xf numFmtId="9" fontId="1" fillId="0" borderId="0" applyFont="0" applyFill="0" applyBorder="0" applyAlignment="0" applyProtection="0"/>
    <xf numFmtId="0" fontId="1" fillId="0" borderId="0"/>
    <xf numFmtId="41" fontId="1" fillId="0" borderId="0" applyFon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47" fillId="0" borderId="0"/>
    <xf numFmtId="0" fontId="49" fillId="0" borderId="0"/>
    <xf numFmtId="0" fontId="53" fillId="0" borderId="0" applyBorder="0" applyProtection="0"/>
    <xf numFmtId="0" fontId="49" fillId="0" borderId="0"/>
    <xf numFmtId="185" fontId="47" fillId="0" borderId="0" applyBorder="0" applyProtection="0"/>
    <xf numFmtId="9" fontId="1" fillId="0" borderId="0" applyFont="0" applyFill="0" applyBorder="0" applyAlignment="0" applyProtection="0"/>
    <xf numFmtId="171" fontId="8" fillId="0" borderId="0">
      <protection locked="0"/>
    </xf>
    <xf numFmtId="43" fontId="1" fillId="0" borderId="0" applyFont="0" applyFill="0" applyBorder="0" applyAlignment="0" applyProtection="0"/>
    <xf numFmtId="187" fontId="8" fillId="0" borderId="0">
      <protection locked="0"/>
    </xf>
    <xf numFmtId="164" fontId="9" fillId="0" borderId="0">
      <protection locked="0"/>
    </xf>
    <xf numFmtId="171" fontId="8" fillId="0" borderId="0">
      <protection locked="0"/>
    </xf>
    <xf numFmtId="171" fontId="8" fillId="0" borderId="0">
      <protection locked="0"/>
    </xf>
    <xf numFmtId="168"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171" fontId="8" fillId="0" borderId="0">
      <protection locked="0"/>
    </xf>
    <xf numFmtId="171" fontId="8" fillId="0" borderId="0">
      <protection locked="0"/>
    </xf>
    <xf numFmtId="43"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165" fontId="1" fillId="0" borderId="0" applyFont="0" applyFill="0" applyBorder="0" applyAlignment="0" applyProtection="0"/>
    <xf numFmtId="0" fontId="1" fillId="0" borderId="0"/>
    <xf numFmtId="0" fontId="36" fillId="0" borderId="0" applyNumberFormat="0" applyFill="0" applyBorder="0" applyAlignment="0" applyProtection="0"/>
    <xf numFmtId="43" fontId="1" fillId="0" borderId="0" applyFont="0" applyFill="0" applyBorder="0" applyAlignment="0" applyProtection="0"/>
  </cellStyleXfs>
  <cellXfs count="1713">
    <xf numFmtId="0" fontId="0" fillId="0" borderId="0" xfId="0"/>
    <xf numFmtId="0" fontId="3" fillId="0" borderId="0" xfId="0" applyFont="1"/>
    <xf numFmtId="0" fontId="3" fillId="0" borderId="0" xfId="0" applyFont="1" applyAlignment="1">
      <alignment horizontal="center"/>
    </xf>
    <xf numFmtId="0" fontId="3" fillId="0" borderId="0" xfId="0" applyFont="1" applyAlignment="1">
      <alignment horizontal="center" vertical="center"/>
    </xf>
    <xf numFmtId="0" fontId="0" fillId="0" borderId="0" xfId="0" applyAlignment="1">
      <alignment vertical="center"/>
    </xf>
    <xf numFmtId="0" fontId="13" fillId="2" borderId="0" xfId="41" applyFont="1" applyFill="1" applyAlignment="1">
      <alignment vertical="center" wrapText="1"/>
    </xf>
    <xf numFmtId="0" fontId="13" fillId="2" borderId="0" xfId="41" applyFont="1" applyFill="1" applyAlignment="1">
      <alignment horizontal="center" vertical="center" wrapText="1"/>
    </xf>
    <xf numFmtId="0" fontId="15" fillId="3" borderId="27" xfId="1" applyFont="1" applyFill="1" applyBorder="1" applyAlignment="1">
      <alignment horizontal="center" vertical="center"/>
    </xf>
    <xf numFmtId="0" fontId="17" fillId="2" borderId="0" xfId="1" applyFont="1" applyFill="1" applyAlignment="1">
      <alignment horizontal="center" vertical="center"/>
    </xf>
    <xf numFmtId="0" fontId="13" fillId="2" borderId="26" xfId="41" applyFont="1" applyFill="1" applyBorder="1" applyAlignment="1">
      <alignment horizontal="center" vertical="center" wrapText="1"/>
    </xf>
    <xf numFmtId="9" fontId="13" fillId="2" borderId="29" xfId="41" applyNumberFormat="1" applyFont="1" applyFill="1" applyBorder="1" applyAlignment="1">
      <alignment horizontal="center" vertical="center" wrapText="1"/>
    </xf>
    <xf numFmtId="0" fontId="20" fillId="0" borderId="0" xfId="0" applyFont="1"/>
    <xf numFmtId="0" fontId="21" fillId="0" borderId="0" xfId="0" applyFont="1"/>
    <xf numFmtId="0" fontId="13" fillId="2" borderId="30" xfId="41" applyFont="1" applyFill="1" applyBorder="1" applyAlignment="1">
      <alignment vertical="center" wrapText="1"/>
    </xf>
    <xf numFmtId="0" fontId="13" fillId="2" borderId="35" xfId="41" applyFont="1" applyFill="1" applyBorder="1" applyAlignment="1">
      <alignment vertical="center" wrapText="1"/>
    </xf>
    <xf numFmtId="0" fontId="13" fillId="2" borderId="6" xfId="41" applyFont="1" applyFill="1" applyBorder="1" applyAlignment="1">
      <alignment vertical="center" wrapText="1"/>
    </xf>
    <xf numFmtId="0" fontId="13" fillId="2" borderId="31" xfId="41" applyFont="1" applyFill="1" applyBorder="1" applyAlignment="1">
      <alignment vertical="center" wrapText="1"/>
    </xf>
    <xf numFmtId="0" fontId="13" fillId="2" borderId="5" xfId="46" applyFont="1" applyFill="1" applyBorder="1" applyAlignment="1" applyProtection="1">
      <alignment horizontal="justify" vertical="center" wrapText="1"/>
    </xf>
    <xf numFmtId="0" fontId="13" fillId="2" borderId="0" xfId="46" applyFont="1" applyFill="1" applyBorder="1" applyAlignment="1" applyProtection="1">
      <alignment horizontal="right" vertical="center" wrapText="1"/>
    </xf>
    <xf numFmtId="0" fontId="13" fillId="2" borderId="1" xfId="46" applyFont="1" applyFill="1" applyBorder="1" applyAlignment="1" applyProtection="1">
      <alignment horizontal="center" vertical="center" wrapText="1"/>
    </xf>
    <xf numFmtId="0" fontId="13" fillId="2" borderId="1" xfId="46" applyFont="1" applyFill="1" applyBorder="1" applyAlignment="1" applyProtection="1">
      <alignment vertical="center" wrapText="1"/>
    </xf>
    <xf numFmtId="0" fontId="13" fillId="2" borderId="6" xfId="46" applyFont="1" applyFill="1" applyBorder="1" applyAlignment="1" applyProtection="1">
      <alignment horizontal="center" vertical="center" wrapText="1"/>
    </xf>
    <xf numFmtId="0" fontId="13" fillId="2" borderId="36" xfId="46" applyFont="1" applyFill="1" applyBorder="1" applyAlignment="1" applyProtection="1">
      <alignment horizontal="center" vertical="center" wrapText="1"/>
    </xf>
    <xf numFmtId="0" fontId="13" fillId="2" borderId="30" xfId="46" applyFont="1" applyFill="1" applyBorder="1" applyAlignment="1" applyProtection="1">
      <alignment vertical="center" wrapText="1"/>
    </xf>
    <xf numFmtId="0" fontId="13" fillId="2" borderId="0" xfId="46" applyFont="1" applyFill="1" applyBorder="1" applyAlignment="1" applyProtection="1">
      <alignment horizontal="center" vertical="center" wrapText="1"/>
    </xf>
    <xf numFmtId="0" fontId="13" fillId="2" borderId="1" xfId="0" applyFont="1" applyFill="1" applyBorder="1"/>
    <xf numFmtId="0" fontId="13" fillId="2" borderId="0" xfId="0" applyFont="1" applyFill="1"/>
    <xf numFmtId="0" fontId="13" fillId="2" borderId="0" xfId="0" applyFont="1" applyFill="1" applyAlignment="1">
      <alignment horizontal="right"/>
    </xf>
    <xf numFmtId="0" fontId="13" fillId="2" borderId="0" xfId="0" applyFont="1" applyFill="1" applyAlignment="1">
      <alignment horizontal="center"/>
    </xf>
    <xf numFmtId="0" fontId="13" fillId="2" borderId="6" xfId="46" applyFont="1" applyFill="1" applyBorder="1" applyAlignment="1" applyProtection="1">
      <alignment vertical="center" wrapText="1"/>
    </xf>
    <xf numFmtId="0" fontId="13" fillId="2" borderId="31" xfId="46" applyFont="1" applyFill="1" applyBorder="1" applyAlignment="1" applyProtection="1">
      <alignment horizontal="center" vertical="center" wrapText="1"/>
    </xf>
    <xf numFmtId="0" fontId="24" fillId="2" borderId="1" xfId="46" applyFont="1" applyFill="1" applyBorder="1" applyAlignment="1" applyProtection="1">
      <alignment vertical="center" wrapText="1"/>
    </xf>
    <xf numFmtId="0" fontId="13" fillId="2" borderId="0" xfId="46" applyFont="1" applyFill="1" applyBorder="1" applyAlignment="1" applyProtection="1">
      <alignment horizontal="right" vertical="center"/>
    </xf>
    <xf numFmtId="49" fontId="17" fillId="2" borderId="30" xfId="41" applyNumberFormat="1" applyFont="1" applyFill="1" applyBorder="1" applyAlignment="1">
      <alignment horizontal="center" vertical="center"/>
    </xf>
    <xf numFmtId="179" fontId="13" fillId="2" borderId="1" xfId="21" applyNumberFormat="1" applyFont="1" applyFill="1" applyBorder="1" applyAlignment="1" applyProtection="1">
      <alignment vertical="center" wrapText="1"/>
    </xf>
    <xf numFmtId="49" fontId="17" fillId="2" borderId="0" xfId="41" applyNumberFormat="1" applyFont="1" applyFill="1" applyAlignment="1">
      <alignment horizontal="center" vertical="center"/>
    </xf>
    <xf numFmtId="49" fontId="17" fillId="2" borderId="1" xfId="41" applyNumberFormat="1" applyFont="1" applyFill="1" applyBorder="1" applyAlignment="1">
      <alignment horizontal="center" vertical="center"/>
    </xf>
    <xf numFmtId="179" fontId="13" fillId="2" borderId="6" xfId="21" applyNumberFormat="1" applyFont="1" applyFill="1" applyBorder="1" applyAlignment="1" applyProtection="1">
      <alignment vertical="center" wrapText="1"/>
    </xf>
    <xf numFmtId="49" fontId="17" fillId="2" borderId="6" xfId="41" applyNumberFormat="1" applyFont="1" applyFill="1" applyBorder="1" applyAlignment="1">
      <alignment horizontal="center" vertical="center"/>
    </xf>
    <xf numFmtId="0" fontId="13" fillId="2" borderId="6" xfId="46" applyFont="1" applyFill="1" applyBorder="1" applyAlignment="1" applyProtection="1">
      <alignment horizontal="right" vertical="center"/>
    </xf>
    <xf numFmtId="0" fontId="13" fillId="2" borderId="31" xfId="41" applyFont="1" applyFill="1" applyBorder="1" applyAlignment="1">
      <alignment horizontal="left" vertical="center" wrapText="1"/>
    </xf>
    <xf numFmtId="0" fontId="13" fillId="2" borderId="0" xfId="41" applyFont="1" applyFill="1" applyAlignment="1">
      <alignment horizontal="center" vertical="top" wrapText="1"/>
    </xf>
    <xf numFmtId="0" fontId="13" fillId="2" borderId="6" xfId="41" applyFont="1" applyFill="1" applyBorder="1" applyAlignment="1">
      <alignment horizontal="center" vertical="top" wrapText="1"/>
    </xf>
    <xf numFmtId="0" fontId="25" fillId="0" borderId="0" xfId="0" applyFont="1" applyAlignment="1">
      <alignment horizontal="left"/>
    </xf>
    <xf numFmtId="0" fontId="13" fillId="2" borderId="0" xfId="1" applyFont="1" applyFill="1" applyAlignment="1">
      <alignment horizontal="center" vertical="center"/>
    </xf>
    <xf numFmtId="0" fontId="15" fillId="3" borderId="28" xfId="1" applyFont="1" applyFill="1" applyBorder="1" applyAlignment="1">
      <alignment horizontal="center" vertical="center"/>
    </xf>
    <xf numFmtId="0" fontId="13" fillId="0" borderId="37" xfId="1" applyFont="1" applyBorder="1" applyAlignment="1">
      <alignment vertical="center" wrapText="1"/>
    </xf>
    <xf numFmtId="0" fontId="17" fillId="0" borderId="39" xfId="1" applyFont="1" applyBorder="1" applyAlignment="1">
      <alignment vertical="center" wrapText="1"/>
    </xf>
    <xf numFmtId="0" fontId="13" fillId="0" borderId="39" xfId="1" applyFont="1" applyBorder="1" applyAlignment="1">
      <alignment vertical="center" wrapText="1"/>
    </xf>
    <xf numFmtId="0" fontId="15" fillId="3" borderId="38" xfId="1" applyFont="1" applyFill="1" applyBorder="1" applyAlignment="1">
      <alignment horizontal="center" vertical="center" wrapText="1"/>
    </xf>
    <xf numFmtId="0" fontId="13" fillId="2" borderId="39" xfId="46" applyFont="1" applyFill="1" applyBorder="1" applyAlignment="1" applyProtection="1">
      <alignment vertical="center" wrapText="1"/>
    </xf>
    <xf numFmtId="0" fontId="19" fillId="0" borderId="0" xfId="0" applyFont="1"/>
    <xf numFmtId="0" fontId="17" fillId="0" borderId="43" xfId="1" applyFont="1" applyBorder="1" applyAlignment="1">
      <alignment vertical="center" wrapText="1"/>
    </xf>
    <xf numFmtId="0" fontId="20" fillId="2" borderId="0" xfId="0" applyFont="1" applyFill="1"/>
    <xf numFmtId="0" fontId="16" fillId="2" borderId="1" xfId="1" applyFont="1" applyFill="1" applyBorder="1" applyAlignment="1">
      <alignment vertical="center" wrapText="1"/>
    </xf>
    <xf numFmtId="0" fontId="16" fillId="2" borderId="5" xfId="1" applyFont="1" applyFill="1" applyBorder="1" applyAlignment="1">
      <alignment vertical="center" wrapText="1"/>
    </xf>
    <xf numFmtId="0" fontId="13" fillId="2" borderId="39" xfId="1" applyFont="1" applyFill="1" applyBorder="1" applyAlignment="1">
      <alignment vertical="center" wrapText="1"/>
    </xf>
    <xf numFmtId="0" fontId="14" fillId="0" borderId="9" xfId="1" applyFont="1" applyBorder="1" applyAlignment="1">
      <alignment vertical="center"/>
    </xf>
    <xf numFmtId="0" fontId="16" fillId="0" borderId="1" xfId="1" applyFont="1" applyBorder="1" applyAlignment="1">
      <alignment vertical="center"/>
    </xf>
    <xf numFmtId="0" fontId="13" fillId="2" borderId="30" xfId="46" applyFont="1" applyFill="1" applyBorder="1" applyAlignment="1" applyProtection="1">
      <alignment horizontal="center" vertical="center" wrapText="1"/>
    </xf>
    <xf numFmtId="0" fontId="21" fillId="4" borderId="46" xfId="40" applyFont="1" applyFill="1" applyBorder="1"/>
    <xf numFmtId="49" fontId="15" fillId="4" borderId="17" xfId="41" applyNumberFormat="1" applyFont="1" applyFill="1" applyBorder="1" applyAlignment="1">
      <alignment horizontal="left" vertical="center"/>
    </xf>
    <xf numFmtId="49" fontId="15" fillId="4" borderId="21" xfId="41" applyNumberFormat="1" applyFont="1" applyFill="1" applyBorder="1" applyAlignment="1">
      <alignment horizontal="centerContinuous" vertical="center"/>
    </xf>
    <xf numFmtId="49" fontId="15" fillId="4" borderId="22" xfId="41" applyNumberFormat="1" applyFont="1" applyFill="1" applyBorder="1" applyAlignment="1">
      <alignment horizontal="centerContinuous" vertical="center"/>
    </xf>
    <xf numFmtId="0" fontId="14" fillId="4" borderId="10" xfId="0" applyFont="1" applyFill="1" applyBorder="1" applyAlignment="1">
      <alignment horizontal="center" vertical="center"/>
    </xf>
    <xf numFmtId="0" fontId="14" fillId="4" borderId="10" xfId="0" applyFont="1" applyFill="1" applyBorder="1" applyAlignment="1">
      <alignment horizontal="center" vertical="center" wrapText="1"/>
    </xf>
    <xf numFmtId="0" fontId="13" fillId="2" borderId="31" xfId="46" applyFont="1" applyFill="1" applyBorder="1" applyAlignment="1" applyProtection="1">
      <alignment vertical="center" wrapText="1"/>
    </xf>
    <xf numFmtId="0" fontId="23" fillId="2" borderId="54" xfId="41" applyFont="1" applyFill="1" applyBorder="1" applyAlignment="1">
      <alignment horizontal="left" vertical="center" wrapText="1"/>
    </xf>
    <xf numFmtId="0" fontId="13" fillId="2" borderId="0" xfId="46" applyFont="1" applyFill="1" applyBorder="1" applyAlignment="1" applyProtection="1">
      <alignment vertical="center" wrapText="1"/>
    </xf>
    <xf numFmtId="9" fontId="13" fillId="2" borderId="30" xfId="41" applyNumberFormat="1" applyFont="1" applyFill="1" applyBorder="1" applyAlignment="1">
      <alignment horizontal="center" vertical="center" wrapText="1"/>
    </xf>
    <xf numFmtId="0" fontId="13" fillId="2" borderId="30" xfId="41" applyFont="1" applyFill="1" applyBorder="1" applyAlignment="1">
      <alignment horizontal="center" vertical="center" wrapText="1"/>
    </xf>
    <xf numFmtId="0" fontId="13" fillId="2" borderId="35" xfId="41" applyFont="1" applyFill="1" applyBorder="1" applyAlignment="1">
      <alignment horizontal="center" vertical="center" wrapText="1"/>
    </xf>
    <xf numFmtId="179" fontId="13" fillId="2" borderId="0" xfId="21" applyNumberFormat="1" applyFont="1" applyFill="1" applyBorder="1" applyAlignment="1" applyProtection="1">
      <alignment vertical="center" wrapText="1"/>
    </xf>
    <xf numFmtId="0" fontId="13" fillId="2" borderId="30" xfId="41" applyFont="1" applyFill="1" applyBorder="1" applyAlignment="1">
      <alignment horizontal="left" vertical="center" wrapText="1"/>
    </xf>
    <xf numFmtId="0" fontId="13" fillId="2" borderId="6" xfId="41" applyFont="1" applyFill="1" applyBorder="1" applyAlignment="1">
      <alignment horizontal="center" vertical="center" wrapText="1"/>
    </xf>
    <xf numFmtId="0" fontId="13" fillId="2" borderId="36" xfId="41" applyFont="1" applyFill="1" applyBorder="1" applyAlignment="1">
      <alignment horizontal="center" vertical="center" wrapText="1"/>
    </xf>
    <xf numFmtId="0" fontId="13" fillId="2" borderId="51" xfId="41" applyFont="1" applyFill="1" applyBorder="1" applyAlignment="1">
      <alignment vertical="center"/>
    </xf>
    <xf numFmtId="0" fontId="13" fillId="2" borderId="51" xfId="46" applyFont="1" applyFill="1" applyBorder="1" applyAlignment="1" applyProtection="1">
      <alignment horizontal="right" vertical="center" wrapText="1"/>
    </xf>
    <xf numFmtId="0" fontId="13" fillId="2" borderId="13" xfId="46" applyFont="1" applyFill="1" applyBorder="1" applyAlignment="1" applyProtection="1">
      <alignment horizontal="center" vertical="center" wrapText="1"/>
    </xf>
    <xf numFmtId="0" fontId="13" fillId="2" borderId="52" xfId="46" applyFont="1" applyFill="1" applyBorder="1" applyAlignment="1" applyProtection="1">
      <alignment vertical="center" wrapText="1"/>
    </xf>
    <xf numFmtId="0" fontId="13" fillId="2" borderId="13" xfId="46" applyFont="1" applyFill="1" applyBorder="1" applyAlignment="1" applyProtection="1">
      <alignment vertical="center" wrapText="1"/>
    </xf>
    <xf numFmtId="0" fontId="13" fillId="2" borderId="52" xfId="46" applyFont="1" applyFill="1" applyBorder="1" applyAlignment="1" applyProtection="1">
      <alignment horizontal="center" vertical="center" wrapText="1"/>
    </xf>
    <xf numFmtId="0" fontId="13" fillId="2" borderId="35" xfId="46" applyFont="1" applyFill="1" applyBorder="1" applyAlignment="1" applyProtection="1">
      <alignment horizontal="center" vertical="center" wrapText="1"/>
    </xf>
    <xf numFmtId="0" fontId="13" fillId="2" borderId="59" xfId="46" applyFont="1" applyFill="1" applyBorder="1" applyAlignment="1" applyProtection="1">
      <alignment horizontal="right" vertical="center" wrapText="1"/>
    </xf>
    <xf numFmtId="49" fontId="17" fillId="2" borderId="52" xfId="41" applyNumberFormat="1" applyFont="1" applyFill="1" applyBorder="1" applyAlignment="1">
      <alignment horizontal="center" vertical="center"/>
    </xf>
    <xf numFmtId="0" fontId="13" fillId="2" borderId="51" xfId="46" applyFont="1" applyFill="1" applyBorder="1" applyAlignment="1" applyProtection="1">
      <alignment horizontal="center" vertical="center" wrapText="1"/>
    </xf>
    <xf numFmtId="0" fontId="13" fillId="2" borderId="52" xfId="41" applyFont="1" applyFill="1" applyBorder="1" applyAlignment="1">
      <alignment horizontal="left" vertical="center" wrapText="1"/>
    </xf>
    <xf numFmtId="0" fontId="13" fillId="2" borderId="35" xfId="41" applyFont="1" applyFill="1" applyBorder="1" applyAlignment="1">
      <alignment horizontal="left" vertical="center" wrapText="1"/>
    </xf>
    <xf numFmtId="0" fontId="13" fillId="2" borderId="51" xfId="41" applyFont="1" applyFill="1" applyBorder="1" applyAlignment="1">
      <alignment horizontal="right" vertical="center" wrapText="1"/>
    </xf>
    <xf numFmtId="0" fontId="13" fillId="2" borderId="13" xfId="41" applyFont="1" applyFill="1" applyBorder="1" applyAlignment="1">
      <alignment horizontal="right" vertical="center" wrapText="1"/>
    </xf>
    <xf numFmtId="0" fontId="13" fillId="2" borderId="31" xfId="41" applyFont="1" applyFill="1" applyBorder="1" applyAlignment="1">
      <alignment horizontal="center" vertical="center" wrapText="1"/>
    </xf>
    <xf numFmtId="0" fontId="17" fillId="2" borderId="1" xfId="46" applyFont="1" applyFill="1" applyBorder="1" applyAlignment="1" applyProtection="1">
      <alignment horizontal="left" vertical="center" wrapText="1"/>
    </xf>
    <xf numFmtId="0" fontId="14" fillId="0" borderId="5" xfId="1" applyFont="1" applyBorder="1" applyAlignment="1">
      <alignment vertical="center"/>
    </xf>
    <xf numFmtId="0" fontId="14" fillId="0" borderId="6" xfId="1" applyFont="1" applyBorder="1" applyAlignment="1">
      <alignment vertical="center"/>
    </xf>
    <xf numFmtId="0" fontId="16" fillId="2" borderId="4" xfId="1" applyFont="1" applyFill="1" applyBorder="1" applyAlignment="1">
      <alignment vertical="center"/>
    </xf>
    <xf numFmtId="0" fontId="30" fillId="0" borderId="0" xfId="0" applyFont="1" applyAlignment="1">
      <alignment vertical="center"/>
    </xf>
    <xf numFmtId="0" fontId="14" fillId="4" borderId="10" xfId="1" applyFont="1" applyFill="1" applyBorder="1" applyAlignment="1">
      <alignment horizontal="center" vertical="center" wrapText="1"/>
    </xf>
    <xf numFmtId="9" fontId="13" fillId="2" borderId="6" xfId="41" applyNumberFormat="1" applyFont="1" applyFill="1" applyBorder="1" applyAlignment="1">
      <alignment horizontal="center" vertical="center" wrapText="1"/>
    </xf>
    <xf numFmtId="9" fontId="13" fillId="2" borderId="19" xfId="41" applyNumberFormat="1" applyFont="1" applyFill="1" applyBorder="1" applyAlignment="1">
      <alignment horizontal="center" vertical="center" wrapText="1"/>
    </xf>
    <xf numFmtId="0" fontId="13" fillId="2" borderId="29" xfId="41" applyFont="1" applyFill="1" applyBorder="1" applyAlignment="1">
      <alignment horizontal="center" vertical="center" wrapText="1"/>
    </xf>
    <xf numFmtId="0" fontId="13" fillId="2" borderId="32" xfId="41" applyFont="1" applyFill="1" applyBorder="1" applyAlignment="1">
      <alignment horizontal="center" vertical="center" wrapText="1"/>
    </xf>
    <xf numFmtId="0" fontId="13" fillId="2" borderId="26" xfId="46" applyFont="1" applyFill="1" applyBorder="1" applyAlignment="1" applyProtection="1">
      <alignment horizontal="center" vertical="center" wrapText="1"/>
    </xf>
    <xf numFmtId="9" fontId="13" fillId="2" borderId="0" xfId="41" applyNumberFormat="1" applyFont="1" applyFill="1" applyAlignment="1">
      <alignment horizontal="center" vertical="center" wrapText="1"/>
    </xf>
    <xf numFmtId="0" fontId="13" fillId="2" borderId="19" xfId="46" applyFont="1" applyFill="1" applyBorder="1" applyAlignment="1" applyProtection="1">
      <alignment horizontal="center" vertical="center" wrapText="1"/>
    </xf>
    <xf numFmtId="0" fontId="13" fillId="2" borderId="29" xfId="46" applyFont="1" applyFill="1" applyBorder="1" applyAlignment="1" applyProtection="1">
      <alignment horizontal="center" vertical="center" wrapText="1"/>
    </xf>
    <xf numFmtId="0" fontId="0" fillId="4" borderId="0" xfId="0" applyFill="1"/>
    <xf numFmtId="0" fontId="0" fillId="6" borderId="0" xfId="0" applyFill="1"/>
    <xf numFmtId="0" fontId="0" fillId="7" borderId="0" xfId="0" applyFill="1"/>
    <xf numFmtId="0" fontId="0" fillId="8" borderId="0" xfId="0" applyFill="1"/>
    <xf numFmtId="0" fontId="0" fillId="9" borderId="0" xfId="0" applyFill="1"/>
    <xf numFmtId="0" fontId="0" fillId="2" borderId="0" xfId="0" applyFill="1"/>
    <xf numFmtId="0" fontId="14" fillId="4" borderId="60" xfId="0" applyFont="1" applyFill="1" applyBorder="1" applyAlignment="1">
      <alignment horizontal="center" vertical="center"/>
    </xf>
    <xf numFmtId="0" fontId="14" fillId="4" borderId="61" xfId="1" applyFont="1" applyFill="1" applyBorder="1" applyAlignment="1">
      <alignment horizontal="center" vertical="center" wrapText="1"/>
    </xf>
    <xf numFmtId="0" fontId="14" fillId="10" borderId="10" xfId="0" applyFont="1" applyFill="1" applyBorder="1" applyAlignment="1">
      <alignment horizontal="center" vertical="center" wrapText="1"/>
    </xf>
    <xf numFmtId="0" fontId="0" fillId="11" borderId="0" xfId="0" applyFill="1"/>
    <xf numFmtId="0" fontId="13" fillId="2" borderId="51" xfId="46" applyFont="1" applyFill="1" applyBorder="1" applyAlignment="1" applyProtection="1">
      <alignment vertical="center" wrapText="1"/>
    </xf>
    <xf numFmtId="0" fontId="13" fillId="2" borderId="31" xfId="0" applyFont="1" applyFill="1" applyBorder="1"/>
    <xf numFmtId="0" fontId="13" fillId="2" borderId="51" xfId="0" applyFont="1" applyFill="1" applyBorder="1"/>
    <xf numFmtId="0" fontId="13" fillId="2" borderId="0" xfId="46" applyFont="1" applyFill="1" applyBorder="1" applyAlignment="1" applyProtection="1">
      <alignment horizontal="left" vertical="center" wrapText="1"/>
    </xf>
    <xf numFmtId="0" fontId="13" fillId="2" borderId="1" xfId="0" applyFont="1" applyFill="1" applyBorder="1" applyAlignment="1">
      <alignment horizontal="center"/>
    </xf>
    <xf numFmtId="0" fontId="13" fillId="2" borderId="13" xfId="0" applyFont="1" applyFill="1" applyBorder="1"/>
    <xf numFmtId="0" fontId="13" fillId="2" borderId="6" xfId="0" applyFont="1" applyFill="1" applyBorder="1"/>
    <xf numFmtId="0" fontId="13" fillId="2" borderId="14" xfId="41" applyFont="1" applyFill="1" applyBorder="1" applyAlignment="1">
      <alignment horizontal="left" vertical="center" wrapText="1"/>
    </xf>
    <xf numFmtId="0" fontId="13" fillId="2" borderId="19" xfId="41" applyFont="1" applyFill="1" applyBorder="1" applyAlignment="1">
      <alignment horizontal="left" vertical="center" wrapText="1"/>
    </xf>
    <xf numFmtId="0" fontId="13" fillId="0" borderId="26" xfId="0" applyFont="1" applyBorder="1"/>
    <xf numFmtId="0" fontId="13" fillId="2" borderId="1" xfId="41" applyFont="1" applyFill="1" applyBorder="1" applyAlignment="1">
      <alignment horizontal="left" vertical="center" wrapText="1"/>
    </xf>
    <xf numFmtId="0" fontId="13" fillId="2" borderId="29" xfId="41" applyFont="1" applyFill="1" applyBorder="1" applyAlignment="1">
      <alignment horizontal="left" vertical="center" wrapText="1"/>
    </xf>
    <xf numFmtId="0" fontId="13" fillId="2" borderId="32" xfId="41" applyFont="1" applyFill="1" applyBorder="1" applyAlignment="1">
      <alignment horizontal="left" vertical="center" wrapText="1"/>
    </xf>
    <xf numFmtId="0" fontId="13" fillId="2" borderId="30" xfId="41" applyFont="1" applyFill="1" applyBorder="1" applyAlignment="1">
      <alignment horizontal="left" vertical="center"/>
    </xf>
    <xf numFmtId="0" fontId="13" fillId="2" borderId="55" xfId="41" applyFont="1" applyFill="1" applyBorder="1" applyAlignment="1">
      <alignment horizontal="left" vertical="center"/>
    </xf>
    <xf numFmtId="0" fontId="13" fillId="2" borderId="52" xfId="0" applyFont="1" applyFill="1" applyBorder="1" applyAlignment="1">
      <alignment horizontal="center"/>
    </xf>
    <xf numFmtId="0" fontId="13" fillId="2" borderId="30" xfId="0" applyFont="1" applyFill="1" applyBorder="1" applyAlignment="1">
      <alignment horizontal="center"/>
    </xf>
    <xf numFmtId="0" fontId="13" fillId="2" borderId="30" xfId="0" applyFont="1" applyFill="1" applyBorder="1"/>
    <xf numFmtId="0" fontId="13" fillId="2" borderId="35" xfId="0" applyFont="1" applyFill="1" applyBorder="1"/>
    <xf numFmtId="0" fontId="13" fillId="2" borderId="6" xfId="0" applyFont="1" applyFill="1" applyBorder="1" applyAlignment="1">
      <alignment horizontal="center"/>
    </xf>
    <xf numFmtId="0" fontId="13" fillId="2" borderId="36" xfId="0" applyFont="1" applyFill="1" applyBorder="1"/>
    <xf numFmtId="0" fontId="13" fillId="2" borderId="29" xfId="0" applyFont="1" applyFill="1" applyBorder="1"/>
    <xf numFmtId="0" fontId="13" fillId="2" borderId="32" xfId="0" applyFont="1" applyFill="1" applyBorder="1"/>
    <xf numFmtId="0" fontId="13" fillId="2" borderId="52" xfId="41" applyFont="1" applyFill="1" applyBorder="1" applyAlignment="1">
      <alignment vertical="center"/>
    </xf>
    <xf numFmtId="0" fontId="13" fillId="2" borderId="6" xfId="40" applyFont="1" applyFill="1" applyBorder="1" applyAlignment="1">
      <alignment horizontal="center"/>
    </xf>
    <xf numFmtId="0" fontId="13" fillId="2" borderId="36" xfId="40" applyFont="1" applyFill="1" applyBorder="1" applyAlignment="1">
      <alignment horizontal="center"/>
    </xf>
    <xf numFmtId="0" fontId="13" fillId="2" borderId="0" xfId="40" applyFont="1" applyFill="1" applyAlignment="1">
      <alignment horizontal="center"/>
    </xf>
    <xf numFmtId="0" fontId="13" fillId="2" borderId="14" xfId="46" applyFont="1" applyFill="1" applyBorder="1" applyAlignment="1" applyProtection="1">
      <alignment horizontal="left" vertical="center" wrapText="1"/>
    </xf>
    <xf numFmtId="0" fontId="13" fillId="2" borderId="29" xfId="46" applyFont="1" applyFill="1" applyBorder="1" applyAlignment="1" applyProtection="1">
      <alignment horizontal="left" vertical="center" wrapText="1"/>
    </xf>
    <xf numFmtId="0" fontId="13" fillId="2" borderId="32" xfId="46" applyFont="1" applyFill="1" applyBorder="1" applyAlignment="1" applyProtection="1">
      <alignment horizontal="left" vertical="center" wrapText="1"/>
    </xf>
    <xf numFmtId="0" fontId="13" fillId="2" borderId="57" xfId="46" applyFont="1" applyFill="1" applyBorder="1" applyAlignment="1" applyProtection="1">
      <alignment horizontal="left" vertical="center" wrapText="1"/>
    </xf>
    <xf numFmtId="0" fontId="13" fillId="2" borderId="58" xfId="46" applyFont="1" applyFill="1" applyBorder="1" applyAlignment="1" applyProtection="1">
      <alignment horizontal="left" vertical="center" wrapText="1"/>
    </xf>
    <xf numFmtId="0" fontId="16" fillId="2" borderId="5" xfId="1" applyFont="1" applyFill="1" applyBorder="1" applyAlignment="1">
      <alignment vertical="center"/>
    </xf>
    <xf numFmtId="0" fontId="13" fillId="2" borderId="1" xfId="46" applyFont="1" applyFill="1" applyBorder="1" applyAlignment="1" applyProtection="1">
      <alignment horizontal="justify" vertical="center" wrapText="1"/>
    </xf>
    <xf numFmtId="0" fontId="17" fillId="4" borderId="63" xfId="41" applyFont="1" applyFill="1" applyBorder="1" applyAlignment="1">
      <alignment horizontal="centerContinuous" vertical="center" wrapText="1"/>
    </xf>
    <xf numFmtId="0" fontId="23" fillId="0" borderId="46" xfId="41" applyFont="1" applyBorder="1" applyAlignment="1">
      <alignment horizontal="left" vertical="center" wrapText="1"/>
    </xf>
    <xf numFmtId="0" fontId="23" fillId="0" borderId="16" xfId="41" applyFont="1" applyBorder="1" applyAlignment="1">
      <alignment horizontal="left" vertical="center" wrapText="1"/>
    </xf>
    <xf numFmtId="0" fontId="23" fillId="0" borderId="45" xfId="41" applyFont="1" applyBorder="1" applyAlignment="1">
      <alignment horizontal="left" vertical="center" wrapText="1"/>
    </xf>
    <xf numFmtId="0" fontId="23" fillId="2" borderId="45" xfId="41" applyFont="1" applyFill="1" applyBorder="1" applyAlignment="1">
      <alignment horizontal="left" vertical="center" wrapText="1"/>
    </xf>
    <xf numFmtId="0" fontId="23" fillId="2" borderId="44" xfId="41" applyFont="1" applyFill="1" applyBorder="1" applyAlignment="1">
      <alignment horizontal="left" vertical="center" wrapText="1"/>
    </xf>
    <xf numFmtId="0" fontId="13" fillId="0" borderId="16" xfId="41" applyFont="1" applyBorder="1" applyAlignment="1">
      <alignment horizontal="left" vertical="center" wrapText="1"/>
    </xf>
    <xf numFmtId="0" fontId="13" fillId="0" borderId="16" xfId="41" applyFont="1" applyBorder="1" applyAlignment="1">
      <alignment vertical="center" wrapText="1"/>
    </xf>
    <xf numFmtId="0" fontId="13" fillId="0" borderId="16" xfId="41" applyFont="1" applyBorder="1" applyAlignment="1">
      <alignment horizontal="left" vertical="center"/>
    </xf>
    <xf numFmtId="0" fontId="26" fillId="0" borderId="16" xfId="41" applyFont="1" applyBorder="1" applyAlignment="1">
      <alignment horizontal="left" vertical="center"/>
    </xf>
    <xf numFmtId="0" fontId="25" fillId="0" borderId="47" xfId="40" applyFont="1" applyBorder="1" applyAlignment="1">
      <alignment horizontal="left"/>
    </xf>
    <xf numFmtId="0" fontId="23" fillId="2" borderId="20" xfId="41" applyFont="1" applyFill="1" applyBorder="1" applyAlignment="1">
      <alignment horizontal="left" vertical="center" wrapText="1"/>
    </xf>
    <xf numFmtId="0" fontId="17" fillId="2" borderId="39" xfId="1" applyFont="1" applyFill="1" applyBorder="1" applyAlignment="1">
      <alignment vertical="center" wrapText="1"/>
    </xf>
    <xf numFmtId="0" fontId="23" fillId="2" borderId="16" xfId="41" applyFont="1" applyFill="1" applyBorder="1" applyAlignment="1">
      <alignment horizontal="left" vertical="center" wrapText="1"/>
    </xf>
    <xf numFmtId="0" fontId="16" fillId="0" borderId="54" xfId="1" applyFont="1" applyBorder="1" applyAlignment="1">
      <alignment vertical="center"/>
    </xf>
    <xf numFmtId="0" fontId="20" fillId="2" borderId="0" xfId="0" applyFont="1" applyFill="1" applyAlignment="1">
      <alignment vertical="top"/>
    </xf>
    <xf numFmtId="0" fontId="16" fillId="2" borderId="1" xfId="1" applyFont="1" applyFill="1" applyBorder="1" applyAlignment="1">
      <alignment vertical="top" wrapText="1"/>
    </xf>
    <xf numFmtId="0" fontId="20" fillId="2" borderId="1" xfId="0" applyFont="1" applyFill="1" applyBorder="1" applyAlignment="1">
      <alignment horizontal="left" vertical="top"/>
    </xf>
    <xf numFmtId="9" fontId="16" fillId="2" borderId="1" xfId="48" applyFont="1" applyFill="1" applyBorder="1" applyAlignment="1">
      <alignment vertical="center" wrapText="1"/>
    </xf>
    <xf numFmtId="14" fontId="16" fillId="2" borderId="1" xfId="1" applyNumberFormat="1" applyFont="1" applyFill="1" applyBorder="1" applyAlignment="1">
      <alignment vertical="center" wrapText="1"/>
    </xf>
    <xf numFmtId="167" fontId="16" fillId="2" borderId="1" xfId="1" applyNumberFormat="1" applyFont="1" applyFill="1" applyBorder="1" applyAlignment="1">
      <alignment vertical="center" wrapText="1"/>
    </xf>
    <xf numFmtId="180" fontId="16" fillId="2" borderId="1" xfId="45" applyNumberFormat="1" applyFont="1" applyFill="1" applyBorder="1" applyAlignment="1">
      <alignment vertical="center" wrapText="1"/>
    </xf>
    <xf numFmtId="0" fontId="16" fillId="2" borderId="1" xfId="1" applyFont="1" applyFill="1" applyBorder="1" applyAlignment="1">
      <alignment horizontal="justify" vertical="top" wrapText="1"/>
    </xf>
    <xf numFmtId="0" fontId="18" fillId="2" borderId="1" xfId="46" applyFont="1" applyFill="1" applyBorder="1" applyAlignment="1" applyProtection="1">
      <alignment vertical="top" wrapText="1"/>
    </xf>
    <xf numFmtId="0" fontId="20" fillId="2" borderId="1" xfId="0" applyFont="1" applyFill="1" applyBorder="1"/>
    <xf numFmtId="0" fontId="16" fillId="2" borderId="19" xfId="1" applyFont="1" applyFill="1" applyBorder="1" applyAlignment="1">
      <alignment horizontal="center" vertical="top" wrapText="1"/>
    </xf>
    <xf numFmtId="0" fontId="16" fillId="2" borderId="2" xfId="1" applyFont="1" applyFill="1" applyBorder="1" applyAlignment="1">
      <alignment vertical="center" wrapText="1"/>
    </xf>
    <xf numFmtId="0" fontId="16" fillId="2" borderId="1" xfId="1" applyFont="1" applyFill="1" applyBorder="1" applyAlignment="1">
      <alignment horizontal="left" vertical="top" wrapText="1"/>
    </xf>
    <xf numFmtId="0" fontId="16" fillId="2" borderId="19" xfId="1" applyFont="1" applyFill="1" applyBorder="1" applyAlignment="1">
      <alignment vertical="center"/>
    </xf>
    <xf numFmtId="0" fontId="16" fillId="2" borderId="29" xfId="1" applyFont="1" applyFill="1" applyBorder="1" applyAlignment="1">
      <alignment vertical="center"/>
    </xf>
    <xf numFmtId="0" fontId="16" fillId="2" borderId="26" xfId="1" applyFont="1" applyFill="1" applyBorder="1" applyAlignment="1">
      <alignment vertical="center"/>
    </xf>
    <xf numFmtId="0" fontId="16" fillId="2" borderId="54" xfId="1" applyFont="1" applyFill="1" applyBorder="1" applyAlignment="1">
      <alignment vertical="top" wrapText="1"/>
    </xf>
    <xf numFmtId="14" fontId="16" fillId="2" borderId="1" xfId="1" applyNumberFormat="1" applyFont="1" applyFill="1" applyBorder="1" applyAlignment="1">
      <alignment horizontal="center" vertical="center" wrapText="1"/>
    </xf>
    <xf numFmtId="0" fontId="16" fillId="2" borderId="1" xfId="48" applyNumberFormat="1" applyFont="1" applyFill="1" applyBorder="1" applyAlignment="1">
      <alignment horizontal="right" vertical="center" wrapText="1"/>
    </xf>
    <xf numFmtId="0" fontId="20" fillId="2" borderId="1" xfId="0" applyFont="1" applyFill="1" applyBorder="1" applyAlignment="1">
      <alignment vertical="top" wrapText="1"/>
    </xf>
    <xf numFmtId="0" fontId="31" fillId="2" borderId="1" xfId="1" applyFont="1" applyFill="1" applyBorder="1" applyAlignment="1">
      <alignment horizontal="left" vertical="top" wrapText="1"/>
    </xf>
    <xf numFmtId="0" fontId="13" fillId="2" borderId="1" xfId="1" applyFont="1" applyFill="1" applyBorder="1" applyAlignment="1">
      <alignment vertical="top" wrapText="1"/>
    </xf>
    <xf numFmtId="0" fontId="20" fillId="2" borderId="1" xfId="1" applyFont="1" applyFill="1" applyBorder="1" applyAlignment="1">
      <alignment vertical="top" wrapText="1"/>
    </xf>
    <xf numFmtId="1" fontId="16" fillId="2" borderId="1" xfId="1" applyNumberFormat="1" applyFont="1" applyFill="1" applyBorder="1" applyAlignment="1">
      <alignment vertical="center" wrapText="1"/>
    </xf>
    <xf numFmtId="0" fontId="16" fillId="2" borderId="1" xfId="1" applyFont="1" applyFill="1" applyBorder="1" applyAlignment="1">
      <alignment horizontal="center" vertical="top" wrapText="1"/>
    </xf>
    <xf numFmtId="0" fontId="16" fillId="2" borderId="1" xfId="1" applyFont="1" applyFill="1" applyBorder="1" applyAlignment="1">
      <alignment horizontal="center" vertical="center" wrapText="1"/>
    </xf>
    <xf numFmtId="0" fontId="16" fillId="2" borderId="5" xfId="1" applyFont="1" applyFill="1" applyBorder="1" applyAlignment="1">
      <alignment vertical="top"/>
    </xf>
    <xf numFmtId="0" fontId="16" fillId="2" borderId="1" xfId="1" applyFont="1" applyFill="1" applyBorder="1" applyAlignment="1">
      <alignment horizontal="right" vertical="center" wrapText="1"/>
    </xf>
    <xf numFmtId="0" fontId="20" fillId="2" borderId="1" xfId="0" applyFont="1" applyFill="1" applyBorder="1" applyAlignment="1">
      <alignment horizontal="center" vertical="top" wrapText="1"/>
    </xf>
    <xf numFmtId="0" fontId="31" fillId="2" borderId="1" xfId="1" applyFont="1" applyFill="1" applyBorder="1" applyAlignment="1">
      <alignment horizontal="center" vertical="top" wrapText="1"/>
    </xf>
    <xf numFmtId="0" fontId="31" fillId="2" borderId="1" xfId="1" applyFont="1" applyFill="1" applyBorder="1" applyAlignment="1">
      <alignment horizontal="center" vertical="center" wrapText="1"/>
    </xf>
    <xf numFmtId="14" fontId="16" fillId="2" borderId="1" xfId="1" applyNumberFormat="1" applyFont="1" applyFill="1" applyBorder="1" applyAlignment="1">
      <alignment horizontal="left" vertical="center" wrapText="1"/>
    </xf>
    <xf numFmtId="14" fontId="31" fillId="2" borderId="1" xfId="1" applyNumberFormat="1" applyFont="1" applyFill="1" applyBorder="1" applyAlignment="1">
      <alignment horizontal="left" vertical="center" wrapText="1"/>
    </xf>
    <xf numFmtId="9" fontId="16" fillId="2" borderId="1" xfId="48" applyFont="1" applyFill="1" applyBorder="1" applyAlignment="1">
      <alignment horizontal="center" vertical="center" wrapText="1"/>
    </xf>
    <xf numFmtId="9" fontId="16" fillId="2" borderId="1" xfId="48" applyFont="1" applyFill="1" applyBorder="1" applyAlignment="1">
      <alignment horizontal="right" vertical="center" wrapText="1"/>
    </xf>
    <xf numFmtId="0" fontId="32" fillId="2" borderId="1" xfId="1" applyFont="1" applyFill="1" applyBorder="1" applyAlignment="1">
      <alignment vertical="top" wrapText="1"/>
    </xf>
    <xf numFmtId="0" fontId="0" fillId="2" borderId="1" xfId="0" applyFill="1" applyBorder="1" applyAlignment="1">
      <alignment vertical="top" wrapText="1"/>
    </xf>
    <xf numFmtId="10" fontId="16" fillId="2" borderId="1" xfId="48" applyNumberFormat="1" applyFont="1" applyFill="1" applyBorder="1" applyAlignment="1">
      <alignment horizontal="right" vertical="center" wrapText="1"/>
    </xf>
    <xf numFmtId="181" fontId="20" fillId="2" borderId="54" xfId="48" applyNumberFormat="1" applyFont="1" applyFill="1" applyBorder="1" applyAlignment="1">
      <alignment vertical="center" wrapText="1"/>
    </xf>
    <xf numFmtId="10" fontId="20" fillId="2" borderId="1" xfId="48" applyNumberFormat="1" applyFont="1" applyFill="1" applyBorder="1" applyAlignment="1">
      <alignment horizontal="right"/>
    </xf>
    <xf numFmtId="0" fontId="20" fillId="2" borderId="1" xfId="0" applyFont="1" applyFill="1" applyBorder="1" applyAlignment="1">
      <alignment horizontal="center" vertical="top"/>
    </xf>
    <xf numFmtId="41" fontId="0" fillId="2" borderId="1" xfId="44" applyFont="1" applyFill="1" applyBorder="1" applyAlignment="1">
      <alignment horizontal="center" vertical="center" wrapText="1"/>
    </xf>
    <xf numFmtId="0" fontId="0" fillId="2" borderId="1" xfId="0" applyFill="1" applyBorder="1" applyAlignment="1">
      <alignment horizontal="center" vertical="center" wrapText="1"/>
    </xf>
    <xf numFmtId="0" fontId="20" fillId="2" borderId="1" xfId="0" applyFont="1" applyFill="1" applyBorder="1" applyAlignment="1">
      <alignment vertical="center"/>
    </xf>
    <xf numFmtId="41" fontId="16" fillId="2" borderId="1" xfId="44" applyFont="1" applyFill="1" applyBorder="1" applyAlignment="1">
      <alignment horizontal="center" vertical="center" wrapText="1"/>
    </xf>
    <xf numFmtId="0" fontId="31" fillId="2" borderId="54" xfId="1" applyFont="1" applyFill="1" applyBorder="1" applyAlignment="1">
      <alignment horizontal="center" vertical="center" wrapText="1"/>
    </xf>
    <xf numFmtId="14" fontId="31" fillId="2" borderId="54" xfId="1" applyNumberFormat="1" applyFont="1" applyFill="1" applyBorder="1" applyAlignment="1">
      <alignment horizontal="left" vertical="center" wrapText="1"/>
    </xf>
    <xf numFmtId="1" fontId="16" fillId="2" borderId="1" xfId="1" applyNumberFormat="1" applyFont="1" applyFill="1" applyBorder="1" applyAlignment="1">
      <alignment horizontal="right" vertical="center" wrapText="1"/>
    </xf>
    <xf numFmtId="0" fontId="16" fillId="2" borderId="1" xfId="46" applyFont="1" applyFill="1" applyBorder="1" applyAlignment="1" applyProtection="1">
      <alignment horizontal="left" vertical="top" wrapText="1"/>
    </xf>
    <xf numFmtId="181" fontId="16" fillId="2" borderId="1" xfId="48" applyNumberFormat="1" applyFont="1" applyFill="1" applyBorder="1" applyAlignment="1">
      <alignment horizontal="right" vertical="center" wrapText="1"/>
    </xf>
    <xf numFmtId="0" fontId="31" fillId="2" borderId="1" xfId="48" applyNumberFormat="1" applyFont="1" applyFill="1" applyBorder="1" applyAlignment="1">
      <alignment horizontal="right" vertical="center" wrapText="1"/>
    </xf>
    <xf numFmtId="0" fontId="31" fillId="2" borderId="1" xfId="1" applyFont="1" applyFill="1" applyBorder="1" applyAlignment="1">
      <alignment horizontal="right" vertical="center" wrapText="1"/>
    </xf>
    <xf numFmtId="0" fontId="20" fillId="2" borderId="1" xfId="0" applyFont="1" applyFill="1" applyBorder="1" applyAlignment="1">
      <alignment wrapText="1"/>
    </xf>
    <xf numFmtId="0" fontId="31" fillId="2" borderId="1" xfId="1" applyFont="1" applyFill="1" applyBorder="1" applyAlignment="1">
      <alignment horizontal="left" vertical="center" wrapText="1"/>
    </xf>
    <xf numFmtId="0" fontId="20" fillId="2" borderId="1" xfId="48" applyNumberFormat="1" applyFont="1" applyFill="1" applyBorder="1" applyAlignment="1">
      <alignment vertical="center" wrapText="1"/>
    </xf>
    <xf numFmtId="0" fontId="16" fillId="2" borderId="1" xfId="1" applyFont="1" applyFill="1" applyBorder="1" applyAlignment="1">
      <alignment vertical="center"/>
    </xf>
    <xf numFmtId="0" fontId="16" fillId="2" borderId="1" xfId="1" applyFont="1" applyFill="1" applyBorder="1" applyAlignment="1">
      <alignment vertical="top"/>
    </xf>
    <xf numFmtId="0" fontId="16" fillId="2" borderId="5" xfId="1" applyFont="1" applyFill="1" applyBorder="1" applyAlignment="1">
      <alignment horizontal="left" vertical="top" wrapText="1"/>
    </xf>
    <xf numFmtId="0" fontId="18" fillId="2" borderId="1" xfId="46" applyFont="1" applyFill="1" applyBorder="1" applyAlignment="1" applyProtection="1">
      <alignment horizontal="left" vertical="top" wrapText="1"/>
    </xf>
    <xf numFmtId="0" fontId="16" fillId="2" borderId="54" xfId="1" applyFont="1" applyFill="1" applyBorder="1" applyAlignment="1">
      <alignment vertical="center" wrapText="1"/>
    </xf>
    <xf numFmtId="14" fontId="16" fillId="2" borderId="54" xfId="1" applyNumberFormat="1" applyFont="1" applyFill="1" applyBorder="1" applyAlignment="1">
      <alignment vertical="center" wrapText="1"/>
    </xf>
    <xf numFmtId="0" fontId="16" fillId="2" borderId="1" xfId="48" applyNumberFormat="1" applyFont="1" applyFill="1" applyBorder="1" applyAlignment="1">
      <alignment vertical="center" wrapText="1"/>
    </xf>
    <xf numFmtId="0" fontId="20" fillId="2" borderId="1" xfId="48" applyNumberFormat="1" applyFont="1" applyFill="1" applyBorder="1" applyAlignment="1">
      <alignment vertical="top" wrapText="1"/>
    </xf>
    <xf numFmtId="0" fontId="21" fillId="2" borderId="1" xfId="0" applyFont="1" applyFill="1" applyBorder="1" applyAlignment="1">
      <alignment horizontal="right" vertical="center" wrapText="1"/>
    </xf>
    <xf numFmtId="0" fontId="20" fillId="2" borderId="54" xfId="0" applyFont="1" applyFill="1" applyBorder="1" applyAlignment="1">
      <alignment wrapText="1"/>
    </xf>
    <xf numFmtId="0" fontId="20" fillId="2" borderId="54" xfId="0" applyFont="1" applyFill="1" applyBorder="1" applyAlignment="1">
      <alignment vertical="center"/>
    </xf>
    <xf numFmtId="0" fontId="20" fillId="2" borderId="54" xfId="0" applyFont="1" applyFill="1" applyBorder="1" applyAlignment="1">
      <alignment vertical="center" wrapText="1"/>
    </xf>
    <xf numFmtId="182" fontId="0" fillId="2" borderId="0" xfId="45" applyNumberFormat="1" applyFont="1" applyFill="1"/>
    <xf numFmtId="179" fontId="0" fillId="2" borderId="1" xfId="43" applyNumberFormat="1" applyFont="1" applyFill="1" applyBorder="1" applyAlignment="1">
      <alignment horizontal="right" vertical="center" wrapText="1"/>
    </xf>
    <xf numFmtId="179" fontId="0" fillId="2" borderId="1" xfId="0" applyNumberFormat="1" applyFill="1" applyBorder="1" applyAlignment="1">
      <alignment horizontal="right" vertical="center" wrapText="1"/>
    </xf>
    <xf numFmtId="179" fontId="0" fillId="2" borderId="1" xfId="0" applyNumberFormat="1" applyFill="1" applyBorder="1" applyAlignment="1">
      <alignment horizontal="center" vertical="center" wrapText="1"/>
    </xf>
    <xf numFmtId="0" fontId="0" fillId="2" borderId="1" xfId="0" applyFill="1" applyBorder="1" applyAlignment="1">
      <alignment horizontal="right" vertical="center"/>
    </xf>
    <xf numFmtId="181" fontId="16" fillId="2" borderId="1" xfId="1" applyNumberFormat="1" applyFont="1" applyFill="1" applyBorder="1" applyAlignment="1">
      <alignment horizontal="right" vertical="center" wrapText="1"/>
    </xf>
    <xf numFmtId="0" fontId="20" fillId="2" borderId="0" xfId="0" applyFont="1" applyFill="1" applyAlignment="1">
      <alignment horizontal="right"/>
    </xf>
    <xf numFmtId="0" fontId="20" fillId="2" borderId="0" xfId="0" applyFont="1" applyFill="1" applyAlignment="1">
      <alignment vertical="top" wrapText="1"/>
    </xf>
    <xf numFmtId="0" fontId="14" fillId="0" borderId="14" xfId="1" applyFont="1" applyBorder="1" applyAlignment="1">
      <alignment vertical="center"/>
    </xf>
    <xf numFmtId="0" fontId="14" fillId="0" borderId="30" xfId="1" applyFont="1" applyBorder="1" applyAlignment="1">
      <alignment vertical="center"/>
    </xf>
    <xf numFmtId="0" fontId="16" fillId="2" borderId="30" xfId="1" applyFont="1" applyFill="1" applyBorder="1" applyAlignment="1">
      <alignment vertical="center"/>
    </xf>
    <xf numFmtId="0" fontId="13" fillId="2" borderId="14" xfId="41" applyFont="1" applyFill="1" applyBorder="1" applyAlignment="1">
      <alignment horizontal="left" vertical="center"/>
    </xf>
    <xf numFmtId="0" fontId="20" fillId="2" borderId="1" xfId="0" applyFont="1" applyFill="1" applyBorder="1" applyAlignment="1">
      <alignment vertical="center" wrapText="1"/>
    </xf>
    <xf numFmtId="0" fontId="20" fillId="2" borderId="0" xfId="0" applyFont="1" applyFill="1" applyAlignment="1">
      <alignment vertical="center"/>
    </xf>
    <xf numFmtId="0" fontId="16" fillId="2" borderId="1" xfId="1" applyFont="1" applyFill="1" applyBorder="1" applyAlignment="1">
      <alignment horizontal="justify" vertical="center" wrapText="1"/>
    </xf>
    <xf numFmtId="0" fontId="16" fillId="2" borderId="5" xfId="1" applyFont="1" applyFill="1" applyBorder="1" applyAlignment="1">
      <alignment horizontal="center" vertical="center" wrapText="1"/>
    </xf>
    <xf numFmtId="0" fontId="13" fillId="2" borderId="18" xfId="46" applyFont="1" applyFill="1" applyBorder="1" applyAlignment="1" applyProtection="1">
      <alignment horizontal="left" vertical="center"/>
    </xf>
    <xf numFmtId="0" fontId="13" fillId="2" borderId="14" xfId="46" applyFont="1" applyFill="1" applyBorder="1" applyAlignment="1" applyProtection="1">
      <alignment horizontal="left" vertical="center"/>
    </xf>
    <xf numFmtId="0" fontId="24" fillId="2" borderId="1" xfId="46" applyFont="1" applyFill="1" applyBorder="1" applyAlignment="1" applyProtection="1">
      <alignment horizontal="center" vertical="center" wrapText="1"/>
    </xf>
    <xf numFmtId="0" fontId="13" fillId="2" borderId="29" xfId="46" applyFont="1" applyFill="1" applyBorder="1" applyAlignment="1" applyProtection="1">
      <alignment horizontal="center" vertical="center"/>
    </xf>
    <xf numFmtId="2" fontId="13" fillId="2" borderId="19" xfId="41" applyNumberFormat="1" applyFont="1" applyFill="1" applyBorder="1" applyAlignment="1">
      <alignment horizontal="center" vertical="center" wrapText="1"/>
    </xf>
    <xf numFmtId="17" fontId="13" fillId="2" borderId="14" xfId="46" applyNumberFormat="1" applyFont="1" applyFill="1" applyBorder="1" applyAlignment="1" applyProtection="1">
      <alignment horizontal="left" vertical="center" wrapText="1"/>
    </xf>
    <xf numFmtId="1" fontId="16" fillId="2" borderId="1" xfId="48" applyNumberFormat="1" applyFont="1" applyFill="1" applyBorder="1" applyAlignment="1">
      <alignment horizontal="right" vertical="center" wrapText="1"/>
    </xf>
    <xf numFmtId="0" fontId="16" fillId="0" borderId="1" xfId="1" applyFont="1" applyBorder="1" applyAlignment="1">
      <alignment vertical="center" wrapText="1"/>
    </xf>
    <xf numFmtId="0" fontId="16" fillId="0" borderId="5" xfId="1" applyFont="1" applyBorder="1" applyAlignment="1">
      <alignment horizontal="left" vertical="top" wrapText="1"/>
    </xf>
    <xf numFmtId="0" fontId="16" fillId="2" borderId="5" xfId="1" applyFont="1" applyFill="1" applyBorder="1" applyAlignment="1">
      <alignment vertical="top" wrapText="1"/>
    </xf>
    <xf numFmtId="0" fontId="16" fillId="2" borderId="19" xfId="1" applyFont="1" applyFill="1" applyBorder="1" applyAlignment="1">
      <alignment vertical="top"/>
    </xf>
    <xf numFmtId="0" fontId="31" fillId="2" borderId="19" xfId="1" applyFont="1" applyFill="1" applyBorder="1" applyAlignment="1">
      <alignment horizontal="left" vertical="top" wrapText="1"/>
    </xf>
    <xf numFmtId="0" fontId="16" fillId="2" borderId="19" xfId="1" applyFont="1" applyFill="1" applyBorder="1" applyAlignment="1">
      <alignment vertical="top" wrapText="1"/>
    </xf>
    <xf numFmtId="0" fontId="18" fillId="2" borderId="19" xfId="46" applyFont="1" applyFill="1" applyBorder="1" applyAlignment="1" applyProtection="1">
      <alignment vertical="top" wrapText="1"/>
    </xf>
    <xf numFmtId="0" fontId="34" fillId="2" borderId="19" xfId="46" applyFont="1" applyFill="1" applyBorder="1" applyAlignment="1" applyProtection="1">
      <alignment vertical="top" wrapText="1"/>
    </xf>
    <xf numFmtId="0" fontId="13" fillId="2" borderId="19" xfId="48" applyNumberFormat="1" applyFont="1" applyFill="1" applyBorder="1" applyAlignment="1">
      <alignment horizontal="center" vertical="center" wrapText="1"/>
    </xf>
    <xf numFmtId="1" fontId="20" fillId="2" borderId="1" xfId="0" applyNumberFormat="1" applyFont="1" applyFill="1" applyBorder="1" applyAlignment="1">
      <alignment horizontal="right" vertical="center" wrapText="1"/>
    </xf>
    <xf numFmtId="0" fontId="13" fillId="2" borderId="19" xfId="41" applyFont="1" applyFill="1" applyBorder="1" applyAlignment="1">
      <alignment horizontal="center" vertical="center" wrapText="1"/>
    </xf>
    <xf numFmtId="0" fontId="13" fillId="0" borderId="0" xfId="41" applyFont="1" applyAlignment="1">
      <alignment horizontal="center" vertical="center" wrapText="1"/>
    </xf>
    <xf numFmtId="1" fontId="13" fillId="2" borderId="1" xfId="21" applyNumberFormat="1" applyFont="1" applyFill="1" applyBorder="1" applyAlignment="1" applyProtection="1">
      <alignment vertical="center" wrapText="1"/>
    </xf>
    <xf numFmtId="0" fontId="13" fillId="0" borderId="14" xfId="41" applyFont="1" applyBorder="1" applyAlignment="1">
      <alignment horizontal="left" vertical="center" wrapText="1"/>
    </xf>
    <xf numFmtId="0" fontId="13" fillId="0" borderId="1" xfId="41" applyFont="1" applyBorder="1" applyAlignment="1">
      <alignment horizontal="left" vertical="center" wrapText="1"/>
    </xf>
    <xf numFmtId="0" fontId="13" fillId="0" borderId="14" xfId="41" applyFont="1" applyBorder="1" applyAlignment="1">
      <alignment horizontal="left" vertical="center"/>
    </xf>
    <xf numFmtId="9" fontId="16" fillId="2" borderId="1" xfId="48" applyFont="1" applyFill="1" applyBorder="1" applyAlignment="1">
      <alignment horizontal="center" vertical="center"/>
    </xf>
    <xf numFmtId="181" fontId="16" fillId="2" borderId="1" xfId="1" applyNumberFormat="1" applyFont="1" applyFill="1" applyBorder="1" applyAlignment="1">
      <alignment vertical="center" wrapText="1"/>
    </xf>
    <xf numFmtId="0" fontId="20" fillId="0" borderId="1" xfId="1" applyFont="1" applyBorder="1" applyAlignment="1">
      <alignment horizontal="left" vertical="center" wrapText="1"/>
    </xf>
    <xf numFmtId="0" fontId="16" fillId="2" borderId="1" xfId="1" applyFont="1" applyFill="1" applyBorder="1" applyAlignment="1">
      <alignment horizontal="left" vertical="center" wrapText="1"/>
    </xf>
    <xf numFmtId="0" fontId="16" fillId="2" borderId="5" xfId="0" applyFont="1" applyFill="1" applyBorder="1" applyAlignment="1">
      <alignment vertical="top" wrapText="1"/>
    </xf>
    <xf numFmtId="0" fontId="16" fillId="2" borderId="5" xfId="1" applyFont="1" applyFill="1" applyBorder="1" applyAlignment="1">
      <alignment horizontal="left" vertical="center"/>
    </xf>
    <xf numFmtId="0" fontId="20" fillId="2" borderId="1" xfId="0" applyFont="1" applyFill="1" applyBorder="1" applyAlignment="1">
      <alignment horizontal="left" vertical="top" wrapText="1"/>
    </xf>
    <xf numFmtId="167" fontId="16" fillId="0" borderId="1" xfId="1" applyNumberFormat="1" applyFont="1" applyBorder="1" applyAlignment="1">
      <alignment vertical="center" wrapText="1"/>
    </xf>
    <xf numFmtId="49" fontId="13" fillId="2" borderId="1" xfId="41" applyNumberFormat="1" applyFont="1" applyFill="1" applyBorder="1" applyAlignment="1">
      <alignment horizontal="center" vertical="center"/>
    </xf>
    <xf numFmtId="1" fontId="16" fillId="2" borderId="1" xfId="48" applyNumberFormat="1" applyFont="1" applyFill="1" applyBorder="1" applyAlignment="1" applyProtection="1">
      <alignment horizontal="right" vertical="center" wrapText="1"/>
    </xf>
    <xf numFmtId="9" fontId="16" fillId="2" borderId="1" xfId="48" applyFont="1" applyFill="1" applyBorder="1" applyAlignment="1" applyProtection="1">
      <alignment horizontal="right" vertical="center" wrapText="1"/>
    </xf>
    <xf numFmtId="0" fontId="20" fillId="2" borderId="5" xfId="0" applyFont="1" applyFill="1" applyBorder="1" applyAlignment="1">
      <alignment vertical="top" wrapText="1"/>
    </xf>
    <xf numFmtId="183" fontId="13" fillId="2" borderId="19" xfId="41" applyNumberFormat="1" applyFont="1" applyFill="1" applyBorder="1" applyAlignment="1">
      <alignment horizontal="center" vertical="center" wrapText="1"/>
    </xf>
    <xf numFmtId="0" fontId="13" fillId="0" borderId="14" xfId="46" applyFont="1" applyFill="1" applyBorder="1" applyAlignment="1" applyProtection="1">
      <alignment horizontal="left" vertical="center" wrapText="1"/>
    </xf>
    <xf numFmtId="2" fontId="13" fillId="2" borderId="26" xfId="41" applyNumberFormat="1" applyFont="1" applyFill="1" applyBorder="1" applyAlignment="1">
      <alignment horizontal="center" vertical="center" wrapText="1"/>
    </xf>
    <xf numFmtId="0" fontId="13" fillId="2" borderId="1" xfId="21" applyNumberFormat="1" applyFont="1" applyFill="1" applyBorder="1" applyAlignment="1" applyProtection="1">
      <alignment vertical="center" wrapText="1"/>
    </xf>
    <xf numFmtId="2" fontId="13" fillId="2" borderId="32" xfId="41" applyNumberFormat="1" applyFont="1" applyFill="1" applyBorder="1" applyAlignment="1">
      <alignment horizontal="center" vertical="center" wrapText="1"/>
    </xf>
    <xf numFmtId="2" fontId="13" fillId="2" borderId="0" xfId="41" applyNumberFormat="1" applyFont="1" applyFill="1" applyAlignment="1">
      <alignment horizontal="center" vertical="center" wrapText="1"/>
    </xf>
    <xf numFmtId="2" fontId="13" fillId="2" borderId="0" xfId="40" applyNumberFormat="1" applyFont="1" applyFill="1" applyAlignment="1">
      <alignment horizontal="center"/>
    </xf>
    <xf numFmtId="2" fontId="13" fillId="2" borderId="31" xfId="41" applyNumberFormat="1" applyFont="1" applyFill="1" applyBorder="1" applyAlignment="1">
      <alignment vertical="center" wrapText="1"/>
    </xf>
    <xf numFmtId="2" fontId="13" fillId="2" borderId="29" xfId="41" applyNumberFormat="1" applyFont="1" applyFill="1" applyBorder="1" applyAlignment="1">
      <alignment horizontal="center" vertical="center" wrapText="1"/>
    </xf>
    <xf numFmtId="2" fontId="13" fillId="2" borderId="30" xfId="41" applyNumberFormat="1" applyFont="1" applyFill="1" applyBorder="1" applyAlignment="1">
      <alignment horizontal="center" vertical="center" wrapText="1"/>
    </xf>
    <xf numFmtId="2" fontId="13" fillId="2" borderId="35" xfId="41" applyNumberFormat="1" applyFont="1" applyFill="1" applyBorder="1" applyAlignment="1">
      <alignment horizontal="center" vertical="center" wrapText="1"/>
    </xf>
    <xf numFmtId="2" fontId="13" fillId="2" borderId="31" xfId="41" applyNumberFormat="1" applyFont="1" applyFill="1" applyBorder="1" applyAlignment="1">
      <alignment horizontal="center" vertical="center" wrapText="1"/>
    </xf>
    <xf numFmtId="0" fontId="13" fillId="0" borderId="30" xfId="41" applyFont="1" applyBorder="1" applyAlignment="1">
      <alignment horizontal="left" vertical="center"/>
    </xf>
    <xf numFmtId="0" fontId="13" fillId="0" borderId="55" xfId="41" applyFont="1" applyBorder="1" applyAlignment="1">
      <alignment horizontal="left" vertical="center"/>
    </xf>
    <xf numFmtId="0" fontId="24" fillId="0" borderId="1" xfId="46" applyFont="1" applyFill="1" applyBorder="1" applyAlignment="1" applyProtection="1">
      <alignment horizontal="center" vertical="center" wrapText="1"/>
    </xf>
    <xf numFmtId="14" fontId="13" fillId="0" borderId="1" xfId="46" applyNumberFormat="1" applyFont="1" applyFill="1" applyBorder="1" applyAlignment="1" applyProtection="1">
      <alignment horizontal="center" vertical="center" wrapText="1"/>
    </xf>
    <xf numFmtId="0" fontId="13" fillId="0" borderId="29" xfId="46" applyFont="1" applyFill="1" applyBorder="1" applyAlignment="1" applyProtection="1">
      <alignment horizontal="center" vertical="center"/>
    </xf>
    <xf numFmtId="0" fontId="13" fillId="0" borderId="26" xfId="46" applyFont="1" applyFill="1" applyBorder="1" applyAlignment="1" applyProtection="1">
      <alignment horizontal="center" vertical="center" wrapText="1"/>
    </xf>
    <xf numFmtId="17" fontId="13" fillId="0" borderId="14" xfId="46" applyNumberFormat="1" applyFont="1" applyFill="1" applyBorder="1" applyAlignment="1" applyProtection="1">
      <alignment horizontal="left" vertical="center" wrapText="1"/>
    </xf>
    <xf numFmtId="1" fontId="13" fillId="2" borderId="19" xfId="41" applyNumberFormat="1" applyFont="1" applyFill="1" applyBorder="1" applyAlignment="1">
      <alignment horizontal="center" vertical="center" wrapText="1"/>
    </xf>
    <xf numFmtId="167" fontId="16" fillId="2" borderId="5" xfId="1" applyNumberFormat="1" applyFont="1" applyFill="1" applyBorder="1" applyAlignment="1">
      <alignment vertical="center" wrapText="1"/>
    </xf>
    <xf numFmtId="0" fontId="16" fillId="0" borderId="19" xfId="1" applyFont="1" applyBorder="1" applyAlignment="1">
      <alignment vertical="center" wrapText="1"/>
    </xf>
    <xf numFmtId="0" fontId="16" fillId="0" borderId="5" xfId="1" applyFont="1" applyBorder="1" applyAlignment="1">
      <alignment vertical="center" wrapText="1"/>
    </xf>
    <xf numFmtId="0" fontId="16" fillId="0" borderId="1" xfId="1" applyFont="1" applyBorder="1" applyAlignment="1">
      <alignment horizontal="center" vertical="center" wrapText="1"/>
    </xf>
    <xf numFmtId="0" fontId="16" fillId="0" borderId="5" xfId="1" applyFont="1" applyBorder="1" applyAlignment="1">
      <alignment horizontal="center" vertical="center" wrapText="1"/>
    </xf>
    <xf numFmtId="14" fontId="16" fillId="0" borderId="1" xfId="1" applyNumberFormat="1" applyFont="1" applyBorder="1" applyAlignment="1">
      <alignment horizontal="center" vertical="center" wrapText="1"/>
    </xf>
    <xf numFmtId="184" fontId="16" fillId="2" borderId="1" xfId="1" applyNumberFormat="1" applyFont="1" applyFill="1" applyBorder="1" applyAlignment="1">
      <alignment vertical="center" wrapText="1"/>
    </xf>
    <xf numFmtId="167" fontId="16" fillId="0" borderId="5" xfId="1" applyNumberFormat="1" applyFont="1" applyBorder="1" applyAlignment="1">
      <alignment vertical="center" wrapText="1"/>
    </xf>
    <xf numFmtId="0" fontId="13" fillId="2" borderId="6" xfId="40" applyFont="1" applyFill="1" applyBorder="1" applyAlignment="1">
      <alignment horizontal="left"/>
    </xf>
    <xf numFmtId="0" fontId="17" fillId="2" borderId="1" xfId="41" applyFont="1" applyFill="1" applyBorder="1" applyAlignment="1">
      <alignment horizontal="center" vertical="center"/>
    </xf>
    <xf numFmtId="0" fontId="18" fillId="2" borderId="1" xfId="46" applyFont="1" applyFill="1" applyBorder="1" applyAlignment="1" applyProtection="1">
      <alignment horizontal="center" vertical="center" wrapText="1"/>
    </xf>
    <xf numFmtId="0" fontId="16" fillId="2" borderId="5" xfId="1" applyFont="1" applyFill="1" applyBorder="1" applyAlignment="1">
      <alignment horizontal="left" vertical="center" wrapText="1"/>
    </xf>
    <xf numFmtId="0" fontId="16" fillId="0" borderId="5" xfId="1" applyFont="1" applyBorder="1" applyAlignment="1">
      <alignment vertical="top" wrapText="1"/>
    </xf>
    <xf numFmtId="0" fontId="21" fillId="4" borderId="46" xfId="49" applyFont="1" applyFill="1" applyBorder="1"/>
    <xf numFmtId="0" fontId="13" fillId="2" borderId="6" xfId="49" applyFont="1" applyFill="1" applyBorder="1" applyAlignment="1">
      <alignment horizontal="center"/>
    </xf>
    <xf numFmtId="0" fontId="13" fillId="2" borderId="36" xfId="49" applyFont="1" applyFill="1" applyBorder="1" applyAlignment="1">
      <alignment horizontal="center"/>
    </xf>
    <xf numFmtId="0" fontId="13" fillId="2" borderId="0" xfId="49" applyFont="1" applyFill="1" applyAlignment="1">
      <alignment horizontal="center"/>
    </xf>
    <xf numFmtId="1" fontId="13" fillId="2" borderId="19" xfId="48" applyNumberFormat="1" applyFont="1" applyFill="1" applyBorder="1" applyAlignment="1">
      <alignment horizontal="center" vertical="center" wrapText="1"/>
    </xf>
    <xf numFmtId="0" fontId="25" fillId="0" borderId="47" xfId="49" applyFont="1" applyBorder="1" applyAlignment="1">
      <alignment horizontal="left"/>
    </xf>
    <xf numFmtId="0" fontId="23" fillId="2" borderId="13" xfId="41" applyFont="1" applyFill="1" applyBorder="1" applyAlignment="1">
      <alignment horizontal="left" vertical="center" wrapText="1"/>
    </xf>
    <xf numFmtId="0" fontId="0" fillId="0" borderId="1" xfId="0" applyBorder="1"/>
    <xf numFmtId="0" fontId="16" fillId="12" borderId="1" xfId="1" applyFont="1" applyFill="1" applyBorder="1" applyAlignment="1">
      <alignment vertical="center" wrapText="1"/>
    </xf>
    <xf numFmtId="0" fontId="16" fillId="12" borderId="1" xfId="1" applyFont="1" applyFill="1" applyBorder="1" applyAlignment="1">
      <alignment horizontal="center" vertical="center" wrapText="1"/>
    </xf>
    <xf numFmtId="0" fontId="16" fillId="12" borderId="5" xfId="1" applyFont="1" applyFill="1" applyBorder="1" applyAlignment="1">
      <alignment horizontal="center" vertical="center" wrapText="1"/>
    </xf>
    <xf numFmtId="167" fontId="16" fillId="12" borderId="1" xfId="1" applyNumberFormat="1" applyFont="1" applyFill="1" applyBorder="1" applyAlignment="1">
      <alignment vertical="center" wrapText="1"/>
    </xf>
    <xf numFmtId="0" fontId="0" fillId="0" borderId="19" xfId="0" applyBorder="1"/>
    <xf numFmtId="0" fontId="13" fillId="2" borderId="0" xfId="46" applyFont="1" applyFill="1" applyAlignment="1" applyProtection="1">
      <alignment horizontal="right" vertical="center" wrapText="1"/>
    </xf>
    <xf numFmtId="0" fontId="13" fillId="2" borderId="0" xfId="46" applyFont="1" applyFill="1" applyAlignment="1" applyProtection="1">
      <alignment vertical="center" wrapText="1"/>
    </xf>
    <xf numFmtId="0" fontId="13" fillId="2" borderId="0" xfId="46" applyFont="1" applyFill="1" applyAlignment="1" applyProtection="1">
      <alignment horizontal="center" vertical="center" wrapText="1"/>
    </xf>
    <xf numFmtId="0" fontId="13" fillId="2" borderId="0" xfId="46" applyFont="1" applyFill="1" applyAlignment="1" applyProtection="1">
      <alignment horizontal="right" vertical="center"/>
    </xf>
    <xf numFmtId="0" fontId="13" fillId="2" borderId="1" xfId="21" applyNumberFormat="1" applyFont="1" applyFill="1" applyBorder="1" applyAlignment="1">
      <alignment vertical="center" wrapText="1"/>
    </xf>
    <xf numFmtId="179" fontId="13" fillId="2" borderId="6" xfId="21" applyNumberFormat="1" applyFont="1" applyFill="1" applyBorder="1" applyAlignment="1">
      <alignment vertical="center" wrapText="1"/>
    </xf>
    <xf numFmtId="0" fontId="13" fillId="2" borderId="0" xfId="46" applyFont="1" applyFill="1" applyAlignment="1" applyProtection="1">
      <alignment horizontal="left" vertical="center" wrapText="1"/>
    </xf>
    <xf numFmtId="0" fontId="40" fillId="2" borderId="5" xfId="1" applyFont="1" applyFill="1" applyBorder="1" applyAlignment="1">
      <alignment horizontal="left" vertical="top" wrapText="1"/>
    </xf>
    <xf numFmtId="0" fontId="18" fillId="2" borderId="1" xfId="46" applyFont="1" applyFill="1" applyBorder="1" applyAlignment="1" applyProtection="1">
      <alignment horizontal="justify" vertical="top" wrapText="1"/>
    </xf>
    <xf numFmtId="9" fontId="16" fillId="2" borderId="54" xfId="44" applyNumberFormat="1" applyFont="1" applyFill="1" applyBorder="1" applyAlignment="1">
      <alignment vertical="center" wrapText="1"/>
    </xf>
    <xf numFmtId="9" fontId="16" fillId="2" borderId="1" xfId="1" applyNumberFormat="1" applyFont="1" applyFill="1" applyBorder="1" applyAlignment="1">
      <alignment vertical="center" wrapText="1"/>
    </xf>
    <xf numFmtId="14" fontId="13" fillId="2" borderId="1" xfId="21" applyNumberFormat="1" applyFont="1" applyFill="1" applyBorder="1" applyAlignment="1" applyProtection="1">
      <alignment vertical="center" wrapText="1"/>
    </xf>
    <xf numFmtId="0" fontId="23" fillId="12" borderId="16" xfId="41" applyFont="1" applyFill="1" applyBorder="1" applyAlignment="1">
      <alignment horizontal="left" vertical="center" wrapText="1"/>
    </xf>
    <xf numFmtId="0" fontId="13" fillId="2" borderId="6" xfId="40" applyFont="1" applyFill="1" applyBorder="1" applyAlignment="1">
      <alignment horizontal="left" vertical="center"/>
    </xf>
    <xf numFmtId="49" fontId="13" fillId="2" borderId="19" xfId="41" applyNumberFormat="1" applyFont="1" applyFill="1" applyBorder="1" applyAlignment="1">
      <alignment horizontal="center" vertical="center" wrapText="1"/>
    </xf>
    <xf numFmtId="167" fontId="16" fillId="2" borderId="1" xfId="1" applyNumberFormat="1" applyFont="1" applyFill="1" applyBorder="1" applyAlignment="1">
      <alignment horizontal="center" vertical="center" wrapText="1"/>
    </xf>
    <xf numFmtId="0" fontId="36" fillId="12" borderId="19" xfId="46" applyFill="1" applyBorder="1" applyAlignment="1" applyProtection="1">
      <alignment vertical="center" wrapText="1"/>
    </xf>
    <xf numFmtId="9" fontId="16" fillId="2" borderId="1" xfId="1" applyNumberFormat="1" applyFont="1" applyFill="1" applyBorder="1" applyAlignment="1">
      <alignment horizontal="right" vertical="center" wrapText="1"/>
    </xf>
    <xf numFmtId="0" fontId="16" fillId="12" borderId="1" xfId="1" applyFont="1" applyFill="1" applyBorder="1" applyAlignment="1">
      <alignment vertical="center"/>
    </xf>
    <xf numFmtId="9" fontId="16" fillId="0" borderId="1" xfId="43" applyNumberFormat="1" applyFont="1" applyFill="1" applyBorder="1" applyAlignment="1">
      <alignment vertical="center" wrapText="1"/>
    </xf>
    <xf numFmtId="0" fontId="16" fillId="0" borderId="54" xfId="1" applyFont="1" applyBorder="1" applyAlignment="1">
      <alignment vertical="top" wrapText="1"/>
    </xf>
    <xf numFmtId="0" fontId="16" fillId="0" borderId="1" xfId="1" applyFont="1" applyBorder="1" applyAlignment="1">
      <alignment vertical="top" wrapText="1"/>
    </xf>
    <xf numFmtId="1" fontId="16" fillId="0" borderId="1" xfId="1" applyNumberFormat="1" applyFont="1" applyBorder="1" applyAlignment="1">
      <alignment vertical="center" wrapText="1"/>
    </xf>
    <xf numFmtId="1" fontId="41" fillId="0" borderId="1" xfId="1" applyNumberFormat="1" applyFont="1" applyBorder="1" applyAlignment="1">
      <alignment vertical="center" wrapText="1"/>
    </xf>
    <xf numFmtId="0" fontId="13" fillId="2" borderId="1" xfId="41" applyFont="1" applyFill="1" applyBorder="1" applyAlignment="1">
      <alignment horizontal="center" vertical="center" wrapText="1"/>
    </xf>
    <xf numFmtId="1" fontId="13" fillId="2" borderId="26" xfId="41" applyNumberFormat="1" applyFont="1" applyFill="1" applyBorder="1" applyAlignment="1">
      <alignment horizontal="center" vertical="center" wrapText="1"/>
    </xf>
    <xf numFmtId="0" fontId="23" fillId="2" borderId="20" xfId="41" applyFont="1" applyFill="1" applyBorder="1" applyAlignment="1">
      <alignment horizontal="left" vertical="top" wrapText="1"/>
    </xf>
    <xf numFmtId="0" fontId="41" fillId="12" borderId="1" xfId="1" applyFont="1" applyFill="1" applyBorder="1" applyAlignment="1">
      <alignment horizontal="center" vertical="center" wrapText="1"/>
    </xf>
    <xf numFmtId="167" fontId="41" fillId="12" borderId="1" xfId="1" applyNumberFormat="1" applyFont="1" applyFill="1" applyBorder="1" applyAlignment="1">
      <alignment vertical="center" wrapText="1"/>
    </xf>
    <xf numFmtId="0" fontId="36" fillId="2" borderId="1" xfId="46" applyFill="1" applyBorder="1" applyAlignment="1" applyProtection="1">
      <alignment vertical="center" wrapText="1"/>
    </xf>
    <xf numFmtId="0" fontId="36" fillId="2" borderId="1" xfId="46" applyFill="1" applyBorder="1" applyAlignment="1" applyProtection="1">
      <alignment vertical="top" wrapText="1"/>
    </xf>
    <xf numFmtId="0" fontId="13" fillId="2" borderId="29" xfId="51" applyFont="1" applyFill="1" applyBorder="1" applyAlignment="1" applyProtection="1">
      <alignment horizontal="left" vertical="center" wrapText="1"/>
    </xf>
    <xf numFmtId="0" fontId="17" fillId="2" borderId="1" xfId="51" applyFont="1" applyFill="1" applyBorder="1" applyAlignment="1" applyProtection="1">
      <alignment horizontal="left" vertical="center" wrapText="1"/>
    </xf>
    <xf numFmtId="0" fontId="13" fillId="2" borderId="32" xfId="51" applyFont="1" applyFill="1" applyBorder="1" applyAlignment="1" applyProtection="1">
      <alignment horizontal="left" vertical="center" wrapText="1"/>
    </xf>
    <xf numFmtId="0" fontId="13" fillId="2" borderId="51" xfId="51" applyFont="1" applyFill="1" applyBorder="1" applyAlignment="1" applyProtection="1">
      <alignment horizontal="right" vertical="center" wrapText="1"/>
    </xf>
    <xf numFmtId="0" fontId="13" fillId="2" borderId="5" xfId="51" applyFont="1" applyFill="1" applyBorder="1" applyAlignment="1" applyProtection="1">
      <alignment horizontal="justify" vertical="center" wrapText="1"/>
    </xf>
    <xf numFmtId="0" fontId="13" fillId="2" borderId="0" xfId="51" applyFont="1" applyFill="1" applyBorder="1" applyAlignment="1" applyProtection="1">
      <alignment horizontal="right" vertical="center" wrapText="1"/>
    </xf>
    <xf numFmtId="0" fontId="13" fillId="2" borderId="1" xfId="51" applyFont="1" applyFill="1" applyBorder="1" applyAlignment="1" applyProtection="1">
      <alignment horizontal="justify" vertical="center" wrapText="1"/>
    </xf>
    <xf numFmtId="0" fontId="13" fillId="2" borderId="31" xfId="51" applyFont="1" applyFill="1" applyBorder="1" applyAlignment="1" applyProtection="1">
      <alignment vertical="center" wrapText="1"/>
    </xf>
    <xf numFmtId="0" fontId="13" fillId="2" borderId="1" xfId="51" applyFont="1" applyFill="1" applyBorder="1" applyAlignment="1" applyProtection="1">
      <alignment horizontal="center" vertical="center" wrapText="1"/>
    </xf>
    <xf numFmtId="0" fontId="13" fillId="2" borderId="1" xfId="51" applyFont="1" applyFill="1" applyBorder="1" applyAlignment="1" applyProtection="1">
      <alignment vertical="center" wrapText="1"/>
    </xf>
    <xf numFmtId="0" fontId="13" fillId="2" borderId="0" xfId="51" applyFont="1" applyFill="1" applyBorder="1" applyAlignment="1" applyProtection="1">
      <alignment vertical="center" wrapText="1"/>
    </xf>
    <xf numFmtId="0" fontId="17" fillId="2" borderId="1" xfId="51" applyFont="1" applyFill="1" applyBorder="1" applyAlignment="1" applyProtection="1">
      <alignment horizontal="center" vertical="center" wrapText="1"/>
    </xf>
    <xf numFmtId="0" fontId="13" fillId="2" borderId="13" xfId="51" applyFont="1" applyFill="1" applyBorder="1" applyAlignment="1" applyProtection="1">
      <alignment horizontal="center" vertical="center" wrapText="1"/>
    </xf>
    <xf numFmtId="0" fontId="13" fillId="2" borderId="6" xfId="51" applyFont="1" applyFill="1" applyBorder="1" applyAlignment="1" applyProtection="1">
      <alignment horizontal="center" vertical="center" wrapText="1"/>
    </xf>
    <xf numFmtId="0" fontId="13" fillId="2" borderId="36" xfId="51" applyFont="1" applyFill="1" applyBorder="1" applyAlignment="1" applyProtection="1">
      <alignment horizontal="center" vertical="center" wrapText="1"/>
    </xf>
    <xf numFmtId="0" fontId="13" fillId="2" borderId="52" xfId="51" applyFont="1" applyFill="1" applyBorder="1" applyAlignment="1" applyProtection="1">
      <alignment vertical="center" wrapText="1"/>
    </xf>
    <xf numFmtId="0" fontId="13" fillId="2" borderId="30" xfId="51" applyFont="1" applyFill="1" applyBorder="1" applyAlignment="1" applyProtection="1">
      <alignment vertical="center" wrapText="1"/>
    </xf>
    <xf numFmtId="0" fontId="13" fillId="2" borderId="0" xfId="51" applyFont="1" applyFill="1" applyBorder="1" applyAlignment="1" applyProtection="1">
      <alignment horizontal="center" vertical="center" wrapText="1"/>
    </xf>
    <xf numFmtId="0" fontId="13" fillId="2" borderId="13" xfId="51" applyFont="1" applyFill="1" applyBorder="1" applyAlignment="1" applyProtection="1">
      <alignment vertical="center" wrapText="1"/>
    </xf>
    <xf numFmtId="0" fontId="13" fillId="2" borderId="6" xfId="51" applyFont="1" applyFill="1" applyBorder="1" applyAlignment="1" applyProtection="1">
      <alignment vertical="center" wrapText="1"/>
    </xf>
    <xf numFmtId="0" fontId="13" fillId="2" borderId="52" xfId="51" applyFont="1" applyFill="1" applyBorder="1" applyAlignment="1" applyProtection="1">
      <alignment horizontal="center" vertical="center" wrapText="1"/>
    </xf>
    <xf numFmtId="0" fontId="13" fillId="2" borderId="30" xfId="51" applyFont="1" applyFill="1" applyBorder="1" applyAlignment="1" applyProtection="1">
      <alignment horizontal="center" vertical="center" wrapText="1"/>
    </xf>
    <xf numFmtId="0" fontId="13" fillId="2" borderId="35" xfId="51" applyFont="1" applyFill="1" applyBorder="1" applyAlignment="1" applyProtection="1">
      <alignment horizontal="center" vertical="center" wrapText="1"/>
    </xf>
    <xf numFmtId="0" fontId="13" fillId="2" borderId="59" xfId="51" applyFont="1" applyFill="1" applyBorder="1" applyAlignment="1" applyProtection="1">
      <alignment horizontal="right" vertical="center" wrapText="1"/>
    </xf>
    <xf numFmtId="0" fontId="24" fillId="2" borderId="1" xfId="51" applyFont="1" applyFill="1" applyBorder="1" applyAlignment="1" applyProtection="1">
      <alignment horizontal="center" vertical="center" wrapText="1"/>
    </xf>
    <xf numFmtId="0" fontId="13" fillId="2" borderId="0" xfId="51" applyFont="1" applyFill="1" applyBorder="1" applyAlignment="1" applyProtection="1">
      <alignment horizontal="center" vertical="center"/>
    </xf>
    <xf numFmtId="0" fontId="13" fillId="2" borderId="0" xfId="51" applyFont="1" applyFill="1" applyBorder="1" applyAlignment="1" applyProtection="1">
      <alignment horizontal="right" vertical="center"/>
    </xf>
    <xf numFmtId="0" fontId="13" fillId="2" borderId="19" xfId="51" applyFont="1" applyFill="1" applyBorder="1" applyAlignment="1" applyProtection="1">
      <alignment horizontal="center" vertical="center" wrapText="1"/>
    </xf>
    <xf numFmtId="0" fontId="13" fillId="2" borderId="29" xfId="51" applyFont="1" applyFill="1" applyBorder="1" applyAlignment="1" applyProtection="1">
      <alignment horizontal="center" vertical="center" wrapText="1"/>
    </xf>
    <xf numFmtId="0" fontId="13" fillId="2" borderId="26" xfId="51" applyFont="1" applyFill="1" applyBorder="1" applyAlignment="1" applyProtection="1">
      <alignment horizontal="center" vertical="center" wrapText="1"/>
    </xf>
    <xf numFmtId="0" fontId="13" fillId="2" borderId="31" xfId="51" applyFont="1" applyFill="1" applyBorder="1" applyAlignment="1" applyProtection="1">
      <alignment horizontal="center" vertical="center" wrapText="1"/>
    </xf>
    <xf numFmtId="49" fontId="17" fillId="0" borderId="30" xfId="41" applyNumberFormat="1" applyFont="1" applyBorder="1" applyAlignment="1">
      <alignment horizontal="center" vertical="center"/>
    </xf>
    <xf numFmtId="0" fontId="13" fillId="2" borderId="51" xfId="51" applyFont="1" applyFill="1" applyBorder="1" applyAlignment="1" applyProtection="1">
      <alignment horizontal="center" vertical="center" wrapText="1"/>
    </xf>
    <xf numFmtId="0" fontId="13" fillId="0" borderId="0" xfId="51" applyFont="1" applyFill="1" applyBorder="1" applyAlignment="1" applyProtection="1">
      <alignment horizontal="center" vertical="center" wrapText="1"/>
    </xf>
    <xf numFmtId="49" fontId="17" fillId="0" borderId="1" xfId="41" applyNumberFormat="1" applyFont="1" applyBorder="1" applyAlignment="1">
      <alignment horizontal="center" vertical="center"/>
    </xf>
    <xf numFmtId="49" fontId="17" fillId="0" borderId="0" xfId="41" applyNumberFormat="1" applyFont="1" applyAlignment="1">
      <alignment horizontal="center" vertical="center"/>
    </xf>
    <xf numFmtId="0" fontId="13" fillId="2" borderId="17" xfId="41" applyFont="1" applyFill="1" applyBorder="1" applyAlignment="1">
      <alignment horizontal="left" vertical="center" wrapText="1"/>
    </xf>
    <xf numFmtId="0" fontId="13" fillId="2" borderId="21" xfId="41" applyFont="1" applyFill="1" applyBorder="1" applyAlignment="1">
      <alignment horizontal="left" vertical="center" wrapText="1"/>
    </xf>
    <xf numFmtId="0" fontId="13" fillId="0" borderId="21" xfId="41" applyFont="1" applyBorder="1" applyAlignment="1">
      <alignment horizontal="left" vertical="center" wrapText="1"/>
    </xf>
    <xf numFmtId="0" fontId="13" fillId="2" borderId="22" xfId="41" applyFont="1" applyFill="1" applyBorder="1" applyAlignment="1">
      <alignment horizontal="left" vertical="center" wrapText="1"/>
    </xf>
    <xf numFmtId="1" fontId="13" fillId="2" borderId="1" xfId="41" applyNumberFormat="1" applyFont="1" applyFill="1" applyBorder="1" applyAlignment="1">
      <alignment horizontal="center" vertical="center" wrapText="1"/>
    </xf>
    <xf numFmtId="1" fontId="13" fillId="0" borderId="1" xfId="41" applyNumberFormat="1" applyFont="1" applyBorder="1" applyAlignment="1">
      <alignment horizontal="center" vertical="center" wrapText="1"/>
    </xf>
    <xf numFmtId="1" fontId="13" fillId="0" borderId="26" xfId="41" applyNumberFormat="1" applyFont="1" applyBorder="1" applyAlignment="1">
      <alignment horizontal="center" vertical="center" wrapText="1"/>
    </xf>
    <xf numFmtId="1" fontId="13" fillId="2" borderId="69" xfId="41" applyNumberFormat="1" applyFont="1" applyFill="1" applyBorder="1" applyAlignment="1">
      <alignment horizontal="center" vertical="center" wrapText="1"/>
    </xf>
    <xf numFmtId="1" fontId="13" fillId="2" borderId="0" xfId="41" applyNumberFormat="1" applyFont="1" applyFill="1" applyAlignment="1">
      <alignment horizontal="center" vertical="center" wrapText="1"/>
    </xf>
    <xf numFmtId="1" fontId="13" fillId="0" borderId="0" xfId="41" applyNumberFormat="1" applyFont="1" applyAlignment="1">
      <alignment horizontal="center" vertical="center" wrapText="1"/>
    </xf>
    <xf numFmtId="1" fontId="13" fillId="2" borderId="31" xfId="41" applyNumberFormat="1" applyFont="1" applyFill="1" applyBorder="1" applyAlignment="1">
      <alignment horizontal="center" vertical="center" wrapText="1"/>
    </xf>
    <xf numFmtId="1" fontId="13" fillId="0" borderId="0" xfId="49" applyNumberFormat="1" applyFont="1" applyAlignment="1">
      <alignment horizontal="center"/>
    </xf>
    <xf numFmtId="1" fontId="13" fillId="2" borderId="0" xfId="49" applyNumberFormat="1" applyFont="1" applyFill="1" applyAlignment="1">
      <alignment horizontal="center"/>
    </xf>
    <xf numFmtId="1" fontId="13" fillId="2" borderId="31" xfId="41" applyNumberFormat="1" applyFont="1" applyFill="1" applyBorder="1" applyAlignment="1">
      <alignment vertical="center" wrapText="1"/>
    </xf>
    <xf numFmtId="0" fontId="13" fillId="2" borderId="56" xfId="41" applyFont="1" applyFill="1" applyBorder="1" applyAlignment="1">
      <alignment horizontal="right" vertical="center" wrapText="1"/>
    </xf>
    <xf numFmtId="9" fontId="13" fillId="2" borderId="70" xfId="41" applyNumberFormat="1" applyFont="1" applyFill="1" applyBorder="1" applyAlignment="1">
      <alignment horizontal="center" vertical="center" wrapText="1"/>
    </xf>
    <xf numFmtId="0" fontId="13" fillId="2" borderId="70" xfId="41" applyFont="1" applyFill="1" applyBorder="1" applyAlignment="1">
      <alignment horizontal="center" vertical="center" wrapText="1"/>
    </xf>
    <xf numFmtId="0" fontId="13" fillId="2" borderId="71" xfId="41" applyFont="1" applyFill="1" applyBorder="1" applyAlignment="1">
      <alignment horizontal="center" vertical="center" wrapText="1"/>
    </xf>
    <xf numFmtId="0" fontId="13" fillId="2" borderId="51" xfId="51" applyFont="1" applyFill="1" applyBorder="1" applyAlignment="1" applyProtection="1">
      <alignment vertical="center" wrapText="1"/>
    </xf>
    <xf numFmtId="0" fontId="13" fillId="2" borderId="0" xfId="51" applyFont="1" applyFill="1" applyBorder="1" applyAlignment="1" applyProtection="1">
      <alignment horizontal="left" vertical="center" wrapText="1"/>
    </xf>
    <xf numFmtId="0" fontId="13" fillId="2" borderId="6" xfId="51" applyFont="1" applyFill="1" applyBorder="1" applyAlignment="1" applyProtection="1">
      <alignment horizontal="right" vertical="center"/>
    </xf>
    <xf numFmtId="0" fontId="13" fillId="0" borderId="1" xfId="41" applyFont="1" applyBorder="1" applyAlignment="1">
      <alignment horizontal="center" vertical="center" wrapText="1"/>
    </xf>
    <xf numFmtId="0" fontId="23" fillId="0" borderId="62" xfId="41" applyFont="1" applyBorder="1" applyAlignment="1">
      <alignment horizontal="left" vertical="center" wrapText="1"/>
    </xf>
    <xf numFmtId="0" fontId="13" fillId="2" borderId="55" xfId="41" applyFont="1" applyFill="1" applyBorder="1" applyAlignment="1">
      <alignment horizontal="center" vertical="center" wrapText="1"/>
    </xf>
    <xf numFmtId="0" fontId="13" fillId="2" borderId="14" xfId="51" applyFont="1" applyFill="1" applyBorder="1" applyAlignment="1" applyProtection="1">
      <alignment horizontal="left" vertical="center" wrapText="1"/>
    </xf>
    <xf numFmtId="0" fontId="18" fillId="2" borderId="1" xfId="51" applyFill="1" applyBorder="1" applyAlignment="1" applyProtection="1">
      <alignment vertical="top"/>
    </xf>
    <xf numFmtId="0" fontId="13" fillId="2" borderId="14" xfId="51" applyFont="1" applyFill="1" applyBorder="1" applyAlignment="1" applyProtection="1">
      <alignment horizontal="center" vertical="center" wrapText="1"/>
    </xf>
    <xf numFmtId="0" fontId="24" fillId="2" borderId="1" xfId="51" applyFont="1" applyFill="1" applyBorder="1" applyAlignment="1" applyProtection="1">
      <alignment vertical="center" wrapText="1"/>
    </xf>
    <xf numFmtId="12" fontId="16" fillId="2" borderId="5" xfId="1" applyNumberFormat="1" applyFont="1" applyFill="1" applyBorder="1" applyAlignment="1">
      <alignment vertical="center" wrapText="1"/>
    </xf>
    <xf numFmtId="0" fontId="18" fillId="2" borderId="1" xfId="51" applyFill="1" applyBorder="1" applyAlignment="1" applyProtection="1">
      <alignment vertical="top" wrapText="1"/>
    </xf>
    <xf numFmtId="0" fontId="20" fillId="2" borderId="1" xfId="0" applyFont="1" applyFill="1" applyBorder="1" applyAlignment="1">
      <alignment horizontal="left" vertical="center" wrapText="1"/>
    </xf>
    <xf numFmtId="0" fontId="13" fillId="2" borderId="14" xfId="46" applyFont="1" applyFill="1" applyBorder="1" applyAlignment="1" applyProtection="1">
      <alignment horizontal="center" vertical="center" wrapText="1"/>
    </xf>
    <xf numFmtId="0" fontId="13" fillId="2" borderId="32" xfId="46" applyFont="1" applyFill="1" applyBorder="1" applyAlignment="1" applyProtection="1">
      <alignment horizontal="center" vertical="center" wrapText="1"/>
    </xf>
    <xf numFmtId="0" fontId="16" fillId="0" borderId="5" xfId="1" applyFont="1" applyBorder="1" applyAlignment="1">
      <alignment vertical="center"/>
    </xf>
    <xf numFmtId="0" fontId="20" fillId="0" borderId="1" xfId="0" applyFont="1" applyBorder="1" applyAlignment="1">
      <alignment horizontal="center" vertical="center" wrapText="1"/>
    </xf>
    <xf numFmtId="0" fontId="16" fillId="0" borderId="1" xfId="0" applyFont="1" applyBorder="1" applyAlignment="1">
      <alignment horizontal="center" vertical="center" wrapText="1"/>
    </xf>
    <xf numFmtId="9" fontId="20" fillId="0" borderId="1" xfId="0" applyNumberFormat="1" applyFont="1" applyBorder="1" applyAlignment="1">
      <alignment horizontal="center" vertical="center" wrapText="1"/>
    </xf>
    <xf numFmtId="0" fontId="20" fillId="0" borderId="1" xfId="0" applyFont="1" applyBorder="1" applyAlignment="1">
      <alignment horizontal="center" vertical="center"/>
    </xf>
    <xf numFmtId="14" fontId="20" fillId="0" borderId="1" xfId="0" applyNumberFormat="1" applyFont="1" applyBorder="1" applyAlignment="1">
      <alignment horizontal="center" vertical="center"/>
    </xf>
    <xf numFmtId="14" fontId="20" fillId="0" borderId="1" xfId="0" applyNumberFormat="1" applyFont="1" applyBorder="1" applyAlignment="1">
      <alignment horizontal="right" vertical="center"/>
    </xf>
    <xf numFmtId="1" fontId="20" fillId="0" borderId="1" xfId="0" applyNumberFormat="1" applyFont="1" applyBorder="1" applyAlignment="1">
      <alignment horizontal="right" vertical="center"/>
    </xf>
    <xf numFmtId="9" fontId="20" fillId="0" borderId="1" xfId="0" applyNumberFormat="1" applyFont="1" applyBorder="1" applyAlignment="1">
      <alignment horizontal="right" vertical="center"/>
    </xf>
    <xf numFmtId="0" fontId="16" fillId="0" borderId="1" xfId="1" applyFont="1" applyBorder="1" applyAlignment="1">
      <alignment horizontal="justify" vertical="center" wrapText="1"/>
    </xf>
    <xf numFmtId="0" fontId="36" fillId="0" borderId="19" xfId="46" applyBorder="1" applyAlignment="1">
      <alignment vertical="center" wrapText="1"/>
    </xf>
    <xf numFmtId="9" fontId="16" fillId="2" borderId="54" xfId="43" applyNumberFormat="1" applyFont="1" applyFill="1" applyBorder="1" applyAlignment="1">
      <alignment vertical="center" wrapText="1"/>
    </xf>
    <xf numFmtId="0" fontId="39" fillId="0" borderId="1" xfId="1" applyFont="1" applyBorder="1" applyAlignment="1">
      <alignment horizontal="left" vertical="top" wrapText="1"/>
    </xf>
    <xf numFmtId="2" fontId="13" fillId="2" borderId="1" xfId="21" applyNumberFormat="1" applyFont="1" applyFill="1" applyBorder="1" applyAlignment="1" applyProtection="1">
      <alignment vertical="center" wrapText="1"/>
    </xf>
    <xf numFmtId="2" fontId="17" fillId="2" borderId="1" xfId="41" applyNumberFormat="1" applyFont="1" applyFill="1" applyBorder="1" applyAlignment="1">
      <alignment horizontal="center" vertical="center"/>
    </xf>
    <xf numFmtId="17" fontId="13" fillId="2" borderId="14" xfId="46" applyNumberFormat="1" applyFont="1" applyFill="1" applyBorder="1" applyAlignment="1" applyProtection="1">
      <alignment horizontal="center" vertical="center" wrapText="1"/>
    </xf>
    <xf numFmtId="9" fontId="16" fillId="2" borderId="1" xfId="1" applyNumberFormat="1" applyFont="1" applyFill="1" applyBorder="1" applyAlignment="1">
      <alignment horizontal="left" vertical="center" wrapText="1"/>
    </xf>
    <xf numFmtId="0" fontId="16" fillId="12" borderId="5" xfId="1" applyFont="1" applyFill="1" applyBorder="1" applyAlignment="1">
      <alignment vertical="center" wrapText="1"/>
    </xf>
    <xf numFmtId="1" fontId="42" fillId="2" borderId="19" xfId="41" applyNumberFormat="1" applyFont="1" applyFill="1" applyBorder="1" applyAlignment="1">
      <alignment horizontal="center" vertical="center" wrapText="1"/>
    </xf>
    <xf numFmtId="0" fontId="13" fillId="2" borderId="3" xfId="41" applyFont="1" applyFill="1" applyBorder="1" applyAlignment="1">
      <alignment horizontal="center" vertical="center" wrapText="1"/>
    </xf>
    <xf numFmtId="0" fontId="13" fillId="2" borderId="19" xfId="46" applyFont="1" applyFill="1" applyBorder="1" applyAlignment="1" applyProtection="1">
      <alignment horizontal="center" vertical="center"/>
    </xf>
    <xf numFmtId="0" fontId="13" fillId="2" borderId="19" xfId="46" applyFont="1" applyFill="1" applyBorder="1" applyAlignment="1" applyProtection="1">
      <alignment horizontal="left" vertical="top"/>
    </xf>
    <xf numFmtId="0" fontId="21" fillId="0" borderId="30" xfId="0" applyFont="1" applyBorder="1"/>
    <xf numFmtId="0" fontId="13" fillId="2" borderId="18" xfId="46" applyFont="1" applyFill="1" applyBorder="1" applyAlignment="1">
      <alignment horizontal="left" vertical="center"/>
    </xf>
    <xf numFmtId="0" fontId="13" fillId="2" borderId="57" xfId="46" applyFont="1" applyFill="1" applyBorder="1" applyAlignment="1">
      <alignment horizontal="left" vertical="center" wrapText="1"/>
    </xf>
    <xf numFmtId="0" fontId="13" fillId="2" borderId="58" xfId="46" applyFont="1" applyFill="1" applyBorder="1" applyAlignment="1">
      <alignment horizontal="left" vertical="center" wrapText="1"/>
    </xf>
    <xf numFmtId="0" fontId="17" fillId="2" borderId="1" xfId="46" applyFont="1" applyFill="1" applyBorder="1" applyAlignment="1">
      <alignment horizontal="left" vertical="center" wrapText="1"/>
    </xf>
    <xf numFmtId="0" fontId="13" fillId="2" borderId="51" xfId="46" applyFont="1" applyFill="1" applyBorder="1" applyAlignment="1">
      <alignment horizontal="right" vertical="center" wrapText="1"/>
    </xf>
    <xf numFmtId="0" fontId="13" fillId="2" borderId="5" xfId="46" applyFont="1" applyFill="1" applyBorder="1" applyAlignment="1">
      <alignment horizontal="justify" vertical="center" wrapText="1"/>
    </xf>
    <xf numFmtId="0" fontId="13" fillId="2" borderId="1" xfId="46" applyFont="1" applyFill="1" applyBorder="1" applyAlignment="1">
      <alignment horizontal="center" vertical="center" wrapText="1"/>
    </xf>
    <xf numFmtId="0" fontId="13" fillId="2" borderId="31" xfId="46" applyFont="1" applyFill="1" applyBorder="1" applyAlignment="1">
      <alignment vertical="center" wrapText="1"/>
    </xf>
    <xf numFmtId="0" fontId="13" fillId="2" borderId="1" xfId="46" applyFont="1" applyFill="1" applyBorder="1" applyAlignment="1">
      <alignment vertical="center" wrapText="1"/>
    </xf>
    <xf numFmtId="0" fontId="13" fillId="2" borderId="13" xfId="46" applyFont="1" applyFill="1" applyBorder="1" applyAlignment="1">
      <alignment horizontal="center" vertical="center" wrapText="1"/>
    </xf>
    <xf numFmtId="0" fontId="13" fillId="2" borderId="6" xfId="46" applyFont="1" applyFill="1" applyBorder="1" applyAlignment="1">
      <alignment horizontal="center" vertical="center" wrapText="1"/>
    </xf>
    <xf numFmtId="0" fontId="13" fillId="2" borderId="36" xfId="46" applyFont="1" applyFill="1" applyBorder="1" applyAlignment="1">
      <alignment horizontal="center" vertical="center" wrapText="1"/>
    </xf>
    <xf numFmtId="0" fontId="13" fillId="2" borderId="52" xfId="46" applyFont="1" applyFill="1" applyBorder="1" applyAlignment="1">
      <alignment vertical="center" wrapText="1"/>
    </xf>
    <xf numFmtId="0" fontId="13" fillId="2" borderId="30" xfId="46" applyFont="1" applyFill="1" applyBorder="1" applyAlignment="1">
      <alignment vertical="center" wrapText="1"/>
    </xf>
    <xf numFmtId="0" fontId="13" fillId="2" borderId="13" xfId="46" applyFont="1" applyFill="1" applyBorder="1" applyAlignment="1">
      <alignment vertical="center" wrapText="1"/>
    </xf>
    <xf numFmtId="0" fontId="13" fillId="2" borderId="6" xfId="46" applyFont="1" applyFill="1" applyBorder="1" applyAlignment="1">
      <alignment vertical="center" wrapText="1"/>
    </xf>
    <xf numFmtId="0" fontId="13" fillId="2" borderId="52" xfId="46" applyFont="1" applyFill="1" applyBorder="1" applyAlignment="1">
      <alignment horizontal="center" vertical="center" wrapText="1"/>
    </xf>
    <xf numFmtId="0" fontId="13" fillId="2" borderId="30" xfId="46" applyFont="1" applyFill="1" applyBorder="1" applyAlignment="1">
      <alignment horizontal="center" vertical="center" wrapText="1"/>
    </xf>
    <xf numFmtId="0" fontId="13" fillId="2" borderId="35" xfId="46" applyFont="1" applyFill="1" applyBorder="1" applyAlignment="1">
      <alignment horizontal="center" vertical="center" wrapText="1"/>
    </xf>
    <xf numFmtId="0" fontId="13" fillId="2" borderId="59" xfId="46" applyFont="1" applyFill="1" applyBorder="1" applyAlignment="1">
      <alignment horizontal="right" vertical="center" wrapText="1"/>
    </xf>
    <xf numFmtId="0" fontId="24" fillId="2" borderId="1" xfId="46" applyFont="1" applyFill="1" applyBorder="1" applyAlignment="1">
      <alignment horizontal="center" vertical="center" wrapText="1"/>
    </xf>
    <xf numFmtId="0" fontId="13" fillId="2" borderId="29" xfId="46" applyFont="1" applyFill="1" applyBorder="1" applyAlignment="1">
      <alignment horizontal="center" vertical="center"/>
    </xf>
    <xf numFmtId="0" fontId="13" fillId="2" borderId="26" xfId="46" applyFont="1" applyFill="1" applyBorder="1" applyAlignment="1">
      <alignment horizontal="center" vertical="center" wrapText="1"/>
    </xf>
    <xf numFmtId="0" fontId="13" fillId="2" borderId="31" xfId="46" applyFont="1" applyFill="1" applyBorder="1" applyAlignment="1">
      <alignment horizontal="center" vertical="center" wrapText="1"/>
    </xf>
    <xf numFmtId="0" fontId="13" fillId="2" borderId="51" xfId="46" applyFont="1" applyFill="1" applyBorder="1" applyAlignment="1">
      <alignment horizontal="center" vertical="center" wrapText="1"/>
    </xf>
    <xf numFmtId="1" fontId="13" fillId="2" borderId="1" xfId="21" applyNumberFormat="1" applyFont="1" applyFill="1" applyBorder="1" applyAlignment="1">
      <alignment vertical="center" wrapText="1"/>
    </xf>
    <xf numFmtId="0" fontId="13" fillId="2" borderId="6" xfId="46" applyFont="1" applyFill="1" applyBorder="1" applyAlignment="1">
      <alignment horizontal="right" vertical="center"/>
    </xf>
    <xf numFmtId="0" fontId="13" fillId="2" borderId="14" xfId="46" applyFont="1" applyFill="1" applyBorder="1" applyAlignment="1">
      <alignment horizontal="left" vertical="center"/>
    </xf>
    <xf numFmtId="17" fontId="13" fillId="2" borderId="14" xfId="46" applyNumberFormat="1" applyFont="1" applyFill="1" applyBorder="1" applyAlignment="1">
      <alignment horizontal="left" vertical="top"/>
    </xf>
    <xf numFmtId="17" fontId="13" fillId="2" borderId="14" xfId="46" applyNumberFormat="1" applyFont="1" applyFill="1" applyBorder="1" applyAlignment="1" applyProtection="1">
      <alignment horizontal="left" vertical="center"/>
    </xf>
    <xf numFmtId="0" fontId="13" fillId="2" borderId="55" xfId="0" applyFont="1" applyFill="1" applyBorder="1"/>
    <xf numFmtId="0" fontId="13" fillId="2" borderId="0" xfId="48" applyNumberFormat="1" applyFont="1" applyFill="1" applyBorder="1" applyAlignment="1">
      <alignment horizontal="center" vertical="center" wrapText="1"/>
    </xf>
    <xf numFmtId="0" fontId="13" fillId="2" borderId="23" xfId="41" applyFont="1" applyFill="1" applyBorder="1" applyAlignment="1">
      <alignment horizontal="center" vertical="center" wrapText="1"/>
    </xf>
    <xf numFmtId="1" fontId="43" fillId="2" borderId="19" xfId="41" applyNumberFormat="1" applyFont="1" applyFill="1" applyBorder="1" applyAlignment="1">
      <alignment horizontal="center" vertical="center" wrapText="1"/>
    </xf>
    <xf numFmtId="9" fontId="16" fillId="0" borderId="1" xfId="1" applyNumberFormat="1" applyFont="1" applyBorder="1" applyAlignment="1">
      <alignment horizontal="center" vertical="center" wrapText="1"/>
    </xf>
    <xf numFmtId="0" fontId="16" fillId="0" borderId="1" xfId="48" applyNumberFormat="1" applyFont="1" applyFill="1" applyBorder="1" applyAlignment="1">
      <alignment horizontal="right" vertical="center" wrapText="1"/>
    </xf>
    <xf numFmtId="0" fontId="16" fillId="0" borderId="1" xfId="1" applyFont="1" applyBorder="1" applyAlignment="1">
      <alignment horizontal="right" vertical="center" wrapText="1"/>
    </xf>
    <xf numFmtId="167" fontId="44" fillId="2" borderId="1" xfId="1" applyNumberFormat="1" applyFont="1" applyFill="1" applyBorder="1" applyAlignment="1">
      <alignment vertical="center" wrapText="1"/>
    </xf>
    <xf numFmtId="1" fontId="43" fillId="2" borderId="1" xfId="41" applyNumberFormat="1" applyFont="1" applyFill="1" applyBorder="1" applyAlignment="1">
      <alignment horizontal="center" vertical="center" wrapText="1"/>
    </xf>
    <xf numFmtId="1" fontId="43" fillId="0" borderId="1" xfId="41" applyNumberFormat="1" applyFont="1" applyBorder="1" applyAlignment="1">
      <alignment horizontal="center" vertical="center" wrapText="1"/>
    </xf>
    <xf numFmtId="1" fontId="13" fillId="2" borderId="5" xfId="41" applyNumberFormat="1" applyFont="1" applyFill="1" applyBorder="1" applyAlignment="1">
      <alignment horizontal="center" vertical="center" wrapText="1"/>
    </xf>
    <xf numFmtId="0" fontId="13" fillId="2" borderId="1" xfId="49" applyFont="1" applyFill="1" applyBorder="1" applyAlignment="1">
      <alignment horizontal="center"/>
    </xf>
    <xf numFmtId="1" fontId="13" fillId="2" borderId="3" xfId="41" applyNumberFormat="1" applyFont="1" applyFill="1" applyBorder="1" applyAlignment="1">
      <alignment horizontal="center" vertical="center" wrapText="1"/>
    </xf>
    <xf numFmtId="1" fontId="13" fillId="2" borderId="54" xfId="41" applyNumberFormat="1" applyFont="1" applyFill="1" applyBorder="1" applyAlignment="1">
      <alignment horizontal="center" vertical="center" wrapText="1"/>
    </xf>
    <xf numFmtId="0" fontId="43" fillId="2" borderId="0" xfId="41" applyFont="1" applyFill="1" applyAlignment="1">
      <alignment horizontal="center" vertical="center" wrapText="1"/>
    </xf>
    <xf numFmtId="0" fontId="43" fillId="2" borderId="1" xfId="41" applyFont="1" applyFill="1" applyBorder="1" applyAlignment="1">
      <alignment horizontal="center" vertical="center" wrapText="1"/>
    </xf>
    <xf numFmtId="2" fontId="13" fillId="2" borderId="3" xfId="41" applyNumberFormat="1" applyFont="1" applyFill="1" applyBorder="1" applyAlignment="1">
      <alignment horizontal="center" vertical="center" wrapText="1"/>
    </xf>
    <xf numFmtId="0" fontId="13" fillId="2" borderId="1" xfId="40" applyFont="1" applyFill="1" applyBorder="1" applyAlignment="1">
      <alignment horizontal="center"/>
    </xf>
    <xf numFmtId="2" fontId="13" fillId="2" borderId="11" xfId="41" applyNumberFormat="1" applyFont="1" applyFill="1" applyBorder="1" applyAlignment="1">
      <alignment horizontal="center" vertical="center" wrapText="1"/>
    </xf>
    <xf numFmtId="1" fontId="13" fillId="2" borderId="11" xfId="41" applyNumberFormat="1" applyFont="1" applyFill="1" applyBorder="1" applyAlignment="1">
      <alignment horizontal="center" vertical="center" wrapText="1"/>
    </xf>
    <xf numFmtId="0" fontId="43" fillId="2" borderId="54" xfId="41" applyFont="1" applyFill="1" applyBorder="1" applyAlignment="1">
      <alignment horizontal="center" vertical="center" wrapText="1"/>
    </xf>
    <xf numFmtId="0" fontId="43" fillId="2" borderId="5" xfId="41" applyFont="1" applyFill="1" applyBorder="1" applyAlignment="1">
      <alignment horizontal="center" vertical="center" wrapText="1"/>
    </xf>
    <xf numFmtId="0" fontId="13" fillId="2" borderId="13" xfId="41" applyFont="1" applyFill="1" applyBorder="1" applyAlignment="1">
      <alignment horizontal="left" vertical="center"/>
    </xf>
    <xf numFmtId="0" fontId="13" fillId="2" borderId="6" xfId="41" applyFont="1" applyFill="1" applyBorder="1" applyAlignment="1">
      <alignment horizontal="left" vertical="center" wrapText="1"/>
    </xf>
    <xf numFmtId="0" fontId="13" fillId="2" borderId="36" xfId="41" applyFont="1" applyFill="1" applyBorder="1" applyAlignment="1">
      <alignment horizontal="left" vertical="center" wrapText="1"/>
    </xf>
    <xf numFmtId="0" fontId="23" fillId="0" borderId="17" xfId="41" applyFont="1" applyBorder="1" applyAlignment="1">
      <alignment horizontal="left" vertical="center" wrapText="1"/>
    </xf>
    <xf numFmtId="1" fontId="13" fillId="2" borderId="0" xfId="48" applyNumberFormat="1" applyFont="1" applyFill="1" applyBorder="1" applyAlignment="1">
      <alignment horizontal="center" vertical="center" wrapText="1"/>
    </xf>
    <xf numFmtId="0" fontId="43" fillId="2" borderId="31" xfId="41" applyFont="1" applyFill="1" applyBorder="1" applyAlignment="1">
      <alignment vertical="center" wrapText="1"/>
    </xf>
    <xf numFmtId="0" fontId="43" fillId="2" borderId="29" xfId="41" applyFont="1" applyFill="1" applyBorder="1" applyAlignment="1">
      <alignment horizontal="center" vertical="center" wrapText="1"/>
    </xf>
    <xf numFmtId="9" fontId="13" fillId="2" borderId="3" xfId="41" applyNumberFormat="1" applyFont="1" applyFill="1" applyBorder="1" applyAlignment="1">
      <alignment horizontal="center" vertical="center" wrapText="1"/>
    </xf>
    <xf numFmtId="9" fontId="13" fillId="2" borderId="11" xfId="41" applyNumberFormat="1" applyFont="1" applyFill="1" applyBorder="1" applyAlignment="1">
      <alignment horizontal="center" vertical="center" wrapText="1"/>
    </xf>
    <xf numFmtId="2" fontId="13" fillId="2" borderId="6" xfId="41" applyNumberFormat="1" applyFont="1" applyFill="1" applyBorder="1" applyAlignment="1">
      <alignment horizontal="center" vertical="center" wrapText="1"/>
    </xf>
    <xf numFmtId="2" fontId="13" fillId="2" borderId="15" xfId="41" applyNumberFormat="1" applyFont="1" applyFill="1" applyBorder="1" applyAlignment="1">
      <alignment horizontal="center" vertical="center" wrapText="1"/>
    </xf>
    <xf numFmtId="0" fontId="13" fillId="2" borderId="15" xfId="41" applyFont="1" applyFill="1" applyBorder="1" applyAlignment="1">
      <alignment horizontal="center" vertical="center" wrapText="1"/>
    </xf>
    <xf numFmtId="0" fontId="13" fillId="2" borderId="3" xfId="48" applyNumberFormat="1" applyFont="1" applyFill="1" applyBorder="1" applyAlignment="1">
      <alignment horizontal="center" vertical="center" wrapText="1"/>
    </xf>
    <xf numFmtId="0" fontId="13" fillId="2" borderId="11" xfId="48" applyNumberFormat="1" applyFont="1" applyFill="1" applyBorder="1" applyAlignment="1">
      <alignment horizontal="center" vertical="center" wrapText="1"/>
    </xf>
    <xf numFmtId="0" fontId="13" fillId="2" borderId="54" xfId="40" applyFont="1" applyFill="1" applyBorder="1" applyAlignment="1">
      <alignment horizontal="center"/>
    </xf>
    <xf numFmtId="14" fontId="16" fillId="0" borderId="1" xfId="1" applyNumberFormat="1" applyFont="1" applyBorder="1" applyAlignment="1">
      <alignment horizontal="left" vertical="center" wrapText="1"/>
    </xf>
    <xf numFmtId="0" fontId="43" fillId="2" borderId="26" xfId="41" applyFont="1" applyFill="1" applyBorder="1" applyAlignment="1">
      <alignment horizontal="center" vertical="center" wrapText="1"/>
    </xf>
    <xf numFmtId="0" fontId="43" fillId="2" borderId="30" xfId="41" applyFont="1" applyFill="1" applyBorder="1" applyAlignment="1">
      <alignment horizontal="left" vertical="center" wrapText="1"/>
    </xf>
    <xf numFmtId="0" fontId="43" fillId="2" borderId="0" xfId="40" applyFont="1" applyFill="1" applyAlignment="1">
      <alignment horizontal="center"/>
    </xf>
    <xf numFmtId="0" fontId="43" fillId="2" borderId="19" xfId="41" applyFont="1" applyFill="1" applyBorder="1" applyAlignment="1">
      <alignment horizontal="center" vertical="center" wrapText="1"/>
    </xf>
    <xf numFmtId="0" fontId="36" fillId="2" borderId="1" xfId="46" applyFill="1" applyBorder="1" applyAlignment="1">
      <alignment vertical="top" wrapText="1"/>
    </xf>
    <xf numFmtId="2" fontId="13" fillId="2" borderId="1" xfId="41" applyNumberFormat="1" applyFont="1" applyFill="1" applyBorder="1" applyAlignment="1">
      <alignment horizontal="center" vertical="center" wrapText="1"/>
    </xf>
    <xf numFmtId="2" fontId="43" fillId="2" borderId="26" xfId="41" applyNumberFormat="1" applyFont="1" applyFill="1" applyBorder="1" applyAlignment="1">
      <alignment horizontal="center" vertical="center" wrapText="1"/>
    </xf>
    <xf numFmtId="2" fontId="43" fillId="2" borderId="32" xfId="41" applyNumberFormat="1" applyFont="1" applyFill="1" applyBorder="1" applyAlignment="1">
      <alignment horizontal="center" vertical="center" wrapText="1"/>
    </xf>
    <xf numFmtId="0" fontId="13" fillId="2" borderId="11" xfId="41" applyFont="1" applyFill="1" applyBorder="1" applyAlignment="1">
      <alignment horizontal="center" vertical="center" wrapText="1"/>
    </xf>
    <xf numFmtId="0" fontId="43" fillId="2" borderId="3" xfId="41" applyFont="1" applyFill="1" applyBorder="1" applyAlignment="1">
      <alignment horizontal="center" vertical="center" wrapText="1"/>
    </xf>
    <xf numFmtId="1" fontId="13" fillId="2" borderId="23" xfId="41" applyNumberFormat="1" applyFont="1" applyFill="1" applyBorder="1" applyAlignment="1">
      <alignment horizontal="center" vertical="center" wrapText="1"/>
    </xf>
    <xf numFmtId="9" fontId="43" fillId="2" borderId="0" xfId="41" applyNumberFormat="1" applyFont="1" applyFill="1" applyAlignment="1">
      <alignment horizontal="center" vertical="center" wrapText="1"/>
    </xf>
    <xf numFmtId="0" fontId="43" fillId="2" borderId="31" xfId="41" applyFont="1" applyFill="1" applyBorder="1" applyAlignment="1">
      <alignment horizontal="center" vertical="center" wrapText="1"/>
    </xf>
    <xf numFmtId="0" fontId="13" fillId="2" borderId="23" xfId="48" applyNumberFormat="1" applyFont="1" applyFill="1" applyBorder="1" applyAlignment="1">
      <alignment horizontal="center" vertical="center" wrapText="1"/>
    </xf>
    <xf numFmtId="0" fontId="46" fillId="14" borderId="1" xfId="0" applyFont="1" applyFill="1" applyBorder="1" applyAlignment="1">
      <alignment horizontal="center" vertical="center" wrapText="1"/>
    </xf>
    <xf numFmtId="0" fontId="45" fillId="14" borderId="1" xfId="1" applyFont="1" applyFill="1" applyBorder="1" applyAlignment="1">
      <alignment horizontal="center" vertical="center" wrapText="1"/>
    </xf>
    <xf numFmtId="0" fontId="36" fillId="14" borderId="1" xfId="46" applyFill="1" applyBorder="1" applyAlignment="1" applyProtection="1">
      <alignment horizontal="center" vertical="center" wrapText="1"/>
    </xf>
    <xf numFmtId="0" fontId="46" fillId="14" borderId="1" xfId="0" applyFont="1" applyFill="1" applyBorder="1" applyAlignment="1">
      <alignment horizontal="left" vertical="center" wrapText="1"/>
    </xf>
    <xf numFmtId="0" fontId="13" fillId="2" borderId="29" xfId="46" applyFont="1" applyFill="1" applyBorder="1" applyAlignment="1">
      <alignment horizontal="center" vertical="center" wrapText="1"/>
    </xf>
    <xf numFmtId="0" fontId="13" fillId="2" borderId="32" xfId="46" applyFont="1" applyFill="1" applyBorder="1" applyAlignment="1">
      <alignment horizontal="center" vertical="center" wrapText="1"/>
    </xf>
    <xf numFmtId="0" fontId="48" fillId="15" borderId="46" xfId="53" applyFont="1" applyFill="1" applyBorder="1"/>
    <xf numFmtId="49" fontId="50" fillId="15" borderId="17" xfId="54" applyNumberFormat="1" applyFont="1" applyFill="1" applyBorder="1" applyAlignment="1">
      <alignment horizontal="left" vertical="center"/>
    </xf>
    <xf numFmtId="49" fontId="50" fillId="15" borderId="21" xfId="54" applyNumberFormat="1" applyFont="1" applyFill="1" applyBorder="1" applyAlignment="1">
      <alignment horizontal="center" vertical="center"/>
    </xf>
    <xf numFmtId="49" fontId="50" fillId="15" borderId="22" xfId="54" applyNumberFormat="1" applyFont="1" applyFill="1" applyBorder="1" applyAlignment="1">
      <alignment horizontal="center" vertical="center"/>
    </xf>
    <xf numFmtId="0" fontId="48" fillId="0" borderId="0" xfId="53" applyFont="1"/>
    <xf numFmtId="0" fontId="52" fillId="0" borderId="46" xfId="54" applyFont="1" applyBorder="1" applyAlignment="1">
      <alignment horizontal="left" vertical="center" wrapText="1"/>
    </xf>
    <xf numFmtId="0" fontId="52" fillId="14" borderId="45" xfId="54" applyFont="1" applyFill="1" applyBorder="1" applyAlignment="1">
      <alignment horizontal="left" vertical="center" wrapText="1"/>
    </xf>
    <xf numFmtId="0" fontId="54" fillId="14" borderId="29" xfId="54" applyFont="1" applyFill="1" applyBorder="1" applyAlignment="1">
      <alignment horizontal="left" vertical="center" wrapText="1"/>
    </xf>
    <xf numFmtId="0" fontId="54" fillId="14" borderId="32" xfId="54" applyFont="1" applyFill="1" applyBorder="1" applyAlignment="1">
      <alignment horizontal="left" vertical="center" wrapText="1"/>
    </xf>
    <xf numFmtId="0" fontId="52" fillId="14" borderId="16" xfId="54" applyFont="1" applyFill="1" applyBorder="1" applyAlignment="1">
      <alignment horizontal="left" vertical="center" wrapText="1"/>
    </xf>
    <xf numFmtId="0" fontId="54" fillId="14" borderId="30" xfId="54" applyFont="1" applyFill="1" applyBorder="1" applyAlignment="1">
      <alignment horizontal="left" vertical="center"/>
    </xf>
    <xf numFmtId="0" fontId="54" fillId="14" borderId="55" xfId="54" applyFont="1" applyFill="1" applyBorder="1" applyAlignment="1">
      <alignment horizontal="left" vertical="center"/>
    </xf>
    <xf numFmtId="0" fontId="52" fillId="14" borderId="54" xfId="54" applyFont="1" applyFill="1" applyBorder="1" applyAlignment="1">
      <alignment horizontal="left" vertical="center" wrapText="1"/>
    </xf>
    <xf numFmtId="0" fontId="54" fillId="14" borderId="52" xfId="53" applyFont="1" applyFill="1" applyBorder="1" applyAlignment="1">
      <alignment horizontal="center"/>
    </xf>
    <xf numFmtId="0" fontId="54" fillId="14" borderId="30" xfId="53" applyFont="1" applyFill="1" applyBorder="1" applyAlignment="1">
      <alignment horizontal="center"/>
    </xf>
    <xf numFmtId="0" fontId="54" fillId="14" borderId="30" xfId="53" applyFont="1" applyFill="1" applyBorder="1"/>
    <xf numFmtId="0" fontId="54" fillId="14" borderId="35" xfId="53" applyFont="1" applyFill="1" applyBorder="1"/>
    <xf numFmtId="0" fontId="54" fillId="14" borderId="0" xfId="53" applyFont="1" applyFill="1" applyAlignment="1">
      <alignment horizontal="center"/>
    </xf>
    <xf numFmtId="0" fontId="54" fillId="14" borderId="0" xfId="53" applyFont="1" applyFill="1"/>
    <xf numFmtId="0" fontId="54" fillId="14" borderId="31" xfId="53" applyFont="1" applyFill="1" applyBorder="1"/>
    <xf numFmtId="0" fontId="54" fillId="14" borderId="6" xfId="53" applyFont="1" applyFill="1" applyBorder="1" applyAlignment="1">
      <alignment horizontal="center"/>
    </xf>
    <xf numFmtId="0" fontId="54" fillId="14" borderId="6" xfId="53" applyFont="1" applyFill="1" applyBorder="1"/>
    <xf numFmtId="0" fontId="54" fillId="14" borderId="36" xfId="53" applyFont="1" applyFill="1" applyBorder="1"/>
    <xf numFmtId="0" fontId="55" fillId="0" borderId="1" xfId="55" applyFont="1" applyBorder="1" applyAlignment="1" applyProtection="1">
      <alignment horizontal="left" vertical="center" wrapText="1"/>
    </xf>
    <xf numFmtId="0" fontId="52" fillId="0" borderId="16" xfId="54" applyFont="1" applyBorder="1" applyAlignment="1">
      <alignment horizontal="left" vertical="center" wrapText="1"/>
    </xf>
    <xf numFmtId="0" fontId="54" fillId="14" borderId="52" xfId="54" applyFont="1" applyFill="1" applyBorder="1" applyAlignment="1">
      <alignment vertical="center"/>
    </xf>
    <xf numFmtId="0" fontId="54" fillId="14" borderId="30" xfId="54" applyFont="1" applyFill="1" applyBorder="1" applyAlignment="1">
      <alignment vertical="center" wrapText="1"/>
    </xf>
    <xf numFmtId="0" fontId="54" fillId="14" borderId="35" xfId="54" applyFont="1" applyFill="1" applyBorder="1" applyAlignment="1">
      <alignment vertical="center" wrapText="1"/>
    </xf>
    <xf numFmtId="0" fontId="54" fillId="14" borderId="51" xfId="54" applyFont="1" applyFill="1" applyBorder="1" applyAlignment="1">
      <alignment vertical="center"/>
    </xf>
    <xf numFmtId="0" fontId="54" fillId="14" borderId="6" xfId="54" applyFont="1" applyFill="1" applyBorder="1" applyAlignment="1">
      <alignment vertical="center" wrapText="1"/>
    </xf>
    <xf numFmtId="0" fontId="54" fillId="14" borderId="0" xfId="54" applyFont="1" applyFill="1" applyAlignment="1">
      <alignment vertical="center" wrapText="1"/>
    </xf>
    <xf numFmtId="0" fontId="54" fillId="14" borderId="31" xfId="54" applyFont="1" applyFill="1" applyBorder="1" applyAlignment="1">
      <alignment vertical="center" wrapText="1"/>
    </xf>
    <xf numFmtId="0" fontId="54" fillId="14" borderId="51" xfId="55" applyFont="1" applyFill="1" applyBorder="1" applyAlignment="1" applyProtection="1">
      <alignment horizontal="right" vertical="center" wrapText="1"/>
    </xf>
    <xf numFmtId="0" fontId="54" fillId="14" borderId="5" xfId="55" applyFont="1" applyFill="1" applyBorder="1" applyAlignment="1" applyProtection="1">
      <alignment horizontal="justify" vertical="center" wrapText="1"/>
    </xf>
    <xf numFmtId="0" fontId="54" fillId="14" borderId="0" xfId="55" applyFont="1" applyFill="1" applyBorder="1" applyAlignment="1" applyProtection="1">
      <alignment horizontal="right" vertical="center" wrapText="1"/>
    </xf>
    <xf numFmtId="0" fontId="54" fillId="14" borderId="1" xfId="55" applyFont="1" applyFill="1" applyBorder="1" applyAlignment="1" applyProtection="1">
      <alignment horizontal="justify" vertical="center" wrapText="1"/>
    </xf>
    <xf numFmtId="0" fontId="54" fillId="14" borderId="31" xfId="55" applyFont="1" applyFill="1" applyBorder="1" applyAlignment="1" applyProtection="1">
      <alignment vertical="center" wrapText="1"/>
    </xf>
    <xf numFmtId="0" fontId="54" fillId="14" borderId="1" xfId="55" applyFont="1" applyFill="1" applyBorder="1" applyAlignment="1" applyProtection="1">
      <alignment horizontal="center" vertical="center" wrapText="1"/>
    </xf>
    <xf numFmtId="0" fontId="54" fillId="14" borderId="1" xfId="55" applyFont="1" applyFill="1" applyBorder="1" applyAlignment="1" applyProtection="1">
      <alignment vertical="center" wrapText="1"/>
    </xf>
    <xf numFmtId="0" fontId="54" fillId="14" borderId="0" xfId="55" applyFont="1" applyFill="1" applyBorder="1" applyAlignment="1" applyProtection="1">
      <alignment vertical="center" wrapText="1"/>
    </xf>
    <xf numFmtId="0" fontId="54" fillId="14" borderId="6" xfId="53" applyFont="1" applyFill="1" applyBorder="1" applyAlignment="1">
      <alignment horizontal="left"/>
    </xf>
    <xf numFmtId="0" fontId="54" fillId="14" borderId="36" xfId="53" applyFont="1" applyFill="1" applyBorder="1" applyAlignment="1">
      <alignment horizontal="center"/>
    </xf>
    <xf numFmtId="0" fontId="54" fillId="14" borderId="13" xfId="55" applyFont="1" applyFill="1" applyBorder="1" applyAlignment="1" applyProtection="1">
      <alignment horizontal="center" vertical="center" wrapText="1"/>
    </xf>
    <xf numFmtId="0" fontId="54" fillId="14" borderId="6" xfId="55" applyFont="1" applyFill="1" applyBorder="1" applyAlignment="1" applyProtection="1">
      <alignment horizontal="center" vertical="center" wrapText="1"/>
    </xf>
    <xf numFmtId="0" fontId="54" fillId="14" borderId="36" xfId="55" applyFont="1" applyFill="1" applyBorder="1" applyAlignment="1" applyProtection="1">
      <alignment horizontal="center" vertical="center" wrapText="1"/>
    </xf>
    <xf numFmtId="0" fontId="54" fillId="14" borderId="52" xfId="55" applyFont="1" applyFill="1" applyBorder="1" applyAlignment="1" applyProtection="1">
      <alignment vertical="center" wrapText="1"/>
    </xf>
    <xf numFmtId="0" fontId="54" fillId="14" borderId="30" xfId="55" applyFont="1" applyFill="1" applyBorder="1" applyAlignment="1" applyProtection="1">
      <alignment vertical="center" wrapText="1"/>
    </xf>
    <xf numFmtId="0" fontId="54" fillId="14" borderId="0" xfId="55" applyFont="1" applyFill="1" applyBorder="1" applyAlignment="1" applyProtection="1">
      <alignment horizontal="center" vertical="center" wrapText="1"/>
    </xf>
    <xf numFmtId="0" fontId="54" fillId="14" borderId="1" xfId="53" applyFont="1" applyFill="1" applyBorder="1"/>
    <xf numFmtId="0" fontId="54" fillId="14" borderId="0" xfId="53" applyFont="1" applyFill="1" applyAlignment="1">
      <alignment horizontal="right"/>
    </xf>
    <xf numFmtId="0" fontId="54" fillId="14" borderId="13" xfId="55" applyFont="1" applyFill="1" applyBorder="1" applyAlignment="1" applyProtection="1">
      <alignment vertical="center" wrapText="1"/>
    </xf>
    <xf numFmtId="0" fontId="54" fillId="14" borderId="6" xfId="55" applyFont="1" applyFill="1" applyBorder="1" applyAlignment="1" applyProtection="1">
      <alignment vertical="center" wrapText="1"/>
    </xf>
    <xf numFmtId="0" fontId="52" fillId="14" borderId="44" xfId="54" applyFont="1" applyFill="1" applyBorder="1" applyAlignment="1">
      <alignment horizontal="left" vertical="center" wrapText="1"/>
    </xf>
    <xf numFmtId="0" fontId="54" fillId="14" borderId="52" xfId="55" applyFont="1" applyFill="1" applyBorder="1" applyAlignment="1" applyProtection="1">
      <alignment horizontal="center" vertical="center" wrapText="1"/>
    </xf>
    <xf numFmtId="0" fontId="54" fillId="14" borderId="30" xfId="55" applyFont="1" applyFill="1" applyBorder="1" applyAlignment="1" applyProtection="1">
      <alignment horizontal="center" vertical="center" wrapText="1"/>
    </xf>
    <xf numFmtId="0" fontId="54" fillId="14" borderId="35" xfId="55" applyFont="1" applyFill="1" applyBorder="1" applyAlignment="1" applyProtection="1">
      <alignment horizontal="center" vertical="center" wrapText="1"/>
    </xf>
    <xf numFmtId="0" fontId="54" fillId="14" borderId="59" xfId="55" applyFont="1" applyFill="1" applyBorder="1" applyAlignment="1" applyProtection="1">
      <alignment horizontal="right" vertical="center" wrapText="1"/>
    </xf>
    <xf numFmtId="0" fontId="56" fillId="14" borderId="1" xfId="55" applyFont="1" applyFill="1" applyBorder="1" applyAlignment="1" applyProtection="1">
      <alignment vertical="center" wrapText="1"/>
    </xf>
    <xf numFmtId="0" fontId="54" fillId="14" borderId="0" xfId="55" applyFont="1" applyFill="1" applyBorder="1" applyAlignment="1" applyProtection="1">
      <alignment horizontal="right" vertical="center"/>
    </xf>
    <xf numFmtId="0" fontId="54" fillId="14" borderId="19" xfId="55" applyFont="1" applyFill="1" applyBorder="1" applyAlignment="1" applyProtection="1">
      <alignment horizontal="center" vertical="center" wrapText="1"/>
    </xf>
    <xf numFmtId="0" fontId="54" fillId="14" borderId="29" xfId="55" applyFont="1" applyFill="1" applyBorder="1" applyAlignment="1" applyProtection="1">
      <alignment horizontal="center" vertical="center" wrapText="1"/>
    </xf>
    <xf numFmtId="0" fontId="54" fillId="14" borderId="26" xfId="55" applyFont="1" applyFill="1" applyBorder="1" applyAlignment="1" applyProtection="1">
      <alignment horizontal="center" vertical="center" wrapText="1"/>
    </xf>
    <xf numFmtId="0" fontId="54" fillId="14" borderId="31" xfId="55" applyFont="1" applyFill="1" applyBorder="1" applyAlignment="1" applyProtection="1">
      <alignment horizontal="center" vertical="center" wrapText="1"/>
    </xf>
    <xf numFmtId="49" fontId="55" fillId="14" borderId="52" xfId="54" applyNumberFormat="1" applyFont="1" applyFill="1" applyBorder="1" applyAlignment="1">
      <alignment horizontal="center" vertical="center"/>
    </xf>
    <xf numFmtId="49" fontId="55" fillId="14" borderId="30" xfId="54" applyNumberFormat="1" applyFont="1" applyFill="1" applyBorder="1" applyAlignment="1">
      <alignment horizontal="center" vertical="center"/>
    </xf>
    <xf numFmtId="0" fontId="54" fillId="14" borderId="51" xfId="55" applyFont="1" applyFill="1" applyBorder="1" applyAlignment="1" applyProtection="1">
      <alignment horizontal="center" vertical="center" wrapText="1"/>
    </xf>
    <xf numFmtId="49" fontId="55" fillId="14" borderId="0" xfId="54" applyNumberFormat="1" applyFont="1" applyFill="1" applyAlignment="1">
      <alignment horizontal="center" vertical="center"/>
    </xf>
    <xf numFmtId="186" fontId="54" fillId="14" borderId="6" xfId="57" applyNumberFormat="1" applyFont="1" applyFill="1" applyBorder="1" applyAlignment="1" applyProtection="1">
      <alignment vertical="center" wrapText="1"/>
    </xf>
    <xf numFmtId="49" fontId="55" fillId="14" borderId="6" xfId="54" applyNumberFormat="1" applyFont="1" applyFill="1" applyBorder="1" applyAlignment="1">
      <alignment horizontal="center" vertical="center"/>
    </xf>
    <xf numFmtId="0" fontId="54" fillId="14" borderId="6" xfId="55" applyFont="1" applyFill="1" applyBorder="1" applyAlignment="1" applyProtection="1">
      <alignment horizontal="right" vertical="center"/>
    </xf>
    <xf numFmtId="0" fontId="54" fillId="0" borderId="52" xfId="54" applyFont="1" applyBorder="1" applyAlignment="1">
      <alignment horizontal="left" vertical="center" wrapText="1"/>
    </xf>
    <xf numFmtId="0" fontId="54" fillId="0" borderId="30" xfId="54" applyFont="1" applyBorder="1" applyAlignment="1">
      <alignment horizontal="left" vertical="center" wrapText="1"/>
    </xf>
    <xf numFmtId="0" fontId="54" fillId="0" borderId="35" xfId="54" applyFont="1" applyBorder="1" applyAlignment="1">
      <alignment horizontal="left" vertical="center" wrapText="1"/>
    </xf>
    <xf numFmtId="0" fontId="54" fillId="0" borderId="51" xfId="54" applyFont="1" applyBorder="1" applyAlignment="1">
      <alignment horizontal="right" vertical="center" wrapText="1"/>
    </xf>
    <xf numFmtId="0" fontId="54" fillId="0" borderId="0" xfId="54" applyFont="1" applyAlignment="1">
      <alignment horizontal="center" vertical="center" wrapText="1"/>
    </xf>
    <xf numFmtId="0" fontId="54" fillId="0" borderId="0" xfId="53" applyFont="1" applyAlignment="1">
      <alignment horizontal="center"/>
    </xf>
    <xf numFmtId="0" fontId="54" fillId="0" borderId="31" xfId="54" applyFont="1" applyBorder="1" applyAlignment="1">
      <alignment horizontal="left" vertical="center" wrapText="1"/>
    </xf>
    <xf numFmtId="0" fontId="54" fillId="0" borderId="19" xfId="54" applyFont="1" applyBorder="1" applyAlignment="1">
      <alignment horizontal="center" vertical="center" wrapText="1"/>
    </xf>
    <xf numFmtId="0" fontId="54" fillId="0" borderId="26" xfId="54" applyFont="1" applyBorder="1" applyAlignment="1">
      <alignment horizontal="center" vertical="center" wrapText="1"/>
    </xf>
    <xf numFmtId="9" fontId="54" fillId="0" borderId="19" xfId="54" applyNumberFormat="1" applyFont="1" applyBorder="1" applyAlignment="1">
      <alignment horizontal="center" vertical="center" wrapText="1"/>
    </xf>
    <xf numFmtId="0" fontId="54" fillId="0" borderId="32" xfId="54" applyFont="1" applyBorder="1" applyAlignment="1">
      <alignment horizontal="center" vertical="center" wrapText="1"/>
    </xf>
    <xf numFmtId="0" fontId="54" fillId="0" borderId="31" xfId="54" applyFont="1" applyBorder="1" applyAlignment="1">
      <alignment vertical="center" wrapText="1"/>
    </xf>
    <xf numFmtId="0" fontId="54" fillId="0" borderId="13" xfId="54" applyFont="1" applyBorder="1" applyAlignment="1">
      <alignment horizontal="right" vertical="center" wrapText="1"/>
    </xf>
    <xf numFmtId="9" fontId="54" fillId="0" borderId="29" xfId="54" applyNumberFormat="1" applyFont="1" applyBorder="1" applyAlignment="1">
      <alignment horizontal="center" vertical="center" wrapText="1"/>
    </xf>
    <xf numFmtId="0" fontId="54" fillId="0" borderId="29" xfId="54" applyFont="1" applyBorder="1" applyAlignment="1">
      <alignment horizontal="center" vertical="center" wrapText="1"/>
    </xf>
    <xf numFmtId="9" fontId="54" fillId="0" borderId="6" xfId="54" applyNumberFormat="1" applyFont="1" applyBorder="1" applyAlignment="1">
      <alignment horizontal="center" vertical="center" wrapText="1"/>
    </xf>
    <xf numFmtId="0" fontId="54" fillId="0" borderId="6" xfId="54" applyFont="1" applyBorder="1" applyAlignment="1">
      <alignment horizontal="center" vertical="center" wrapText="1"/>
    </xf>
    <xf numFmtId="0" fontId="54" fillId="0" borderId="36" xfId="54" applyFont="1" applyBorder="1" applyAlignment="1">
      <alignment horizontal="center" vertical="center" wrapText="1"/>
    </xf>
    <xf numFmtId="0" fontId="54" fillId="14" borderId="51" xfId="53" applyFont="1" applyFill="1" applyBorder="1"/>
    <xf numFmtId="0" fontId="54" fillId="14" borderId="0" xfId="54" applyFont="1" applyFill="1" applyAlignment="1">
      <alignment horizontal="center" vertical="top" wrapText="1"/>
    </xf>
    <xf numFmtId="0" fontId="54" fillId="14" borderId="6" xfId="54" applyFont="1" applyFill="1" applyBorder="1" applyAlignment="1">
      <alignment horizontal="center" vertical="top" wrapText="1"/>
    </xf>
    <xf numFmtId="0" fontId="54" fillId="14" borderId="0" xfId="55" applyFont="1" applyFill="1" applyBorder="1" applyAlignment="1" applyProtection="1">
      <alignment horizontal="left" vertical="center" wrapText="1"/>
    </xf>
    <xf numFmtId="0" fontId="54" fillId="14" borderId="1" xfId="53" applyFont="1" applyFill="1" applyBorder="1" applyAlignment="1">
      <alignment horizontal="center"/>
    </xf>
    <xf numFmtId="0" fontId="54" fillId="14" borderId="13" xfId="53" applyFont="1" applyFill="1" applyBorder="1"/>
    <xf numFmtId="0" fontId="54" fillId="0" borderId="14" xfId="55" applyFont="1" applyBorder="1" applyAlignment="1" applyProtection="1">
      <alignment horizontal="left" vertical="center" wrapText="1"/>
    </xf>
    <xf numFmtId="0" fontId="54" fillId="0" borderId="29" xfId="55" applyFont="1" applyBorder="1" applyAlignment="1" applyProtection="1">
      <alignment horizontal="left" vertical="center" wrapText="1"/>
    </xf>
    <xf numFmtId="0" fontId="54" fillId="0" borderId="32" xfId="55" applyFont="1" applyBorder="1" applyAlignment="1" applyProtection="1">
      <alignment horizontal="left" vertical="center" wrapText="1"/>
    </xf>
    <xf numFmtId="0" fontId="54" fillId="0" borderId="16" xfId="54" applyFont="1" applyBorder="1" applyAlignment="1">
      <alignment horizontal="left" vertical="center" wrapText="1"/>
    </xf>
    <xf numFmtId="0" fontId="54" fillId="0" borderId="16" xfId="54" applyFont="1" applyBorder="1" applyAlignment="1">
      <alignment vertical="center" wrapText="1"/>
    </xf>
    <xf numFmtId="0" fontId="54" fillId="0" borderId="16" xfId="54" applyFont="1" applyBorder="1" applyAlignment="1">
      <alignment horizontal="left" vertical="center"/>
    </xf>
    <xf numFmtId="0" fontId="58" fillId="0" borderId="16" xfId="54" applyFont="1" applyBorder="1" applyAlignment="1">
      <alignment horizontal="left" vertical="center"/>
    </xf>
    <xf numFmtId="0" fontId="55" fillId="15" borderId="63" xfId="54" applyFont="1" applyFill="1" applyBorder="1" applyAlignment="1">
      <alignment horizontal="center" vertical="center" wrapText="1"/>
    </xf>
    <xf numFmtId="0" fontId="59" fillId="0" borderId="47" xfId="53" applyFont="1" applyBorder="1" applyAlignment="1">
      <alignment horizontal="left"/>
    </xf>
    <xf numFmtId="0" fontId="59" fillId="0" borderId="0" xfId="53" applyFont="1" applyAlignment="1">
      <alignment horizontal="left"/>
    </xf>
    <xf numFmtId="0" fontId="47" fillId="0" borderId="0" xfId="53"/>
    <xf numFmtId="0" fontId="54" fillId="14" borderId="14" xfId="54" applyFont="1" applyFill="1" applyBorder="1" applyAlignment="1">
      <alignment horizontal="left" vertical="center"/>
    </xf>
    <xf numFmtId="1" fontId="54" fillId="14" borderId="1" xfId="57" applyNumberFormat="1" applyFont="1" applyFill="1" applyBorder="1" applyAlignment="1" applyProtection="1">
      <alignment vertical="center" wrapText="1"/>
    </xf>
    <xf numFmtId="2" fontId="55" fillId="14" borderId="1" xfId="54" applyNumberFormat="1" applyFont="1" applyFill="1" applyBorder="1" applyAlignment="1">
      <alignment horizontal="center" vertical="center"/>
    </xf>
    <xf numFmtId="0" fontId="39" fillId="2" borderId="1" xfId="1" applyFont="1" applyFill="1" applyBorder="1" applyAlignment="1">
      <alignment vertical="top" wrapText="1"/>
    </xf>
    <xf numFmtId="0" fontId="20" fillId="0" borderId="1" xfId="1" applyFont="1" applyBorder="1" applyAlignment="1">
      <alignment vertical="top" wrapText="1"/>
    </xf>
    <xf numFmtId="0" fontId="44" fillId="2" borderId="5" xfId="1" applyFont="1" applyFill="1" applyBorder="1" applyAlignment="1">
      <alignment vertical="center" wrapText="1"/>
    </xf>
    <xf numFmtId="1" fontId="13" fillId="2" borderId="3" xfId="48" applyNumberFormat="1" applyFont="1" applyFill="1" applyBorder="1" applyAlignment="1">
      <alignment horizontal="center" vertical="center" wrapText="1"/>
    </xf>
    <xf numFmtId="1" fontId="13" fillId="2" borderId="11" xfId="48" applyNumberFormat="1" applyFont="1" applyFill="1" applyBorder="1" applyAlignment="1">
      <alignment horizontal="center" vertical="center" wrapText="1"/>
    </xf>
    <xf numFmtId="0" fontId="36" fillId="2" borderId="1" xfId="46" applyFill="1" applyBorder="1" applyAlignment="1" applyProtection="1">
      <alignment horizontal="left" vertical="top" wrapText="1"/>
    </xf>
    <xf numFmtId="0" fontId="16" fillId="0" borderId="5" xfId="0" applyFont="1" applyBorder="1" applyAlignment="1">
      <alignment vertical="top" wrapText="1"/>
    </xf>
    <xf numFmtId="0" fontId="52" fillId="0" borderId="14" xfId="54" applyFont="1" applyBorder="1" applyAlignment="1">
      <alignment horizontal="left" vertical="center" wrapText="1"/>
    </xf>
    <xf numFmtId="0" fontId="54" fillId="14" borderId="13" xfId="54" applyFont="1" applyFill="1" applyBorder="1" applyAlignment="1">
      <alignment horizontal="left" vertical="center" wrapText="1"/>
    </xf>
    <xf numFmtId="0" fontId="54" fillId="14" borderId="3" xfId="54" applyFont="1" applyFill="1" applyBorder="1" applyAlignment="1">
      <alignment horizontal="left" vertical="center" wrapText="1"/>
    </xf>
    <xf numFmtId="0" fontId="54" fillId="0" borderId="4" xfId="53" applyFont="1" applyBorder="1"/>
    <xf numFmtId="0" fontId="54" fillId="14" borderId="5" xfId="54" applyFont="1" applyFill="1" applyBorder="1" applyAlignment="1">
      <alignment horizontal="left" vertical="center" wrapText="1"/>
    </xf>
    <xf numFmtId="0" fontId="54" fillId="14" borderId="6" xfId="54" applyFont="1" applyFill="1" applyBorder="1" applyAlignment="1">
      <alignment horizontal="left" vertical="center" wrapText="1"/>
    </xf>
    <xf numFmtId="0" fontId="54" fillId="14" borderId="36" xfId="54" applyFont="1" applyFill="1" applyBorder="1" applyAlignment="1">
      <alignment horizontal="left" vertical="center" wrapText="1"/>
    </xf>
    <xf numFmtId="0" fontId="13" fillId="2" borderId="0" xfId="46" applyFont="1" applyFill="1" applyBorder="1" applyAlignment="1">
      <alignment horizontal="right" vertical="center" wrapText="1"/>
    </xf>
    <xf numFmtId="0" fontId="13" fillId="2" borderId="0" xfId="46" applyFont="1" applyFill="1" applyBorder="1" applyAlignment="1">
      <alignment vertical="center" wrapText="1"/>
    </xf>
    <xf numFmtId="0" fontId="13" fillId="2" borderId="0" xfId="46" applyFont="1" applyFill="1" applyBorder="1" applyAlignment="1">
      <alignment horizontal="center" vertical="center" wrapText="1"/>
    </xf>
    <xf numFmtId="0" fontId="13" fillId="2" borderId="0" xfId="46" applyFont="1" applyFill="1" applyBorder="1" applyAlignment="1">
      <alignment horizontal="right" vertical="center"/>
    </xf>
    <xf numFmtId="0" fontId="13" fillId="2" borderId="0" xfId="46" applyFont="1" applyFill="1" applyBorder="1" applyAlignment="1">
      <alignment horizontal="left" vertical="center" wrapText="1"/>
    </xf>
    <xf numFmtId="167" fontId="16" fillId="2" borderId="1" xfId="1" applyNumberFormat="1" applyFont="1" applyFill="1" applyBorder="1" applyAlignment="1">
      <alignment vertical="top" wrapText="1"/>
    </xf>
    <xf numFmtId="0" fontId="36" fillId="2" borderId="1" xfId="46" applyFill="1" applyBorder="1" applyAlignment="1" applyProtection="1">
      <alignment horizontal="justify" vertical="top" wrapText="1"/>
    </xf>
    <xf numFmtId="0" fontId="13" fillId="13" borderId="29" xfId="0" applyFont="1" applyFill="1" applyBorder="1" applyAlignment="1">
      <alignment horizontal="center" vertical="center" wrapText="1"/>
    </xf>
    <xf numFmtId="167" fontId="41" fillId="12" borderId="5" xfId="1" applyNumberFormat="1" applyFont="1" applyFill="1" applyBorder="1" applyAlignment="1">
      <alignment vertical="center" wrapText="1"/>
    </xf>
    <xf numFmtId="0" fontId="0" fillId="0" borderId="19" xfId="0" applyBorder="1" applyAlignment="1">
      <alignment horizontal="center" vertical="center"/>
    </xf>
    <xf numFmtId="0" fontId="37" fillId="16" borderId="46" xfId="0" applyFont="1" applyFill="1" applyBorder="1"/>
    <xf numFmtId="49" fontId="0" fillId="16" borderId="21" xfId="0" applyNumberFormat="1" applyFill="1" applyBorder="1" applyAlignment="1">
      <alignment horizontal="left" vertical="center"/>
    </xf>
    <xf numFmtId="49" fontId="61" fillId="16" borderId="21" xfId="0" applyNumberFormat="1" applyFont="1" applyFill="1" applyBorder="1" applyAlignment="1">
      <alignment horizontal="centerContinuous" vertical="center"/>
    </xf>
    <xf numFmtId="49" fontId="61" fillId="16" borderId="22" xfId="0" applyNumberFormat="1" applyFont="1" applyFill="1" applyBorder="1" applyAlignment="1">
      <alignment horizontal="centerContinuous" vertical="center"/>
    </xf>
    <xf numFmtId="0" fontId="23" fillId="0" borderId="46" xfId="0" applyFont="1" applyBorder="1" applyAlignment="1">
      <alignment horizontal="left" vertical="center" wrapText="1"/>
    </xf>
    <xf numFmtId="0" fontId="13" fillId="13" borderId="0" xfId="0" applyFont="1" applyFill="1" applyAlignment="1">
      <alignment horizontal="left" vertical="center" wrapText="1"/>
    </xf>
    <xf numFmtId="0" fontId="23" fillId="13" borderId="16" xfId="0" applyFont="1" applyFill="1" applyBorder="1" applyAlignment="1">
      <alignment horizontal="left" vertical="center" wrapText="1"/>
    </xf>
    <xf numFmtId="0" fontId="23" fillId="13" borderId="45" xfId="0" applyFont="1" applyFill="1" applyBorder="1" applyAlignment="1">
      <alignment horizontal="left" vertical="center" wrapText="1"/>
    </xf>
    <xf numFmtId="0" fontId="13" fillId="13" borderId="6" xfId="0" applyFont="1" applyFill="1" applyBorder="1" applyAlignment="1">
      <alignment horizontal="left" vertical="center" wrapText="1"/>
    </xf>
    <xf numFmtId="0" fontId="13" fillId="13" borderId="4" xfId="0" applyFont="1" applyFill="1" applyBorder="1" applyAlignment="1">
      <alignment horizontal="left" vertical="center" wrapText="1"/>
    </xf>
    <xf numFmtId="0" fontId="13" fillId="13" borderId="36" xfId="0" applyFont="1" applyFill="1" applyBorder="1" applyAlignment="1">
      <alignment horizontal="left" vertical="center" wrapText="1"/>
    </xf>
    <xf numFmtId="0" fontId="13" fillId="13" borderId="0" xfId="0" applyFont="1" applyFill="1" applyAlignment="1">
      <alignment horizontal="left" vertical="center"/>
    </xf>
    <xf numFmtId="0" fontId="13" fillId="13" borderId="15" xfId="0" applyFont="1" applyFill="1" applyBorder="1" applyAlignment="1">
      <alignment horizontal="left" vertical="center"/>
    </xf>
    <xf numFmtId="0" fontId="23" fillId="13" borderId="15" xfId="0" applyFont="1" applyFill="1" applyBorder="1" applyAlignment="1">
      <alignment horizontal="left" vertical="center" wrapText="1"/>
    </xf>
    <xf numFmtId="0" fontId="23" fillId="13" borderId="44" xfId="0" applyFont="1" applyFill="1" applyBorder="1" applyAlignment="1">
      <alignment horizontal="left" vertical="center" wrapText="1"/>
    </xf>
    <xf numFmtId="0" fontId="13" fillId="13" borderId="0" xfId="0" applyFont="1" applyFill="1" applyAlignment="1">
      <alignment horizontal="center"/>
    </xf>
    <xf numFmtId="0" fontId="13" fillId="13" borderId="30" xfId="0" applyFont="1" applyFill="1" applyBorder="1" applyAlignment="1">
      <alignment horizontal="center"/>
    </xf>
    <xf numFmtId="0" fontId="13" fillId="13" borderId="0" xfId="0" applyFont="1" applyFill="1"/>
    <xf numFmtId="0" fontId="13" fillId="13" borderId="31" xfId="0" applyFont="1" applyFill="1" applyBorder="1"/>
    <xf numFmtId="0" fontId="13" fillId="13" borderId="6" xfId="0" applyFont="1" applyFill="1" applyBorder="1" applyAlignment="1">
      <alignment horizontal="center"/>
    </xf>
    <xf numFmtId="0" fontId="13" fillId="13" borderId="6" xfId="0" applyFont="1" applyFill="1" applyBorder="1"/>
    <xf numFmtId="0" fontId="13" fillId="13" borderId="36" xfId="0" applyFont="1" applyFill="1" applyBorder="1"/>
    <xf numFmtId="0" fontId="13" fillId="13" borderId="0" xfId="0" applyFont="1" applyFill="1" applyAlignment="1">
      <alignment horizontal="center" vertical="center" wrapText="1"/>
    </xf>
    <xf numFmtId="0" fontId="23" fillId="13" borderId="44" xfId="0" applyFont="1" applyFill="1" applyBorder="1" applyAlignment="1">
      <alignment horizontal="left" vertical="top" wrapText="1"/>
    </xf>
    <xf numFmtId="0" fontId="17" fillId="13" borderId="5" xfId="0" applyFont="1" applyFill="1" applyBorder="1" applyAlignment="1">
      <alignment horizontal="left" vertical="center" wrapText="1"/>
    </xf>
    <xf numFmtId="0" fontId="23" fillId="0" borderId="16" xfId="0" applyFont="1" applyBorder="1" applyAlignment="1">
      <alignment horizontal="left" vertical="center" wrapText="1"/>
    </xf>
    <xf numFmtId="0" fontId="23" fillId="0" borderId="45" xfId="0" applyFont="1" applyBorder="1" applyAlignment="1">
      <alignment horizontal="left" vertical="center" wrapText="1"/>
    </xf>
    <xf numFmtId="0" fontId="13" fillId="13" borderId="0" xfId="0" applyFont="1" applyFill="1" applyAlignment="1">
      <alignment vertical="center"/>
    </xf>
    <xf numFmtId="0" fontId="13" fillId="13" borderId="0" xfId="0" applyFont="1" applyFill="1" applyAlignment="1">
      <alignment vertical="center" wrapText="1"/>
    </xf>
    <xf numFmtId="0" fontId="13" fillId="13" borderId="31" xfId="0" applyFont="1" applyFill="1" applyBorder="1" applyAlignment="1">
      <alignment vertical="center" wrapText="1"/>
    </xf>
    <xf numFmtId="0" fontId="13" fillId="13" borderId="6" xfId="0" applyFont="1" applyFill="1" applyBorder="1" applyAlignment="1">
      <alignment vertical="center" wrapText="1"/>
    </xf>
    <xf numFmtId="0" fontId="13" fillId="13" borderId="0" xfId="0" applyFont="1" applyFill="1" applyAlignment="1">
      <alignment horizontal="right" vertical="center" wrapText="1"/>
    </xf>
    <xf numFmtId="0" fontId="13" fillId="13" borderId="5" xfId="0" applyFont="1" applyFill="1" applyBorder="1" applyAlignment="1">
      <alignment horizontal="justify" vertical="center" wrapText="1"/>
    </xf>
    <xf numFmtId="0" fontId="13" fillId="13" borderId="5" xfId="0" applyFont="1" applyFill="1" applyBorder="1" applyAlignment="1">
      <alignment horizontal="center" vertical="center" wrapText="1"/>
    </xf>
    <xf numFmtId="0" fontId="13" fillId="13" borderId="5" xfId="0" applyFont="1" applyFill="1" applyBorder="1" applyAlignment="1">
      <alignment vertical="center" wrapText="1"/>
    </xf>
    <xf numFmtId="0" fontId="17" fillId="13" borderId="5" xfId="0" applyFont="1" applyFill="1" applyBorder="1" applyAlignment="1">
      <alignment horizontal="center" vertical="center" wrapText="1"/>
    </xf>
    <xf numFmtId="0" fontId="13" fillId="13" borderId="36" xfId="0" applyFont="1" applyFill="1" applyBorder="1" applyAlignment="1">
      <alignment horizontal="center"/>
    </xf>
    <xf numFmtId="0" fontId="13" fillId="13" borderId="6" xfId="0" applyFont="1" applyFill="1" applyBorder="1" applyAlignment="1">
      <alignment horizontal="center" vertical="center" wrapText="1"/>
    </xf>
    <xf numFmtId="0" fontId="13" fillId="13" borderId="36" xfId="0" applyFont="1" applyFill="1" applyBorder="1" applyAlignment="1">
      <alignment horizontal="center" vertical="center" wrapText="1"/>
    </xf>
    <xf numFmtId="0" fontId="13" fillId="13" borderId="1" xfId="0" applyFont="1" applyFill="1" applyBorder="1" applyAlignment="1">
      <alignment vertical="center" wrapText="1"/>
    </xf>
    <xf numFmtId="0" fontId="13" fillId="13" borderId="1" xfId="0" applyFont="1" applyFill="1" applyBorder="1" applyAlignment="1">
      <alignment horizontal="center" vertical="center" wrapText="1"/>
    </xf>
    <xf numFmtId="0" fontId="0" fillId="13" borderId="1" xfId="0" applyFill="1" applyBorder="1" applyAlignment="1">
      <alignment horizontal="center" vertical="center" wrapText="1"/>
    </xf>
    <xf numFmtId="0" fontId="13" fillId="13" borderId="5" xfId="0" applyFont="1" applyFill="1" applyBorder="1"/>
    <xf numFmtId="0" fontId="13" fillId="13" borderId="0" xfId="0" applyFont="1" applyFill="1" applyAlignment="1">
      <alignment horizontal="right"/>
    </xf>
    <xf numFmtId="0" fontId="13" fillId="13" borderId="31" xfId="0" applyFont="1" applyFill="1" applyBorder="1" applyAlignment="1">
      <alignment horizontal="center" vertical="center" wrapText="1"/>
    </xf>
    <xf numFmtId="0" fontId="13" fillId="13" borderId="15" xfId="0" applyFont="1" applyFill="1" applyBorder="1" applyAlignment="1">
      <alignment horizontal="right" vertical="center" wrapText="1"/>
    </xf>
    <xf numFmtId="0" fontId="24" fillId="13" borderId="26" xfId="0" applyFont="1" applyFill="1" applyBorder="1" applyAlignment="1">
      <alignment horizontal="center" vertical="center" wrapText="1"/>
    </xf>
    <xf numFmtId="0" fontId="13" fillId="13" borderId="0" xfId="0" applyFont="1" applyFill="1" applyAlignment="1">
      <alignment horizontal="center" vertical="center"/>
    </xf>
    <xf numFmtId="0" fontId="13" fillId="13" borderId="0" xfId="0" applyFont="1" applyFill="1" applyAlignment="1">
      <alignment horizontal="right" vertical="center"/>
    </xf>
    <xf numFmtId="0" fontId="13" fillId="13" borderId="19" xfId="0" applyFont="1" applyFill="1" applyBorder="1" applyAlignment="1">
      <alignment horizontal="center" vertical="center" wrapText="1"/>
    </xf>
    <xf numFmtId="0" fontId="13" fillId="13" borderId="26" xfId="0" applyFont="1" applyFill="1" applyBorder="1" applyAlignment="1">
      <alignment horizontal="center" vertical="center" wrapText="1"/>
    </xf>
    <xf numFmtId="49" fontId="17" fillId="13" borderId="0" xfId="0" applyNumberFormat="1" applyFont="1" applyFill="1" applyAlignment="1">
      <alignment horizontal="center" vertical="center"/>
    </xf>
    <xf numFmtId="49" fontId="17" fillId="0" borderId="0" xfId="0" applyNumberFormat="1" applyFont="1" applyAlignment="1">
      <alignment horizontal="center" vertical="center"/>
    </xf>
    <xf numFmtId="49" fontId="17" fillId="13" borderId="1" xfId="0" applyNumberFormat="1" applyFont="1" applyFill="1" applyBorder="1" applyAlignment="1">
      <alignment horizontal="center" vertical="center"/>
    </xf>
    <xf numFmtId="0" fontId="13" fillId="0" borderId="0" xfId="0" applyFont="1" applyAlignment="1">
      <alignment horizontal="center" vertical="center" wrapText="1"/>
    </xf>
    <xf numFmtId="49" fontId="17" fillId="0" borderId="1" xfId="0" applyNumberFormat="1" applyFont="1" applyBorder="1" applyAlignment="1">
      <alignment horizontal="center" vertical="center"/>
    </xf>
    <xf numFmtId="179" fontId="13" fillId="13" borderId="0" xfId="0" applyNumberFormat="1" applyFont="1" applyFill="1" applyAlignment="1">
      <alignment vertical="center" wrapText="1"/>
    </xf>
    <xf numFmtId="0" fontId="13" fillId="13" borderId="21" xfId="0" applyFont="1" applyFill="1" applyBorder="1" applyAlignment="1">
      <alignment horizontal="left" vertical="center" wrapText="1"/>
    </xf>
    <xf numFmtId="0" fontId="13" fillId="0" borderId="21" xfId="0" applyFont="1" applyBorder="1" applyAlignment="1">
      <alignment horizontal="left" vertical="center" wrapText="1"/>
    </xf>
    <xf numFmtId="0" fontId="13" fillId="13" borderId="22" xfId="0" applyFont="1" applyFill="1" applyBorder="1" applyAlignment="1">
      <alignment horizontal="left" vertical="center" wrapText="1"/>
    </xf>
    <xf numFmtId="1" fontId="13" fillId="13" borderId="1" xfId="0" applyNumberFormat="1" applyFont="1" applyFill="1" applyBorder="1" applyAlignment="1">
      <alignment horizontal="center" vertical="center" wrapText="1"/>
    </xf>
    <xf numFmtId="1" fontId="13" fillId="0" borderId="1" xfId="0" applyNumberFormat="1" applyFont="1" applyBorder="1" applyAlignment="1">
      <alignment horizontal="center" vertical="center" wrapText="1"/>
    </xf>
    <xf numFmtId="0" fontId="13" fillId="13" borderId="1" xfId="0" applyFont="1" applyFill="1" applyBorder="1" applyAlignment="1">
      <alignment horizontal="center"/>
    </xf>
    <xf numFmtId="0" fontId="13" fillId="13" borderId="31" xfId="0" applyFont="1" applyFill="1" applyBorder="1" applyAlignment="1">
      <alignment horizontal="left" vertical="center" wrapText="1"/>
    </xf>
    <xf numFmtId="1" fontId="13" fillId="13" borderId="5" xfId="0" applyNumberFormat="1" applyFont="1" applyFill="1" applyBorder="1" applyAlignment="1">
      <alignment horizontal="center" vertical="center" wrapText="1"/>
    </xf>
    <xf numFmtId="1" fontId="13" fillId="13" borderId="26" xfId="0" applyNumberFormat="1" applyFont="1" applyFill="1" applyBorder="1" applyAlignment="1">
      <alignment horizontal="center" vertical="center" wrapText="1"/>
    </xf>
    <xf numFmtId="1" fontId="13" fillId="0" borderId="4" xfId="0" applyNumberFormat="1" applyFont="1" applyBorder="1" applyAlignment="1">
      <alignment horizontal="center" vertical="center" wrapText="1"/>
    </xf>
    <xf numFmtId="1" fontId="13" fillId="0" borderId="26" xfId="0" applyNumberFormat="1" applyFont="1" applyBorder="1" applyAlignment="1">
      <alignment horizontal="center" vertical="center" wrapText="1"/>
    </xf>
    <xf numFmtId="1" fontId="13" fillId="13" borderId="4" xfId="0" applyNumberFormat="1" applyFont="1" applyFill="1" applyBorder="1" applyAlignment="1">
      <alignment horizontal="center" vertical="center" wrapText="1"/>
    </xf>
    <xf numFmtId="1" fontId="13" fillId="13" borderId="32" xfId="0" applyNumberFormat="1" applyFont="1" applyFill="1" applyBorder="1" applyAlignment="1">
      <alignment horizontal="center" vertical="center" wrapText="1"/>
    </xf>
    <xf numFmtId="1" fontId="13" fillId="13" borderId="0" xfId="0" applyNumberFormat="1" applyFont="1" applyFill="1" applyAlignment="1">
      <alignment horizontal="center" vertical="center" wrapText="1"/>
    </xf>
    <xf numFmtId="1" fontId="13" fillId="0" borderId="0" xfId="0" applyNumberFormat="1" applyFont="1" applyAlignment="1">
      <alignment horizontal="center" vertical="center" wrapText="1"/>
    </xf>
    <xf numFmtId="1" fontId="13" fillId="13" borderId="31" xfId="0" applyNumberFormat="1" applyFont="1" applyFill="1" applyBorder="1" applyAlignment="1">
      <alignment horizontal="center" vertical="center" wrapText="1"/>
    </xf>
    <xf numFmtId="1" fontId="13" fillId="13" borderId="0" xfId="0" applyNumberFormat="1" applyFont="1" applyFill="1" applyAlignment="1">
      <alignment horizontal="center"/>
    </xf>
    <xf numFmtId="1" fontId="13" fillId="13" borderId="31" xfId="0" applyNumberFormat="1" applyFont="1" applyFill="1" applyBorder="1" applyAlignment="1">
      <alignment vertical="center" wrapText="1"/>
    </xf>
    <xf numFmtId="1" fontId="13" fillId="0" borderId="5" xfId="0" applyNumberFormat="1" applyFont="1" applyBorder="1" applyAlignment="1">
      <alignment horizontal="center" vertical="center" wrapText="1"/>
    </xf>
    <xf numFmtId="1" fontId="13" fillId="13" borderId="54" xfId="0" applyNumberFormat="1" applyFont="1" applyFill="1" applyBorder="1" applyAlignment="1">
      <alignment horizontal="center" vertical="center" wrapText="1"/>
    </xf>
    <xf numFmtId="1" fontId="13" fillId="0" borderId="0" xfId="0" applyNumberFormat="1" applyFont="1" applyAlignment="1">
      <alignment horizontal="center"/>
    </xf>
    <xf numFmtId="0" fontId="13" fillId="13" borderId="70" xfId="0" applyFont="1" applyFill="1" applyBorder="1" applyAlignment="1">
      <alignment horizontal="right" vertical="center" wrapText="1"/>
    </xf>
    <xf numFmtId="9" fontId="13" fillId="13" borderId="70" xfId="0" applyNumberFormat="1" applyFont="1" applyFill="1" applyBorder="1" applyAlignment="1">
      <alignment horizontal="center" vertical="center" wrapText="1"/>
    </xf>
    <xf numFmtId="0" fontId="13" fillId="13" borderId="70" xfId="0" applyFont="1" applyFill="1" applyBorder="1" applyAlignment="1">
      <alignment horizontal="center" vertical="center" wrapText="1"/>
    </xf>
    <xf numFmtId="0" fontId="13" fillId="13" borderId="71" xfId="0" applyFont="1" applyFill="1" applyBorder="1" applyAlignment="1">
      <alignment horizontal="center" vertical="center" wrapText="1"/>
    </xf>
    <xf numFmtId="0" fontId="13" fillId="13" borderId="0" xfId="0" applyFont="1" applyFill="1" applyAlignment="1">
      <alignment horizontal="center" vertical="top" wrapText="1"/>
    </xf>
    <xf numFmtId="0" fontId="13" fillId="13" borderId="6" xfId="0" applyFont="1" applyFill="1" applyBorder="1" applyAlignment="1">
      <alignment horizontal="center" vertical="top" wrapText="1"/>
    </xf>
    <xf numFmtId="0" fontId="17" fillId="13" borderId="1" xfId="0" applyFont="1" applyFill="1" applyBorder="1" applyAlignment="1">
      <alignment horizontal="center" vertical="center" wrapText="1"/>
    </xf>
    <xf numFmtId="0" fontId="13" fillId="13" borderId="4" xfId="0" applyFont="1" applyFill="1" applyBorder="1" applyAlignment="1">
      <alignment horizontal="center" vertical="center" wrapText="1"/>
    </xf>
    <xf numFmtId="0" fontId="13" fillId="0" borderId="45" xfId="0" applyFont="1" applyBorder="1" applyAlignment="1">
      <alignment horizontal="left" vertical="center" wrapText="1"/>
    </xf>
    <xf numFmtId="0" fontId="13" fillId="0" borderId="45" xfId="0" applyFont="1" applyBorder="1" applyAlignment="1">
      <alignment vertical="center" wrapText="1"/>
    </xf>
    <xf numFmtId="0" fontId="13" fillId="0" borderId="45" xfId="0" applyFont="1" applyBorder="1" applyAlignment="1">
      <alignment horizontal="left" vertical="center"/>
    </xf>
    <xf numFmtId="0" fontId="26" fillId="0" borderId="45" xfId="0" applyFont="1" applyBorder="1" applyAlignment="1">
      <alignment horizontal="left" vertical="center"/>
    </xf>
    <xf numFmtId="0" fontId="17" fillId="16" borderId="63" xfId="0" applyFont="1" applyFill="1" applyBorder="1" applyAlignment="1">
      <alignment horizontal="centerContinuous" vertical="center" wrapText="1"/>
    </xf>
    <xf numFmtId="0" fontId="62" fillId="0" borderId="47" xfId="0" applyFont="1" applyBorder="1" applyAlignment="1">
      <alignment horizontal="left"/>
    </xf>
    <xf numFmtId="167" fontId="31" fillId="2" borderId="1" xfId="44" applyNumberFormat="1" applyFont="1" applyFill="1" applyBorder="1" applyAlignment="1">
      <alignment horizontal="right" vertical="center" wrapText="1"/>
    </xf>
    <xf numFmtId="6" fontId="16" fillId="2" borderId="1" xfId="1" applyNumberFormat="1" applyFont="1" applyFill="1" applyBorder="1" applyAlignment="1">
      <alignment horizontal="right" vertical="center" wrapText="1"/>
    </xf>
    <xf numFmtId="1" fontId="41" fillId="2" borderId="1" xfId="1" applyNumberFormat="1" applyFont="1" applyFill="1" applyBorder="1" applyAlignment="1">
      <alignment horizontal="center" vertical="center" wrapText="1"/>
    </xf>
    <xf numFmtId="1" fontId="16" fillId="2" borderId="1" xfId="1" applyNumberFormat="1" applyFont="1" applyFill="1" applyBorder="1" applyAlignment="1">
      <alignment horizontal="center" vertical="center" wrapText="1"/>
    </xf>
    <xf numFmtId="0" fontId="13" fillId="2" borderId="54" xfId="49" applyFont="1" applyFill="1" applyBorder="1" applyAlignment="1">
      <alignment horizontal="center"/>
    </xf>
    <xf numFmtId="9" fontId="13" fillId="2" borderId="5" xfId="41" applyNumberFormat="1" applyFont="1" applyFill="1" applyBorder="1" applyAlignment="1">
      <alignment horizontal="center" vertical="center" wrapText="1"/>
    </xf>
    <xf numFmtId="0" fontId="13" fillId="2" borderId="2" xfId="49" applyFont="1" applyFill="1" applyBorder="1" applyAlignment="1">
      <alignment horizontal="center"/>
    </xf>
    <xf numFmtId="0" fontId="13" fillId="2" borderId="54" xfId="41" applyFont="1" applyFill="1" applyBorder="1" applyAlignment="1">
      <alignment horizontal="center" vertical="center" wrapText="1"/>
    </xf>
    <xf numFmtId="9" fontId="16" fillId="2" borderId="1" xfId="58" applyFont="1" applyFill="1" applyBorder="1" applyAlignment="1">
      <alignment horizontal="right" vertical="center" wrapText="1"/>
    </xf>
    <xf numFmtId="1" fontId="63" fillId="2" borderId="19" xfId="41" applyNumberFormat="1" applyFont="1" applyFill="1" applyBorder="1" applyAlignment="1">
      <alignment horizontal="center" vertical="center" wrapText="1"/>
    </xf>
    <xf numFmtId="0" fontId="13" fillId="2" borderId="1" xfId="0" applyFont="1" applyFill="1" applyBorder="1" applyAlignment="1">
      <alignment horizontal="center" vertical="center"/>
    </xf>
    <xf numFmtId="0" fontId="63" fillId="2" borderId="26" xfId="41" applyFont="1" applyFill="1" applyBorder="1" applyAlignment="1">
      <alignment horizontal="center" vertical="center" wrapText="1"/>
    </xf>
    <xf numFmtId="0" fontId="63" fillId="2" borderId="0" xfId="41" applyFont="1" applyFill="1" applyAlignment="1">
      <alignment horizontal="center" vertical="center" wrapText="1"/>
    </xf>
    <xf numFmtId="0" fontId="36" fillId="2" borderId="19" xfId="46" applyFill="1" applyBorder="1" applyAlignment="1">
      <alignment vertical="top" wrapText="1"/>
    </xf>
    <xf numFmtId="0" fontId="16" fillId="2" borderId="1" xfId="1" applyFont="1" applyFill="1" applyBorder="1" applyAlignment="1">
      <alignment horizontal="left" vertical="top"/>
    </xf>
    <xf numFmtId="0" fontId="64" fillId="0" borderId="1" xfId="1" applyFont="1" applyBorder="1" applyAlignment="1">
      <alignment vertical="center" wrapText="1"/>
    </xf>
    <xf numFmtId="0" fontId="65" fillId="2" borderId="1" xfId="1" applyFont="1" applyFill="1" applyBorder="1" applyAlignment="1">
      <alignment horizontal="left" vertical="center" wrapText="1"/>
    </xf>
    <xf numFmtId="9" fontId="13" fillId="2" borderId="11" xfId="48" applyFont="1" applyFill="1" applyBorder="1" applyAlignment="1">
      <alignment horizontal="center" vertical="center" wrapText="1"/>
    </xf>
    <xf numFmtId="9" fontId="13" fillId="2" borderId="3" xfId="48" applyFont="1" applyFill="1" applyBorder="1" applyAlignment="1">
      <alignment horizontal="center" vertical="center" wrapText="1"/>
    </xf>
    <xf numFmtId="9" fontId="13" fillId="2" borderId="19" xfId="48" applyFont="1" applyFill="1" applyBorder="1" applyAlignment="1">
      <alignment horizontal="center" vertical="center" wrapText="1"/>
    </xf>
    <xf numFmtId="0" fontId="63" fillId="2" borderId="0" xfId="40" applyFont="1" applyFill="1" applyAlignment="1">
      <alignment horizontal="center"/>
    </xf>
    <xf numFmtId="0" fontId="63" fillId="2" borderId="19" xfId="41" applyFont="1" applyFill="1" applyBorder="1" applyAlignment="1">
      <alignment horizontal="center" vertical="center" wrapText="1"/>
    </xf>
    <xf numFmtId="49" fontId="13" fillId="2" borderId="14" xfId="46" applyNumberFormat="1" applyFont="1" applyFill="1" applyBorder="1" applyAlignment="1" applyProtection="1">
      <alignment horizontal="left" vertical="center" wrapText="1"/>
    </xf>
    <xf numFmtId="0" fontId="13" fillId="2" borderId="14" xfId="46" applyFont="1" applyFill="1" applyBorder="1" applyAlignment="1">
      <alignment horizontal="left" vertical="center" wrapText="1"/>
    </xf>
    <xf numFmtId="0" fontId="13" fillId="2" borderId="29" xfId="46" applyFont="1" applyFill="1" applyBorder="1" applyAlignment="1">
      <alignment horizontal="left" vertical="center" wrapText="1"/>
    </xf>
    <xf numFmtId="0" fontId="13" fillId="2" borderId="32" xfId="46" applyFont="1" applyFill="1" applyBorder="1" applyAlignment="1">
      <alignment horizontal="left" vertical="center" wrapText="1"/>
    </xf>
    <xf numFmtId="0" fontId="16" fillId="0" borderId="1" xfId="1" applyFont="1" applyBorder="1" applyAlignment="1">
      <alignment horizontal="left" vertical="top" wrapText="1"/>
    </xf>
    <xf numFmtId="1" fontId="64" fillId="2" borderId="1" xfId="1" applyNumberFormat="1" applyFont="1" applyFill="1" applyBorder="1" applyAlignment="1">
      <alignment horizontal="right" vertical="center" wrapText="1"/>
    </xf>
    <xf numFmtId="0" fontId="0" fillId="0" borderId="1" xfId="0" applyBorder="1" applyAlignment="1">
      <alignment vertical="center" wrapText="1"/>
    </xf>
    <xf numFmtId="0" fontId="13" fillId="2" borderId="6" xfId="40" applyFont="1" applyFill="1" applyBorder="1"/>
    <xf numFmtId="0" fontId="13" fillId="2" borderId="36" xfId="40" applyFont="1" applyFill="1" applyBorder="1"/>
    <xf numFmtId="1" fontId="63" fillId="2" borderId="23" xfId="41" applyNumberFormat="1" applyFont="1" applyFill="1" applyBorder="1" applyAlignment="1">
      <alignment horizontal="center" vertical="center" wrapText="1"/>
    </xf>
    <xf numFmtId="0" fontId="63" fillId="2" borderId="1" xfId="41" applyFont="1" applyFill="1" applyBorder="1" applyAlignment="1">
      <alignment horizontal="center" vertical="center" wrapText="1"/>
    </xf>
    <xf numFmtId="1" fontId="63" fillId="2" borderId="3" xfId="41" applyNumberFormat="1" applyFont="1" applyFill="1" applyBorder="1" applyAlignment="1">
      <alignment horizontal="center" vertical="center" wrapText="1"/>
    </xf>
    <xf numFmtId="0" fontId="17" fillId="2" borderId="1" xfId="41" applyFont="1" applyFill="1" applyBorder="1" applyAlignment="1">
      <alignment horizontal="center" vertical="center" wrapText="1"/>
    </xf>
    <xf numFmtId="0" fontId="17" fillId="2" borderId="1" xfId="40" applyFont="1" applyFill="1" applyBorder="1" applyAlignment="1">
      <alignment horizontal="center"/>
    </xf>
    <xf numFmtId="0" fontId="17" fillId="2" borderId="54" xfId="40" applyFont="1" applyFill="1" applyBorder="1" applyAlignment="1">
      <alignment horizontal="center"/>
    </xf>
    <xf numFmtId="9" fontId="17" fillId="2" borderId="6" xfId="41" applyNumberFormat="1" applyFont="1" applyFill="1" applyBorder="1" applyAlignment="1">
      <alignment horizontal="center" vertical="center" wrapText="1"/>
    </xf>
    <xf numFmtId="0" fontId="13" fillId="2" borderId="0" xfId="46" applyFont="1" applyFill="1" applyAlignment="1">
      <alignment horizontal="right" vertical="center" wrapText="1"/>
    </xf>
    <xf numFmtId="0" fontId="13" fillId="2" borderId="0" xfId="46" applyFont="1" applyFill="1" applyAlignment="1">
      <alignment vertical="center" wrapText="1"/>
    </xf>
    <xf numFmtId="0" fontId="13" fillId="2" borderId="0" xfId="46" applyFont="1" applyFill="1" applyAlignment="1">
      <alignment horizontal="center" vertical="center" wrapText="1"/>
    </xf>
    <xf numFmtId="0" fontId="13" fillId="2" borderId="0" xfId="46" applyFont="1" applyFill="1" applyAlignment="1">
      <alignment horizontal="right" vertical="center"/>
    </xf>
    <xf numFmtId="0" fontId="13" fillId="2" borderId="19" xfId="46" applyFont="1" applyFill="1" applyBorder="1" applyAlignment="1">
      <alignment horizontal="center" vertical="center" wrapText="1"/>
    </xf>
    <xf numFmtId="0" fontId="13" fillId="2" borderId="0" xfId="46" applyFont="1" applyFill="1" applyAlignment="1">
      <alignment horizontal="left" vertical="center" wrapText="1"/>
    </xf>
    <xf numFmtId="0" fontId="17" fillId="0" borderId="0" xfId="54" applyFont="1" applyAlignment="1">
      <alignment horizontal="center" vertical="center" wrapText="1"/>
    </xf>
    <xf numFmtId="0" fontId="17" fillId="0" borderId="0" xfId="53" applyFont="1" applyAlignment="1">
      <alignment horizontal="center"/>
    </xf>
    <xf numFmtId="0" fontId="17" fillId="2" borderId="0" xfId="41" applyFont="1" applyFill="1" applyAlignment="1">
      <alignment horizontal="center" vertical="center" wrapText="1"/>
    </xf>
    <xf numFmtId="9" fontId="17" fillId="2" borderId="29" xfId="41" applyNumberFormat="1" applyFont="1" applyFill="1" applyBorder="1" applyAlignment="1">
      <alignment horizontal="center" vertical="center" wrapText="1"/>
    </xf>
    <xf numFmtId="0" fontId="17" fillId="2" borderId="0" xfId="49" applyFont="1" applyFill="1" applyAlignment="1">
      <alignment horizontal="center"/>
    </xf>
    <xf numFmtId="0" fontId="17" fillId="2" borderId="0" xfId="40" applyFont="1" applyFill="1" applyAlignment="1">
      <alignment horizontal="center"/>
    </xf>
    <xf numFmtId="0" fontId="16" fillId="2" borderId="29" xfId="1" applyFont="1" applyFill="1" applyBorder="1" applyAlignment="1">
      <alignment horizontal="right" vertical="center"/>
    </xf>
    <xf numFmtId="167" fontId="16" fillId="2" borderId="1" xfId="44" applyNumberFormat="1" applyFont="1" applyFill="1" applyBorder="1" applyAlignment="1">
      <alignment horizontal="right" vertical="center" wrapText="1"/>
    </xf>
    <xf numFmtId="167" fontId="41" fillId="12" borderId="1" xfId="1" applyNumberFormat="1" applyFont="1" applyFill="1" applyBorder="1" applyAlignment="1">
      <alignment horizontal="right" vertical="center" wrapText="1"/>
    </xf>
    <xf numFmtId="167" fontId="16" fillId="12" borderId="1" xfId="1" applyNumberFormat="1" applyFont="1" applyFill="1" applyBorder="1" applyAlignment="1">
      <alignment horizontal="right" vertical="center" wrapText="1"/>
    </xf>
    <xf numFmtId="167" fontId="16" fillId="0" borderId="1" xfId="1" applyNumberFormat="1" applyFont="1" applyBorder="1" applyAlignment="1">
      <alignment horizontal="right" vertical="center" wrapText="1"/>
    </xf>
    <xf numFmtId="41" fontId="31" fillId="2" borderId="1" xfId="44" applyFont="1" applyFill="1" applyBorder="1" applyAlignment="1">
      <alignment horizontal="right" vertical="center" wrapText="1"/>
    </xf>
    <xf numFmtId="167" fontId="16" fillId="2" borderId="1" xfId="1" applyNumberFormat="1" applyFont="1" applyFill="1" applyBorder="1" applyAlignment="1">
      <alignment horizontal="right" vertical="center" wrapText="1"/>
    </xf>
    <xf numFmtId="6" fontId="16" fillId="2" borderId="5" xfId="1" applyNumberFormat="1" applyFont="1" applyFill="1" applyBorder="1" applyAlignment="1">
      <alignment horizontal="right" vertical="center" wrapText="1"/>
    </xf>
    <xf numFmtId="41" fontId="16" fillId="2" borderId="1" xfId="44" applyFont="1" applyFill="1" applyBorder="1" applyAlignment="1">
      <alignment horizontal="right" vertical="center" wrapText="1"/>
    </xf>
    <xf numFmtId="41" fontId="33" fillId="2" borderId="1" xfId="44" applyFont="1" applyFill="1" applyBorder="1" applyAlignment="1">
      <alignment horizontal="right" vertical="center" wrapText="1"/>
    </xf>
    <xf numFmtId="9" fontId="31" fillId="2" borderId="1" xfId="1" applyNumberFormat="1" applyFont="1" applyFill="1" applyBorder="1" applyAlignment="1">
      <alignment horizontal="center" vertical="center" wrapText="1"/>
    </xf>
    <xf numFmtId="1" fontId="31" fillId="2" borderId="1" xfId="1"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18" fillId="2" borderId="1" xfId="51" applyFill="1" applyBorder="1" applyAlignment="1" applyProtection="1">
      <alignment horizontal="center" vertical="center" wrapText="1"/>
    </xf>
    <xf numFmtId="9" fontId="17" fillId="2" borderId="1" xfId="41" applyNumberFormat="1" applyFont="1" applyFill="1" applyBorder="1" applyAlignment="1">
      <alignment horizontal="center" vertical="center" wrapText="1"/>
    </xf>
    <xf numFmtId="0" fontId="16" fillId="2" borderId="19" xfId="1" applyFont="1" applyFill="1" applyBorder="1" applyAlignment="1">
      <alignment horizontal="center" vertical="center"/>
    </xf>
    <xf numFmtId="0" fontId="31" fillId="2" borderId="5" xfId="1" applyFont="1" applyFill="1" applyBorder="1" applyAlignment="1">
      <alignment horizontal="right" vertical="center" wrapText="1"/>
    </xf>
    <xf numFmtId="0" fontId="16" fillId="2" borderId="29" xfId="1" applyFont="1" applyFill="1" applyBorder="1" applyAlignment="1">
      <alignment horizontal="center" vertical="center"/>
    </xf>
    <xf numFmtId="10" fontId="20" fillId="2" borderId="1" xfId="48" applyNumberFormat="1" applyFont="1" applyFill="1" applyBorder="1" applyAlignment="1">
      <alignment horizontal="center" vertical="center"/>
    </xf>
    <xf numFmtId="10" fontId="16" fillId="2" borderId="1" xfId="48" applyNumberFormat="1" applyFont="1" applyFill="1" applyBorder="1" applyAlignment="1">
      <alignment horizontal="center" vertical="center" wrapText="1"/>
    </xf>
    <xf numFmtId="0" fontId="20" fillId="2" borderId="0" xfId="0" applyFont="1" applyFill="1" applyAlignment="1">
      <alignment horizontal="center" vertical="center"/>
    </xf>
    <xf numFmtId="9" fontId="16" fillId="13" borderId="1" xfId="0" applyNumberFormat="1" applyFont="1" applyFill="1" applyBorder="1" applyAlignment="1">
      <alignment horizontal="center" vertical="center"/>
    </xf>
    <xf numFmtId="0" fontId="16" fillId="0" borderId="1" xfId="1" applyFont="1" applyBorder="1" applyAlignment="1">
      <alignment horizontal="center" vertical="center"/>
    </xf>
    <xf numFmtId="0" fontId="16" fillId="0" borderId="54" xfId="1" applyFont="1" applyBorder="1" applyAlignment="1">
      <alignment horizontal="center" vertical="center"/>
    </xf>
    <xf numFmtId="14" fontId="66" fillId="2" borderId="1" xfId="1" applyNumberFormat="1" applyFont="1" applyFill="1" applyBorder="1" applyAlignment="1">
      <alignment horizontal="center" vertical="center" wrapText="1"/>
    </xf>
    <xf numFmtId="1" fontId="67" fillId="2" borderId="19" xfId="41" applyNumberFormat="1" applyFont="1" applyFill="1" applyBorder="1" applyAlignment="1">
      <alignment horizontal="center" vertical="center" wrapText="1"/>
    </xf>
    <xf numFmtId="167" fontId="66" fillId="0" borderId="1" xfId="1" applyNumberFormat="1" applyFont="1" applyBorder="1" applyAlignment="1">
      <alignment horizontal="center" vertical="center" wrapText="1"/>
    </xf>
    <xf numFmtId="0" fontId="66" fillId="0" borderId="1" xfId="1" applyFont="1" applyBorder="1" applyAlignment="1">
      <alignment horizontal="center" vertical="center" wrapText="1"/>
    </xf>
    <xf numFmtId="167" fontId="66" fillId="0" borderId="1" xfId="50" applyNumberFormat="1" applyFont="1" applyBorder="1" applyAlignment="1">
      <alignment horizontal="center" vertical="center" wrapText="1"/>
    </xf>
    <xf numFmtId="0" fontId="16" fillId="2" borderId="23" xfId="1" applyFont="1" applyFill="1" applyBorder="1" applyAlignment="1">
      <alignment vertical="center"/>
    </xf>
    <xf numFmtId="0" fontId="14" fillId="2" borderId="1" xfId="1" applyFont="1" applyFill="1" applyBorder="1" applyAlignment="1">
      <alignment vertical="center"/>
    </xf>
    <xf numFmtId="0" fontId="0" fillId="0" borderId="29" xfId="0" applyBorder="1" applyAlignment="1">
      <alignment horizontal="center" vertical="center"/>
    </xf>
    <xf numFmtId="0" fontId="16" fillId="2" borderId="19" xfId="1" applyFont="1" applyFill="1" applyBorder="1" applyAlignment="1">
      <alignment horizontal="left" vertical="center"/>
    </xf>
    <xf numFmtId="0" fontId="3" fillId="0" borderId="1" xfId="0" applyFont="1" applyBorder="1" applyAlignment="1">
      <alignment vertical="center"/>
    </xf>
    <xf numFmtId="0" fontId="13" fillId="2" borderId="14" xfId="41" applyFont="1" applyFill="1" applyBorder="1" applyAlignment="1">
      <alignment horizontal="center" vertical="center" wrapText="1"/>
    </xf>
    <xf numFmtId="0" fontId="13" fillId="2" borderId="1" xfId="41" applyFont="1" applyFill="1" applyBorder="1" applyAlignment="1">
      <alignment horizontal="center" vertical="center"/>
    </xf>
    <xf numFmtId="0" fontId="13" fillId="2" borderId="30" xfId="74" applyFont="1" applyFill="1" applyBorder="1"/>
    <xf numFmtId="0" fontId="13" fillId="2" borderId="30" xfId="74" applyFont="1" applyFill="1" applyBorder="1" applyAlignment="1">
      <alignment horizontal="center"/>
    </xf>
    <xf numFmtId="0" fontId="13" fillId="2" borderId="52" xfId="74" applyFont="1" applyFill="1" applyBorder="1" applyAlignment="1">
      <alignment horizontal="center"/>
    </xf>
    <xf numFmtId="0" fontId="13" fillId="2" borderId="14" xfId="51" applyFont="1" applyFill="1" applyBorder="1" applyAlignment="1" applyProtection="1">
      <alignment horizontal="left" vertical="center"/>
    </xf>
    <xf numFmtId="0" fontId="13" fillId="0" borderId="26" xfId="74" applyFont="1" applyBorder="1"/>
    <xf numFmtId="14" fontId="13" fillId="2" borderId="14" xfId="51" applyNumberFormat="1" applyFont="1" applyFill="1" applyBorder="1" applyAlignment="1" applyProtection="1">
      <alignment horizontal="left" vertical="center" wrapText="1"/>
    </xf>
    <xf numFmtId="0" fontId="13" fillId="2" borderId="6" xfId="74" applyFont="1" applyFill="1" applyBorder="1" applyAlignment="1">
      <alignment horizontal="center"/>
    </xf>
    <xf numFmtId="14" fontId="20" fillId="2" borderId="1" xfId="0" applyNumberFormat="1" applyFont="1" applyFill="1" applyBorder="1" applyAlignment="1">
      <alignment horizontal="center" vertical="center"/>
    </xf>
    <xf numFmtId="188" fontId="31" fillId="2" borderId="1" xfId="67" applyNumberFormat="1" applyFont="1" applyFill="1" applyBorder="1" applyAlignment="1">
      <alignment horizontal="center" vertical="center" wrapText="1"/>
    </xf>
    <xf numFmtId="0" fontId="33" fillId="2" borderId="1" xfId="1" applyFont="1" applyFill="1" applyBorder="1" applyAlignment="1">
      <alignment horizontal="center" vertical="center" wrapText="1"/>
    </xf>
    <xf numFmtId="0" fontId="39" fillId="2" borderId="5" xfId="1" applyFont="1" applyFill="1" applyBorder="1" applyAlignment="1">
      <alignment vertical="center" wrapText="1"/>
    </xf>
    <xf numFmtId="0" fontId="13" fillId="2" borderId="87" xfId="0" applyFont="1" applyFill="1" applyBorder="1"/>
    <xf numFmtId="0" fontId="13" fillId="2" borderId="54" xfId="51" applyFont="1" applyFill="1" applyBorder="1" applyAlignment="1" applyProtection="1">
      <alignment horizontal="center" vertical="center" wrapText="1"/>
    </xf>
    <xf numFmtId="0" fontId="13" fillId="2" borderId="35" xfId="74" applyFont="1" applyFill="1" applyBorder="1"/>
    <xf numFmtId="0" fontId="13" fillId="2" borderId="0" xfId="74" applyFont="1" applyFill="1" applyAlignment="1">
      <alignment horizontal="center"/>
    </xf>
    <xf numFmtId="0" fontId="13" fillId="2" borderId="0" xfId="74" applyFont="1" applyFill="1"/>
    <xf numFmtId="0" fontId="13" fillId="2" borderId="31" xfId="74" applyFont="1" applyFill="1" applyBorder="1"/>
    <xf numFmtId="0" fontId="13" fillId="2" borderId="6" xfId="74" applyFont="1" applyFill="1" applyBorder="1"/>
    <xf numFmtId="0" fontId="13" fillId="2" borderId="36" xfId="74" applyFont="1" applyFill="1" applyBorder="1"/>
    <xf numFmtId="0" fontId="13" fillId="2" borderId="1" xfId="74" applyFont="1" applyFill="1" applyBorder="1"/>
    <xf numFmtId="0" fontId="13" fillId="2" borderId="0" xfId="74" applyFont="1" applyFill="1" applyAlignment="1">
      <alignment horizontal="right"/>
    </xf>
    <xf numFmtId="179" fontId="13" fillId="2" borderId="6" xfId="65" applyNumberFormat="1" applyFont="1" applyFill="1" applyBorder="1" applyAlignment="1" applyProtection="1">
      <alignment vertical="center" wrapText="1"/>
    </xf>
    <xf numFmtId="1" fontId="13" fillId="2" borderId="29" xfId="41" applyNumberFormat="1" applyFont="1" applyFill="1" applyBorder="1" applyAlignment="1">
      <alignment horizontal="center" vertical="center" wrapText="1"/>
    </xf>
    <xf numFmtId="0" fontId="13" fillId="2" borderId="51" xfId="74" applyFont="1" applyFill="1" applyBorder="1"/>
    <xf numFmtId="0" fontId="13" fillId="2" borderId="1" xfId="74" applyFont="1" applyFill="1" applyBorder="1" applyAlignment="1">
      <alignment horizontal="center"/>
    </xf>
    <xf numFmtId="0" fontId="13" fillId="2" borderId="13" xfId="74" applyFont="1" applyFill="1" applyBorder="1"/>
    <xf numFmtId="0" fontId="13" fillId="2" borderId="19" xfId="41" applyFont="1" applyFill="1" applyBorder="1" applyAlignment="1">
      <alignment horizontal="center" vertical="center"/>
    </xf>
    <xf numFmtId="0" fontId="13" fillId="2" borderId="1" xfId="65" applyNumberFormat="1" applyFont="1" applyFill="1" applyBorder="1" applyAlignment="1" applyProtection="1">
      <alignment vertical="center" wrapText="1"/>
    </xf>
    <xf numFmtId="0" fontId="23" fillId="2" borderId="46" xfId="41" applyFont="1" applyFill="1" applyBorder="1" applyAlignment="1">
      <alignment horizontal="left" vertical="center" wrapText="1"/>
    </xf>
    <xf numFmtId="0" fontId="13" fillId="2" borderId="19" xfId="46" applyFont="1" applyFill="1" applyBorder="1" applyAlignment="1" applyProtection="1">
      <alignment horizontal="left" vertical="center"/>
    </xf>
    <xf numFmtId="9" fontId="16" fillId="0" borderId="54" xfId="1" applyNumberFormat="1" applyFont="1" applyBorder="1" applyAlignment="1">
      <alignment vertical="center" wrapText="1"/>
    </xf>
    <xf numFmtId="9" fontId="24" fillId="2" borderId="1" xfId="46" applyNumberFormat="1" applyFont="1" applyFill="1" applyBorder="1" applyAlignment="1" applyProtection="1">
      <alignment vertical="center" wrapText="1"/>
    </xf>
    <xf numFmtId="10" fontId="24" fillId="2" borderId="1" xfId="46" applyNumberFormat="1" applyFont="1" applyFill="1" applyBorder="1" applyAlignment="1" applyProtection="1">
      <alignment vertical="center" wrapText="1"/>
    </xf>
    <xf numFmtId="9" fontId="24" fillId="2" borderId="1" xfId="46" applyNumberFormat="1" applyFont="1" applyFill="1" applyBorder="1" applyAlignment="1" applyProtection="1">
      <alignment horizontal="center" vertical="center" wrapText="1"/>
    </xf>
    <xf numFmtId="17" fontId="13" fillId="13" borderId="6" xfId="0" applyNumberFormat="1" applyFont="1" applyFill="1" applyBorder="1" applyAlignment="1">
      <alignment horizontal="left" vertical="center" wrapText="1"/>
    </xf>
    <xf numFmtId="0" fontId="38" fillId="2" borderId="30" xfId="41" applyFont="1" applyFill="1" applyBorder="1" applyAlignment="1">
      <alignment horizontal="left" vertical="center"/>
    </xf>
    <xf numFmtId="181" fontId="13" fillId="2" borderId="19" xfId="41" applyNumberFormat="1" applyFont="1" applyFill="1" applyBorder="1" applyAlignment="1">
      <alignment horizontal="center" vertical="center" wrapText="1"/>
    </xf>
    <xf numFmtId="181" fontId="69" fillId="2" borderId="19" xfId="41" applyNumberFormat="1" applyFont="1" applyFill="1" applyBorder="1" applyAlignment="1">
      <alignment horizontal="center" vertical="center" wrapText="1"/>
    </xf>
    <xf numFmtId="9" fontId="69" fillId="2" borderId="19" xfId="41" applyNumberFormat="1" applyFont="1" applyFill="1" applyBorder="1" applyAlignment="1">
      <alignment horizontal="center" vertical="center" wrapText="1"/>
    </xf>
    <xf numFmtId="0" fontId="21" fillId="2" borderId="14" xfId="46" applyFont="1" applyFill="1" applyBorder="1" applyAlignment="1" applyProtection="1">
      <alignment horizontal="left" vertical="center"/>
    </xf>
    <xf numFmtId="17" fontId="21" fillId="2" borderId="14" xfId="46" applyNumberFormat="1" applyFont="1" applyFill="1" applyBorder="1" applyAlignment="1" applyProtection="1">
      <alignment horizontal="left" vertical="center" wrapText="1"/>
    </xf>
    <xf numFmtId="0" fontId="23" fillId="0" borderId="16" xfId="41" applyFont="1" applyBorder="1" applyAlignment="1">
      <alignment horizontal="left" vertical="top" wrapText="1"/>
    </xf>
    <xf numFmtId="181" fontId="16" fillId="0" borderId="1" xfId="43" applyNumberFormat="1" applyFont="1" applyFill="1" applyBorder="1" applyAlignment="1">
      <alignment vertical="center" wrapText="1"/>
    </xf>
    <xf numFmtId="9" fontId="16" fillId="2" borderId="1" xfId="43" applyNumberFormat="1" applyFont="1" applyFill="1" applyBorder="1" applyAlignment="1">
      <alignment horizontal="center" vertical="center" wrapText="1"/>
    </xf>
    <xf numFmtId="0" fontId="20" fillId="0" borderId="54" xfId="1" applyFont="1" applyBorder="1" applyAlignment="1">
      <alignment vertical="top" wrapText="1"/>
    </xf>
    <xf numFmtId="0" fontId="20" fillId="2" borderId="54" xfId="1" applyFont="1" applyFill="1" applyBorder="1" applyAlignment="1">
      <alignment vertical="top" wrapText="1"/>
    </xf>
    <xf numFmtId="0" fontId="13" fillId="2" borderId="29" xfId="46" applyFont="1" applyFill="1" applyBorder="1" applyAlignment="1" applyProtection="1">
      <alignment horizontal="left" vertical="top"/>
    </xf>
    <xf numFmtId="0" fontId="13" fillId="2" borderId="6" xfId="49" applyFont="1" applyFill="1" applyBorder="1" applyAlignment="1">
      <alignment horizontal="left" vertical="top"/>
    </xf>
    <xf numFmtId="0" fontId="13" fillId="2" borderId="1" xfId="46" applyFont="1" applyFill="1" applyBorder="1" applyAlignment="1">
      <alignment horizontal="center" vertical="top" wrapText="1"/>
    </xf>
    <xf numFmtId="0" fontId="13" fillId="0" borderId="29" xfId="46" applyFont="1" applyFill="1" applyBorder="1" applyAlignment="1" applyProtection="1">
      <alignment horizontal="left" vertical="center" wrapText="1"/>
    </xf>
    <xf numFmtId="0" fontId="13" fillId="0" borderId="32" xfId="46" applyFont="1" applyFill="1" applyBorder="1" applyAlignment="1" applyProtection="1">
      <alignment horizontal="left" vertical="center" wrapText="1"/>
    </xf>
    <xf numFmtId="0" fontId="13" fillId="0" borderId="14" xfId="46" applyFont="1" applyFill="1" applyBorder="1" applyAlignment="1" applyProtection="1">
      <alignment horizontal="left" vertical="center"/>
    </xf>
    <xf numFmtId="167" fontId="16" fillId="0" borderId="1" xfId="76" applyNumberFormat="1" applyFont="1" applyBorder="1" applyAlignment="1">
      <alignment vertical="center" wrapText="1"/>
    </xf>
    <xf numFmtId="0" fontId="16" fillId="0" borderId="1" xfId="76" applyFont="1" applyBorder="1" applyAlignment="1">
      <alignment vertical="center" wrapText="1"/>
    </xf>
    <xf numFmtId="0" fontId="16" fillId="0" borderId="5" xfId="76" applyFont="1" applyBorder="1" applyAlignment="1">
      <alignment horizontal="center" vertical="center" wrapText="1"/>
    </xf>
    <xf numFmtId="167" fontId="16" fillId="0" borderId="5" xfId="76" applyNumberFormat="1" applyFont="1" applyBorder="1" applyAlignment="1">
      <alignment vertical="center" wrapText="1"/>
    </xf>
    <xf numFmtId="0" fontId="16" fillId="0" borderId="5" xfId="76" applyFont="1" applyBorder="1" applyAlignment="1">
      <alignment vertical="center" wrapText="1"/>
    </xf>
    <xf numFmtId="0" fontId="16" fillId="0" borderId="0" xfId="76" applyFont="1" applyAlignment="1">
      <alignment vertical="center" wrapText="1"/>
    </xf>
    <xf numFmtId="167" fontId="16" fillId="0" borderId="1" xfId="50" applyNumberFormat="1" applyFont="1" applyFill="1" applyBorder="1" applyAlignment="1">
      <alignment vertical="center" wrapText="1"/>
    </xf>
    <xf numFmtId="0" fontId="20" fillId="0" borderId="1" xfId="0" applyFont="1" applyBorder="1"/>
    <xf numFmtId="0" fontId="70" fillId="0" borderId="87" xfId="47" applyFont="1" applyBorder="1" applyAlignment="1">
      <alignment horizontal="left" vertical="center" wrapText="1"/>
    </xf>
    <xf numFmtId="167" fontId="70" fillId="0" borderId="87" xfId="47" applyNumberFormat="1" applyFont="1" applyBorder="1" applyAlignment="1">
      <alignment horizontal="left" vertical="center" wrapText="1"/>
    </xf>
    <xf numFmtId="1" fontId="21" fillId="2" borderId="1" xfId="0" applyNumberFormat="1" applyFont="1" applyFill="1" applyBorder="1" applyAlignment="1">
      <alignment horizontal="right" vertical="center" wrapText="1"/>
    </xf>
    <xf numFmtId="165" fontId="71" fillId="0" borderId="87" xfId="77" applyFont="1" applyFill="1" applyBorder="1" applyAlignment="1">
      <alignment horizontal="center" vertical="center"/>
    </xf>
    <xf numFmtId="0" fontId="71" fillId="0" borderId="87" xfId="49" applyFont="1" applyBorder="1" applyAlignment="1">
      <alignment horizontal="left" vertical="center"/>
    </xf>
    <xf numFmtId="165" fontId="71" fillId="0" borderId="87" xfId="77" applyFont="1" applyFill="1" applyBorder="1" applyAlignment="1">
      <alignment horizontal="left" vertical="center"/>
    </xf>
    <xf numFmtId="167" fontId="13" fillId="2" borderId="1" xfId="44" applyNumberFormat="1" applyFont="1" applyFill="1" applyBorder="1" applyAlignment="1">
      <alignment horizontal="center" vertical="center" wrapText="1"/>
    </xf>
    <xf numFmtId="0" fontId="21" fillId="4" borderId="46" xfId="78" applyFont="1" applyFill="1" applyBorder="1"/>
    <xf numFmtId="0" fontId="21" fillId="0" borderId="0" xfId="78" applyFont="1"/>
    <xf numFmtId="0" fontId="13" fillId="2" borderId="52" xfId="78" applyFont="1" applyFill="1" applyBorder="1" applyAlignment="1">
      <alignment horizontal="center"/>
    </xf>
    <xf numFmtId="0" fontId="13" fillId="2" borderId="30" xfId="78" applyFont="1" applyFill="1" applyBorder="1" applyAlignment="1">
      <alignment horizontal="center"/>
    </xf>
    <xf numFmtId="0" fontId="13" fillId="2" borderId="30" xfId="78" applyFont="1" applyFill="1" applyBorder="1"/>
    <xf numFmtId="0" fontId="13" fillId="2" borderId="35" xfId="78" applyFont="1" applyFill="1" applyBorder="1"/>
    <xf numFmtId="0" fontId="13" fillId="2" borderId="6" xfId="78" applyFont="1" applyFill="1" applyBorder="1" applyAlignment="1">
      <alignment horizontal="center"/>
    </xf>
    <xf numFmtId="0" fontId="13" fillId="2" borderId="0" xfId="78" applyFont="1" applyFill="1" applyAlignment="1">
      <alignment horizontal="center"/>
    </xf>
    <xf numFmtId="0" fontId="13" fillId="2" borderId="0" xfId="78" applyFont="1" applyFill="1"/>
    <xf numFmtId="0" fontId="13" fillId="2" borderId="31" xfId="78" applyFont="1" applyFill="1" applyBorder="1"/>
    <xf numFmtId="0" fontId="13" fillId="2" borderId="6" xfId="78" applyFont="1" applyFill="1" applyBorder="1"/>
    <xf numFmtId="0" fontId="13" fillId="2" borderId="36" xfId="78" applyFont="1" applyFill="1" applyBorder="1"/>
    <xf numFmtId="0" fontId="17" fillId="2" borderId="1" xfId="79" applyFont="1" applyFill="1" applyBorder="1" applyAlignment="1" applyProtection="1">
      <alignment horizontal="left" vertical="center" wrapText="1"/>
    </xf>
    <xf numFmtId="0" fontId="13" fillId="2" borderId="51" xfId="79" applyFont="1" applyFill="1" applyBorder="1" applyAlignment="1" applyProtection="1">
      <alignment horizontal="right" vertical="center" wrapText="1"/>
    </xf>
    <xf numFmtId="0" fontId="13" fillId="2" borderId="5" xfId="79" applyFont="1" applyFill="1" applyBorder="1" applyAlignment="1" applyProtection="1">
      <alignment horizontal="justify" vertical="center" wrapText="1"/>
    </xf>
    <xf numFmtId="0" fontId="13" fillId="2" borderId="0" xfId="79" applyFont="1" applyFill="1" applyBorder="1" applyAlignment="1" applyProtection="1">
      <alignment horizontal="right" vertical="center" wrapText="1"/>
    </xf>
    <xf numFmtId="0" fontId="13" fillId="2" borderId="1" xfId="79" applyFont="1" applyFill="1" applyBorder="1" applyAlignment="1" applyProtection="1">
      <alignment horizontal="justify" vertical="center" wrapText="1"/>
    </xf>
    <xf numFmtId="0" fontId="13" fillId="2" borderId="31" xfId="79" applyFont="1" applyFill="1" applyBorder="1" applyAlignment="1" applyProtection="1">
      <alignment vertical="center" wrapText="1"/>
    </xf>
    <xf numFmtId="0" fontId="13" fillId="2" borderId="1" xfId="79" applyFont="1" applyFill="1" applyBorder="1" applyAlignment="1" applyProtection="1">
      <alignment horizontal="center" vertical="center" wrapText="1"/>
    </xf>
    <xf numFmtId="0" fontId="13" fillId="2" borderId="1" xfId="79" applyFont="1" applyFill="1" applyBorder="1" applyAlignment="1" applyProtection="1">
      <alignment vertical="center" wrapText="1"/>
    </xf>
    <xf numFmtId="0" fontId="13" fillId="2" borderId="0" xfId="79" applyFont="1" applyFill="1" applyBorder="1" applyAlignment="1" applyProtection="1">
      <alignment vertical="center" wrapText="1"/>
    </xf>
    <xf numFmtId="0" fontId="13" fillId="2" borderId="36" xfId="78" applyFont="1" applyFill="1" applyBorder="1" applyAlignment="1">
      <alignment horizontal="center"/>
    </xf>
    <xf numFmtId="0" fontId="13" fillId="2" borderId="13" xfId="79" applyFont="1" applyFill="1" applyBorder="1" applyAlignment="1" applyProtection="1">
      <alignment horizontal="center" vertical="center" wrapText="1"/>
    </xf>
    <xf numFmtId="0" fontId="13" fillId="2" borderId="6" xfId="79" applyFont="1" applyFill="1" applyBorder="1" applyAlignment="1" applyProtection="1">
      <alignment horizontal="center" vertical="center" wrapText="1"/>
    </xf>
    <xf numFmtId="0" fontId="13" fillId="2" borderId="36" xfId="79" applyFont="1" applyFill="1" applyBorder="1" applyAlignment="1" applyProtection="1">
      <alignment horizontal="center" vertical="center" wrapText="1"/>
    </xf>
    <xf numFmtId="0" fontId="13" fillId="2" borderId="52" xfId="79" applyFont="1" applyFill="1" applyBorder="1" applyAlignment="1" applyProtection="1">
      <alignment vertical="center" wrapText="1"/>
    </xf>
    <xf numFmtId="0" fontId="13" fillId="2" borderId="30" xfId="79" applyFont="1" applyFill="1" applyBorder="1" applyAlignment="1" applyProtection="1">
      <alignment vertical="center" wrapText="1"/>
    </xf>
    <xf numFmtId="0" fontId="13" fillId="2" borderId="0" xfId="79" applyFont="1" applyFill="1" applyBorder="1" applyAlignment="1" applyProtection="1">
      <alignment horizontal="center" vertical="center" wrapText="1"/>
    </xf>
    <xf numFmtId="0" fontId="13" fillId="2" borderId="1" xfId="78" applyFont="1" applyFill="1" applyBorder="1"/>
    <xf numFmtId="0" fontId="13" fillId="2" borderId="0" xfId="78" applyFont="1" applyFill="1" applyAlignment="1">
      <alignment horizontal="right"/>
    </xf>
    <xf numFmtId="0" fontId="13" fillId="2" borderId="13" xfId="79" applyFont="1" applyFill="1" applyBorder="1" applyAlignment="1" applyProtection="1">
      <alignment vertical="center" wrapText="1"/>
    </xf>
    <xf numFmtId="0" fontId="13" fillId="2" borderId="6" xfId="79" applyFont="1" applyFill="1" applyBorder="1" applyAlignment="1" applyProtection="1">
      <alignment vertical="center" wrapText="1"/>
    </xf>
    <xf numFmtId="0" fontId="13" fillId="2" borderId="52" xfId="79" applyFont="1" applyFill="1" applyBorder="1" applyAlignment="1" applyProtection="1">
      <alignment horizontal="center" vertical="center" wrapText="1"/>
    </xf>
    <xf numFmtId="0" fontId="13" fillId="2" borderId="30" xfId="79" applyFont="1" applyFill="1" applyBorder="1" applyAlignment="1" applyProtection="1">
      <alignment horizontal="center" vertical="center" wrapText="1"/>
    </xf>
    <xf numFmtId="0" fontId="13" fillId="2" borderId="35" xfId="79" applyFont="1" applyFill="1" applyBorder="1" applyAlignment="1" applyProtection="1">
      <alignment horizontal="center" vertical="center" wrapText="1"/>
    </xf>
    <xf numFmtId="0" fontId="13" fillId="2" borderId="59" xfId="79" applyFont="1" applyFill="1" applyBorder="1" applyAlignment="1" applyProtection="1">
      <alignment horizontal="right" vertical="center" wrapText="1"/>
    </xf>
    <xf numFmtId="0" fontId="24" fillId="2" borderId="1" xfId="79" applyFont="1" applyFill="1" applyBorder="1" applyAlignment="1" applyProtection="1">
      <alignment vertical="center" wrapText="1"/>
    </xf>
    <xf numFmtId="0" fontId="13" fillId="2" borderId="0" xfId="79" applyFont="1" applyFill="1" applyBorder="1" applyAlignment="1" applyProtection="1">
      <alignment horizontal="right" vertical="center"/>
    </xf>
    <xf numFmtId="0" fontId="13" fillId="2" borderId="31" xfId="79" applyFont="1" applyFill="1" applyBorder="1" applyAlignment="1" applyProtection="1">
      <alignment horizontal="center" vertical="center" wrapText="1"/>
    </xf>
    <xf numFmtId="0" fontId="13" fillId="2" borderId="51" xfId="79" applyFont="1" applyFill="1" applyBorder="1" applyAlignment="1" applyProtection="1">
      <alignment horizontal="center" vertical="center" wrapText="1"/>
    </xf>
    <xf numFmtId="0" fontId="13" fillId="2" borderId="6" xfId="79" applyFont="1" applyFill="1" applyBorder="1" applyAlignment="1" applyProtection="1">
      <alignment horizontal="right" vertical="center"/>
    </xf>
    <xf numFmtId="0" fontId="13" fillId="2" borderId="51" xfId="78" applyFont="1" applyFill="1" applyBorder="1"/>
    <xf numFmtId="0" fontId="13" fillId="2" borderId="0" xfId="79" applyFont="1" applyFill="1" applyBorder="1" applyAlignment="1" applyProtection="1">
      <alignment horizontal="left" vertical="center" wrapText="1"/>
    </xf>
    <xf numFmtId="0" fontId="13" fillId="2" borderId="1" xfId="78" applyFont="1" applyFill="1" applyBorder="1" applyAlignment="1">
      <alignment horizontal="center"/>
    </xf>
    <xf numFmtId="0" fontId="13" fillId="2" borderId="13" xfId="78" applyFont="1" applyFill="1" applyBorder="1"/>
    <xf numFmtId="0" fontId="25" fillId="0" borderId="47" xfId="78" applyFont="1" applyBorder="1" applyAlignment="1">
      <alignment horizontal="left"/>
    </xf>
    <xf numFmtId="0" fontId="25" fillId="0" borderId="0" xfId="78" applyFont="1" applyAlignment="1">
      <alignment horizontal="left"/>
    </xf>
    <xf numFmtId="0" fontId="13" fillId="2" borderId="69" xfId="41" applyFont="1" applyFill="1" applyBorder="1" applyAlignment="1">
      <alignment horizontal="left" vertical="center" wrapText="1"/>
    </xf>
    <xf numFmtId="0" fontId="16" fillId="2" borderId="5" xfId="1" applyFont="1" applyFill="1" applyBorder="1" applyAlignment="1">
      <alignment horizontal="center" vertical="top" wrapText="1"/>
    </xf>
    <xf numFmtId="0" fontId="13" fillId="2" borderId="14" xfId="41" applyFont="1" applyFill="1" applyBorder="1" applyAlignment="1">
      <alignment vertical="center"/>
    </xf>
    <xf numFmtId="0" fontId="13" fillId="2" borderId="29" xfId="41" applyFont="1" applyFill="1" applyBorder="1" applyAlignment="1">
      <alignment vertical="center"/>
    </xf>
    <xf numFmtId="1" fontId="16" fillId="0" borderId="1" xfId="1" applyNumberFormat="1" applyFont="1" applyBorder="1" applyAlignment="1">
      <alignment horizontal="center" vertical="center" wrapText="1"/>
    </xf>
    <xf numFmtId="1" fontId="16" fillId="0" borderId="1" xfId="77" applyNumberFormat="1" applyFont="1" applyFill="1" applyBorder="1" applyAlignment="1">
      <alignment horizontal="center" vertical="center" wrapText="1"/>
    </xf>
    <xf numFmtId="167" fontId="16" fillId="0" borderId="1" xfId="1" applyNumberFormat="1" applyFont="1" applyBorder="1" applyAlignment="1">
      <alignment horizontal="center" vertical="center" wrapText="1"/>
    </xf>
    <xf numFmtId="0" fontId="18" fillId="0" borderId="1" xfId="51" applyFill="1" applyBorder="1" applyAlignment="1" applyProtection="1">
      <alignment horizontal="center" vertical="center" wrapText="1"/>
    </xf>
    <xf numFmtId="0" fontId="16" fillId="0" borderId="1" xfId="1" applyFont="1" applyBorder="1" applyAlignment="1">
      <alignment horizontal="left" vertical="center" wrapText="1"/>
    </xf>
    <xf numFmtId="1" fontId="13" fillId="0" borderId="31" xfId="41" applyNumberFormat="1" applyFont="1" applyBorder="1" applyAlignment="1">
      <alignment horizontal="center" vertical="center" wrapText="1"/>
    </xf>
    <xf numFmtId="1" fontId="13" fillId="0" borderId="69" xfId="41" applyNumberFormat="1" applyFont="1" applyBorder="1" applyAlignment="1">
      <alignment horizontal="center" vertical="center" wrapText="1"/>
    </xf>
    <xf numFmtId="167" fontId="16" fillId="2" borderId="5" xfId="1" applyNumberFormat="1" applyFont="1" applyFill="1" applyBorder="1" applyAlignment="1">
      <alignment horizontal="center" vertical="center" wrapText="1"/>
    </xf>
    <xf numFmtId="0" fontId="33" fillId="2" borderId="5" xfId="1" applyFont="1" applyFill="1" applyBorder="1" applyAlignment="1">
      <alignment horizontal="center" vertical="center" wrapText="1"/>
    </xf>
    <xf numFmtId="0" fontId="20" fillId="2" borderId="5" xfId="0" applyFont="1" applyFill="1" applyBorder="1" applyAlignment="1">
      <alignment horizontal="center" vertical="center" wrapText="1"/>
    </xf>
    <xf numFmtId="1" fontId="20" fillId="2" borderId="1" xfId="0" applyNumberFormat="1" applyFont="1" applyFill="1" applyBorder="1" applyAlignment="1">
      <alignment horizontal="center" vertical="center" wrapText="1"/>
    </xf>
    <xf numFmtId="188" fontId="74" fillId="2" borderId="1" xfId="67" applyNumberFormat="1" applyFont="1" applyFill="1" applyBorder="1" applyAlignment="1">
      <alignment horizontal="center" vertical="center" wrapText="1"/>
    </xf>
    <xf numFmtId="0" fontId="36" fillId="2" borderId="1" xfId="46" applyFill="1" applyBorder="1" applyAlignment="1" applyProtection="1">
      <alignment horizontal="center" vertical="center" wrapText="1"/>
    </xf>
    <xf numFmtId="0" fontId="16" fillId="2" borderId="1" xfId="1" applyFont="1" applyFill="1" applyBorder="1" applyAlignment="1">
      <alignment horizontal="center" vertical="top"/>
    </xf>
    <xf numFmtId="0" fontId="75" fillId="2" borderId="1" xfId="1" applyFont="1" applyFill="1" applyBorder="1" applyAlignment="1">
      <alignment vertical="center"/>
    </xf>
    <xf numFmtId="0" fontId="75" fillId="2" borderId="1" xfId="1" applyFont="1" applyFill="1" applyBorder="1" applyAlignment="1">
      <alignment horizontal="center" vertical="center"/>
    </xf>
    <xf numFmtId="0" fontId="75" fillId="2" borderId="19" xfId="1" applyFont="1" applyFill="1" applyBorder="1" applyAlignment="1">
      <alignment vertical="center" wrapText="1"/>
    </xf>
    <xf numFmtId="14" fontId="16" fillId="2" borderId="54" xfId="1" applyNumberFormat="1" applyFont="1" applyFill="1" applyBorder="1" applyAlignment="1">
      <alignment horizontal="center" vertical="center" wrapText="1"/>
    </xf>
    <xf numFmtId="0" fontId="76" fillId="18" borderId="66" xfId="0" applyFont="1" applyFill="1" applyBorder="1"/>
    <xf numFmtId="49" fontId="77" fillId="18" borderId="92" xfId="0" applyNumberFormat="1" applyFont="1" applyFill="1" applyBorder="1" applyAlignment="1">
      <alignment horizontal="left" vertical="center"/>
    </xf>
    <xf numFmtId="49" fontId="77" fillId="18" borderId="93" xfId="0" applyNumberFormat="1" applyFont="1" applyFill="1" applyBorder="1" applyAlignment="1">
      <alignment horizontal="center" vertical="center"/>
    </xf>
    <xf numFmtId="49" fontId="77" fillId="18" borderId="94" xfId="0" applyNumberFormat="1" applyFont="1" applyFill="1" applyBorder="1" applyAlignment="1">
      <alignment horizontal="center" vertical="center"/>
    </xf>
    <xf numFmtId="0" fontId="76" fillId="0" borderId="0" xfId="0" applyFont="1"/>
    <xf numFmtId="0" fontId="79" fillId="0" borderId="66" xfId="0" applyFont="1" applyBorder="1" applyAlignment="1">
      <alignment horizontal="left" vertical="center" wrapText="1"/>
    </xf>
    <xf numFmtId="0" fontId="79" fillId="17" borderId="100" xfId="0" applyFont="1" applyFill="1" applyBorder="1" applyAlignment="1">
      <alignment horizontal="left" vertical="center" wrapText="1"/>
    </xf>
    <xf numFmtId="0" fontId="79" fillId="17" borderId="101" xfId="0" applyFont="1" applyFill="1" applyBorder="1" applyAlignment="1">
      <alignment horizontal="left" vertical="center" wrapText="1"/>
    </xf>
    <xf numFmtId="0" fontId="76" fillId="0" borderId="88" xfId="0" applyFont="1" applyBorder="1" applyAlignment="1">
      <alignment horizontal="left" vertical="center" wrapText="1"/>
    </xf>
    <xf numFmtId="0" fontId="76" fillId="0" borderId="87" xfId="0" applyFont="1" applyBorder="1" applyAlignment="1">
      <alignment horizontal="center" vertical="center" wrapText="1"/>
    </xf>
    <xf numFmtId="0" fontId="76" fillId="17" borderId="103" xfId="0" applyFont="1" applyFill="1" applyBorder="1" applyAlignment="1">
      <alignment horizontal="left" vertical="center"/>
    </xf>
    <xf numFmtId="0" fontId="76" fillId="17" borderId="104" xfId="0" applyFont="1" applyFill="1" applyBorder="1" applyAlignment="1">
      <alignment horizontal="left" vertical="center"/>
    </xf>
    <xf numFmtId="0" fontId="79" fillId="17" borderId="105" xfId="0" applyFont="1" applyFill="1" applyBorder="1" applyAlignment="1">
      <alignment horizontal="left" vertical="center" wrapText="1"/>
    </xf>
    <xf numFmtId="0" fontId="76" fillId="17" borderId="95" xfId="0" applyFont="1" applyFill="1" applyBorder="1" applyAlignment="1">
      <alignment horizontal="center"/>
    </xf>
    <xf numFmtId="0" fontId="76" fillId="17" borderId="103" xfId="0" applyFont="1" applyFill="1" applyBorder="1" applyAlignment="1">
      <alignment horizontal="center"/>
    </xf>
    <xf numFmtId="0" fontId="76" fillId="17" borderId="103" xfId="0" applyFont="1" applyFill="1" applyBorder="1"/>
    <xf numFmtId="0" fontId="76" fillId="17" borderId="107" xfId="0" applyFont="1" applyFill="1" applyBorder="1"/>
    <xf numFmtId="0" fontId="76" fillId="17" borderId="0" xfId="0" applyFont="1" applyFill="1" applyAlignment="1">
      <alignment horizontal="center"/>
    </xf>
    <xf numFmtId="0" fontId="76" fillId="17" borderId="110" xfId="0" applyFont="1" applyFill="1" applyBorder="1" applyAlignment="1">
      <alignment horizontal="center"/>
    </xf>
    <xf numFmtId="0" fontId="76" fillId="17" borderId="0" xfId="0" applyFont="1" applyFill="1"/>
    <xf numFmtId="0" fontId="76" fillId="17" borderId="111" xfId="0" applyFont="1" applyFill="1" applyBorder="1"/>
    <xf numFmtId="0" fontId="76" fillId="17" borderId="110" xfId="0" applyFont="1" applyFill="1" applyBorder="1"/>
    <xf numFmtId="0" fontId="76" fillId="17" borderId="68" xfId="0" applyFont="1" applyFill="1" applyBorder="1"/>
    <xf numFmtId="0" fontId="79" fillId="17" borderId="106" xfId="0" applyFont="1" applyFill="1" applyBorder="1" applyAlignment="1">
      <alignment horizontal="left" vertical="top" wrapText="1"/>
    </xf>
    <xf numFmtId="0" fontId="78" fillId="17" borderId="87" xfId="0" applyFont="1" applyFill="1" applyBorder="1" applyAlignment="1">
      <alignment horizontal="left" vertical="center" wrapText="1"/>
    </xf>
    <xf numFmtId="0" fontId="79" fillId="0" borderId="100" xfId="0" applyFont="1" applyBorder="1" applyAlignment="1">
      <alignment horizontal="left" vertical="center" wrapText="1"/>
    </xf>
    <xf numFmtId="0" fontId="76" fillId="17" borderId="95" xfId="0" applyFont="1" applyFill="1" applyBorder="1" applyAlignment="1">
      <alignment vertical="center"/>
    </xf>
    <xf numFmtId="0" fontId="76" fillId="17" borderId="103" xfId="0" applyFont="1" applyFill="1" applyBorder="1" applyAlignment="1">
      <alignment vertical="center" wrapText="1"/>
    </xf>
    <xf numFmtId="0" fontId="76" fillId="17" borderId="107" xfId="0" applyFont="1" applyFill="1" applyBorder="1" applyAlignment="1">
      <alignment vertical="center" wrapText="1"/>
    </xf>
    <xf numFmtId="0" fontId="76" fillId="17" borderId="99" xfId="0" applyFont="1" applyFill="1" applyBorder="1" applyAlignment="1">
      <alignment vertical="center"/>
    </xf>
    <xf numFmtId="0" fontId="76" fillId="17" borderId="110" xfId="0" applyFont="1" applyFill="1" applyBorder="1" applyAlignment="1">
      <alignment vertical="center" wrapText="1"/>
    </xf>
    <xf numFmtId="0" fontId="76" fillId="17" borderId="0" xfId="0" applyFont="1" applyFill="1" applyAlignment="1">
      <alignment vertical="center" wrapText="1"/>
    </xf>
    <xf numFmtId="0" fontId="76" fillId="17" borderId="111" xfId="0" applyFont="1" applyFill="1" applyBorder="1" applyAlignment="1">
      <alignment vertical="center" wrapText="1"/>
    </xf>
    <xf numFmtId="0" fontId="76" fillId="17" borderId="99" xfId="0" applyFont="1" applyFill="1" applyBorder="1" applyAlignment="1">
      <alignment horizontal="right" vertical="center" wrapText="1"/>
    </xf>
    <xf numFmtId="0" fontId="76" fillId="17" borderId="112" xfId="0" applyFont="1" applyFill="1" applyBorder="1" applyAlignment="1">
      <alignment horizontal="left" vertical="center" wrapText="1"/>
    </xf>
    <xf numFmtId="0" fontId="76" fillId="17" borderId="0" xfId="0" applyFont="1" applyFill="1" applyAlignment="1">
      <alignment horizontal="right" vertical="center" wrapText="1"/>
    </xf>
    <xf numFmtId="0" fontId="76" fillId="17" borderId="87" xfId="0" applyFont="1" applyFill="1" applyBorder="1" applyAlignment="1">
      <alignment horizontal="left" vertical="center" wrapText="1"/>
    </xf>
    <xf numFmtId="0" fontId="76" fillId="17" borderId="87" xfId="0" applyFont="1" applyFill="1" applyBorder="1" applyAlignment="1">
      <alignment horizontal="center" vertical="center" wrapText="1"/>
    </xf>
    <xf numFmtId="0" fontId="76" fillId="17" borderId="87" xfId="0" applyFont="1" applyFill="1" applyBorder="1" applyAlignment="1">
      <alignment vertical="center" wrapText="1"/>
    </xf>
    <xf numFmtId="0" fontId="78" fillId="17" borderId="87" xfId="0" applyFont="1" applyFill="1" applyBorder="1" applyAlignment="1">
      <alignment horizontal="center" vertical="center" wrapText="1"/>
    </xf>
    <xf numFmtId="0" fontId="76" fillId="17" borderId="68" xfId="0" applyFont="1" applyFill="1" applyBorder="1" applyAlignment="1">
      <alignment horizontal="center"/>
    </xf>
    <xf numFmtId="0" fontId="76" fillId="17" borderId="109" xfId="0" applyFont="1" applyFill="1" applyBorder="1" applyAlignment="1">
      <alignment horizontal="center" vertical="center" wrapText="1"/>
    </xf>
    <xf numFmtId="0" fontId="76" fillId="17" borderId="110" xfId="0" applyFont="1" applyFill="1" applyBorder="1" applyAlignment="1">
      <alignment horizontal="center" vertical="center" wrapText="1"/>
    </xf>
    <xf numFmtId="0" fontId="76" fillId="17" borderId="68" xfId="0" applyFont="1" applyFill="1" applyBorder="1" applyAlignment="1">
      <alignment horizontal="center" vertical="center" wrapText="1"/>
    </xf>
    <xf numFmtId="0" fontId="76" fillId="17" borderId="95" xfId="0" applyFont="1" applyFill="1" applyBorder="1" applyAlignment="1">
      <alignment vertical="center" wrapText="1"/>
    </xf>
    <xf numFmtId="0" fontId="76" fillId="17" borderId="0" xfId="0" applyFont="1" applyFill="1" applyAlignment="1">
      <alignment horizontal="center" vertical="center" wrapText="1"/>
    </xf>
    <xf numFmtId="0" fontId="76" fillId="17" borderId="87" xfId="0" applyFont="1" applyFill="1" applyBorder="1"/>
    <xf numFmtId="0" fontId="76" fillId="17" borderId="0" xfId="0" applyFont="1" applyFill="1" applyAlignment="1">
      <alignment horizontal="right"/>
    </xf>
    <xf numFmtId="0" fontId="76" fillId="17" borderId="109" xfId="0" applyFont="1" applyFill="1" applyBorder="1" applyAlignment="1">
      <alignment vertical="center" wrapText="1"/>
    </xf>
    <xf numFmtId="0" fontId="79" fillId="17" borderId="108" xfId="0" applyFont="1" applyFill="1" applyBorder="1" applyAlignment="1">
      <alignment horizontal="left" vertical="center" wrapText="1"/>
    </xf>
    <xf numFmtId="0" fontId="76" fillId="17" borderId="95" xfId="0" applyFont="1" applyFill="1" applyBorder="1" applyAlignment="1">
      <alignment horizontal="center" vertical="center" wrapText="1"/>
    </xf>
    <xf numFmtId="0" fontId="76" fillId="17" borderId="103" xfId="0" applyFont="1" applyFill="1" applyBorder="1" applyAlignment="1">
      <alignment horizontal="center" vertical="center" wrapText="1"/>
    </xf>
    <xf numFmtId="0" fontId="76" fillId="17" borderId="107" xfId="0" applyFont="1" applyFill="1" applyBorder="1" applyAlignment="1">
      <alignment horizontal="center" vertical="center" wrapText="1"/>
    </xf>
    <xf numFmtId="0" fontId="76" fillId="17" borderId="113" xfId="0" applyFont="1" applyFill="1" applyBorder="1" applyAlignment="1">
      <alignment horizontal="right" vertical="center" wrapText="1"/>
    </xf>
    <xf numFmtId="0" fontId="82" fillId="17" borderId="87" xfId="0" applyFont="1" applyFill="1" applyBorder="1" applyAlignment="1">
      <alignment horizontal="center" vertical="center" wrapText="1"/>
    </xf>
    <xf numFmtId="0" fontId="76" fillId="17" borderId="0" xfId="0" applyFont="1" applyFill="1" applyAlignment="1">
      <alignment horizontal="center" vertical="center"/>
    </xf>
    <xf numFmtId="0" fontId="76" fillId="17" borderId="0" xfId="0" applyFont="1" applyFill="1" applyAlignment="1">
      <alignment horizontal="right" vertical="center"/>
    </xf>
    <xf numFmtId="0" fontId="76" fillId="17" borderId="91" xfId="0" applyFont="1" applyFill="1" applyBorder="1" applyAlignment="1">
      <alignment horizontal="center" vertical="center" wrapText="1"/>
    </xf>
    <xf numFmtId="0" fontId="76" fillId="17" borderId="89" xfId="0" applyFont="1" applyFill="1" applyBorder="1" applyAlignment="1">
      <alignment horizontal="center" vertical="center" wrapText="1"/>
    </xf>
    <xf numFmtId="0" fontId="76" fillId="17" borderId="102" xfId="0" applyFont="1" applyFill="1" applyBorder="1" applyAlignment="1">
      <alignment horizontal="center" vertical="center" wrapText="1"/>
    </xf>
    <xf numFmtId="0" fontId="76" fillId="17" borderId="111" xfId="0" applyFont="1" applyFill="1" applyBorder="1" applyAlignment="1">
      <alignment horizontal="center" vertical="center" wrapText="1"/>
    </xf>
    <xf numFmtId="49" fontId="78" fillId="17" borderId="95" xfId="0" applyNumberFormat="1" applyFont="1" applyFill="1" applyBorder="1" applyAlignment="1">
      <alignment horizontal="center" vertical="center"/>
    </xf>
    <xf numFmtId="49" fontId="78" fillId="17" borderId="103" xfId="0" applyNumberFormat="1" applyFont="1" applyFill="1" applyBorder="1" applyAlignment="1">
      <alignment horizontal="center" vertical="center"/>
    </xf>
    <xf numFmtId="0" fontId="76" fillId="17" borderId="99" xfId="0" applyFont="1" applyFill="1" applyBorder="1" applyAlignment="1">
      <alignment horizontal="center" vertical="center" wrapText="1"/>
    </xf>
    <xf numFmtId="0" fontId="78" fillId="0" borderId="87" xfId="0" applyFont="1" applyBorder="1" applyAlignment="1">
      <alignment horizontal="center" vertical="center"/>
    </xf>
    <xf numFmtId="49" fontId="78" fillId="17" borderId="0" xfId="0" applyNumberFormat="1" applyFont="1" applyFill="1" applyAlignment="1">
      <alignment horizontal="center" vertical="center"/>
    </xf>
    <xf numFmtId="0" fontId="78" fillId="17" borderId="87" xfId="0" applyFont="1" applyFill="1" applyBorder="1" applyAlignment="1">
      <alignment horizontal="center" vertical="center"/>
    </xf>
    <xf numFmtId="179" fontId="76" fillId="17" borderId="0" xfId="0" applyNumberFormat="1" applyFont="1" applyFill="1" applyAlignment="1">
      <alignment vertical="center" wrapText="1"/>
    </xf>
    <xf numFmtId="0" fontId="76" fillId="17" borderId="92" xfId="0" applyFont="1" applyFill="1" applyBorder="1" applyAlignment="1">
      <alignment horizontal="left" vertical="center" wrapText="1"/>
    </xf>
    <xf numFmtId="0" fontId="76" fillId="17" borderId="93" xfId="0" applyFont="1" applyFill="1" applyBorder="1" applyAlignment="1">
      <alignment horizontal="left" vertical="center" wrapText="1"/>
    </xf>
    <xf numFmtId="0" fontId="76" fillId="17" borderId="94" xfId="0" applyFont="1" applyFill="1" applyBorder="1" applyAlignment="1">
      <alignment horizontal="left" vertical="center" wrapText="1"/>
    </xf>
    <xf numFmtId="0" fontId="76" fillId="17" borderId="87" xfId="0" applyFont="1" applyFill="1" applyBorder="1" applyAlignment="1">
      <alignment horizontal="center"/>
    </xf>
    <xf numFmtId="0" fontId="76" fillId="17" borderId="114" xfId="0" applyFont="1" applyFill="1" applyBorder="1" applyAlignment="1">
      <alignment horizontal="left" vertical="center" wrapText="1"/>
    </xf>
    <xf numFmtId="1" fontId="78" fillId="0" borderId="87" xfId="0" applyNumberFormat="1" applyFont="1" applyBorder="1" applyAlignment="1">
      <alignment horizontal="center" vertical="center" wrapText="1"/>
    </xf>
    <xf numFmtId="1" fontId="76" fillId="0" borderId="114" xfId="0" applyNumberFormat="1" applyFont="1" applyBorder="1" applyAlignment="1">
      <alignment horizontal="center" vertical="center" wrapText="1"/>
    </xf>
    <xf numFmtId="1" fontId="76" fillId="0" borderId="0" xfId="0" applyNumberFormat="1" applyFont="1" applyAlignment="1">
      <alignment horizontal="center" vertical="center" wrapText="1"/>
    </xf>
    <xf numFmtId="1" fontId="76" fillId="0" borderId="111" xfId="0" applyNumberFormat="1" applyFont="1" applyBorder="1" applyAlignment="1">
      <alignment horizontal="center" vertical="center" wrapText="1"/>
    </xf>
    <xf numFmtId="1" fontId="76" fillId="0" borderId="87" xfId="0" applyNumberFormat="1" applyFont="1" applyBorder="1" applyAlignment="1">
      <alignment horizontal="center" vertical="center" wrapText="1"/>
    </xf>
    <xf numFmtId="0" fontId="76" fillId="17" borderId="115" xfId="0" applyFont="1" applyFill="1" applyBorder="1" applyAlignment="1">
      <alignment horizontal="right" vertical="center" wrapText="1"/>
    </xf>
    <xf numFmtId="9" fontId="76" fillId="17" borderId="116" xfId="0" applyNumberFormat="1" applyFont="1" applyFill="1" applyBorder="1" applyAlignment="1">
      <alignment horizontal="center" vertical="center" wrapText="1"/>
    </xf>
    <xf numFmtId="0" fontId="76" fillId="17" borderId="116" xfId="0" applyFont="1" applyFill="1" applyBorder="1" applyAlignment="1">
      <alignment horizontal="center" vertical="center" wrapText="1"/>
    </xf>
    <xf numFmtId="0" fontId="76" fillId="17" borderId="117" xfId="0" applyFont="1" applyFill="1" applyBorder="1" applyAlignment="1">
      <alignment horizontal="center" vertical="center" wrapText="1"/>
    </xf>
    <xf numFmtId="0" fontId="76" fillId="17" borderId="99" xfId="0" applyFont="1" applyFill="1" applyBorder="1" applyAlignment="1">
      <alignment vertical="center" wrapText="1"/>
    </xf>
    <xf numFmtId="0" fontId="76" fillId="17" borderId="99" xfId="0" applyFont="1" applyFill="1" applyBorder="1"/>
    <xf numFmtId="0" fontId="76" fillId="17" borderId="0" xfId="0" applyFont="1" applyFill="1" applyAlignment="1">
      <alignment horizontal="center" vertical="top" wrapText="1"/>
    </xf>
    <xf numFmtId="0" fontId="76" fillId="17" borderId="110" xfId="0" applyFont="1" applyFill="1" applyBorder="1" applyAlignment="1">
      <alignment horizontal="center" vertical="top" wrapText="1"/>
    </xf>
    <xf numFmtId="0" fontId="76" fillId="17" borderId="0" xfId="0" applyFont="1" applyFill="1" applyAlignment="1">
      <alignment horizontal="left" vertical="center" wrapText="1"/>
    </xf>
    <xf numFmtId="0" fontId="76" fillId="17" borderId="109" xfId="0" applyFont="1" applyFill="1" applyBorder="1"/>
    <xf numFmtId="0" fontId="76" fillId="0" borderId="100" xfId="0" applyFont="1" applyBorder="1" applyAlignment="1">
      <alignment horizontal="left" vertical="center" wrapText="1"/>
    </xf>
    <xf numFmtId="0" fontId="76" fillId="0" borderId="100" xfId="0" applyFont="1" applyBorder="1" applyAlignment="1">
      <alignment vertical="center" wrapText="1"/>
    </xf>
    <xf numFmtId="0" fontId="76" fillId="0" borderId="100" xfId="0" applyFont="1" applyBorder="1" applyAlignment="1">
      <alignment horizontal="left" vertical="center"/>
    </xf>
    <xf numFmtId="0" fontId="83" fillId="0" borderId="100" xfId="0" applyFont="1" applyBorder="1" applyAlignment="1">
      <alignment horizontal="left" vertical="center"/>
    </xf>
    <xf numFmtId="0" fontId="78" fillId="18" borderId="122" xfId="0" applyFont="1" applyFill="1" applyBorder="1" applyAlignment="1">
      <alignment horizontal="center" vertical="center" wrapText="1"/>
    </xf>
    <xf numFmtId="0" fontId="83" fillId="0" borderId="123" xfId="0" applyFont="1" applyBorder="1" applyAlignment="1">
      <alignment horizontal="left"/>
    </xf>
    <xf numFmtId="0" fontId="83" fillId="0" borderId="0" xfId="0" applyFont="1" applyAlignment="1">
      <alignment horizontal="left"/>
    </xf>
    <xf numFmtId="0" fontId="78" fillId="19" borderId="87" xfId="0" applyFont="1" applyFill="1" applyBorder="1" applyAlignment="1">
      <alignment horizontal="center" vertical="center" wrapText="1"/>
    </xf>
    <xf numFmtId="9" fontId="75" fillId="2" borderId="1" xfId="48" applyFont="1" applyFill="1" applyBorder="1" applyAlignment="1">
      <alignment horizontal="center" vertical="center"/>
    </xf>
    <xf numFmtId="0" fontId="36" fillId="4" borderId="46" xfId="46" applyFill="1" applyBorder="1"/>
    <xf numFmtId="0" fontId="43" fillId="2" borderId="15" xfId="41" applyFont="1" applyFill="1" applyBorder="1" applyAlignment="1">
      <alignment horizontal="center" vertical="center" wrapText="1"/>
    </xf>
    <xf numFmtId="1" fontId="17" fillId="2" borderId="1" xfId="21" applyNumberFormat="1" applyFont="1" applyFill="1" applyBorder="1" applyAlignment="1" applyProtection="1">
      <alignment vertical="center" wrapText="1"/>
    </xf>
    <xf numFmtId="179" fontId="17" fillId="2" borderId="1" xfId="21" applyNumberFormat="1" applyFont="1" applyFill="1" applyBorder="1" applyAlignment="1" applyProtection="1">
      <alignment vertical="center" wrapText="1"/>
    </xf>
    <xf numFmtId="0" fontId="17" fillId="2" borderId="1" xfId="21" applyNumberFormat="1" applyFont="1" applyFill="1" applyBorder="1" applyAlignment="1" applyProtection="1">
      <alignment vertical="center" wrapText="1"/>
    </xf>
    <xf numFmtId="1" fontId="17" fillId="2" borderId="1" xfId="21" applyNumberFormat="1" applyFont="1" applyFill="1" applyBorder="1" applyAlignment="1">
      <alignment vertical="center" wrapText="1"/>
    </xf>
    <xf numFmtId="0" fontId="21" fillId="0" borderId="0" xfId="78" applyFont="1" applyAlignment="1">
      <alignment horizontal="center"/>
    </xf>
    <xf numFmtId="0" fontId="15" fillId="3" borderId="41" xfId="1" applyFont="1" applyFill="1" applyBorder="1" applyAlignment="1">
      <alignment horizontal="center" vertical="center" wrapText="1"/>
    </xf>
    <xf numFmtId="0" fontId="15" fillId="3" borderId="42" xfId="1" applyFont="1" applyFill="1" applyBorder="1" applyAlignment="1">
      <alignment horizontal="center" vertical="center" wrapText="1"/>
    </xf>
    <xf numFmtId="0" fontId="15" fillId="3" borderId="40" xfId="1" applyFont="1" applyFill="1" applyBorder="1" applyAlignment="1">
      <alignment horizontal="center" vertical="center" wrapText="1"/>
    </xf>
    <xf numFmtId="0" fontId="17" fillId="2" borderId="0" xfId="1" applyFont="1" applyFill="1" applyAlignment="1">
      <alignment horizontal="center" vertical="center"/>
    </xf>
    <xf numFmtId="0" fontId="28" fillId="2" borderId="48" xfId="1" applyFont="1" applyFill="1" applyBorder="1" applyAlignment="1">
      <alignment horizontal="center" vertical="center" wrapText="1"/>
    </xf>
    <xf numFmtId="0" fontId="13" fillId="2" borderId="48" xfId="1" applyFont="1" applyFill="1" applyBorder="1" applyAlignment="1">
      <alignment horizontal="center" vertical="center" wrapText="1"/>
    </xf>
    <xf numFmtId="0" fontId="15" fillId="3" borderId="49" xfId="1" applyFont="1" applyFill="1" applyBorder="1" applyAlignment="1">
      <alignment horizontal="center" vertical="center" wrapText="1"/>
    </xf>
    <xf numFmtId="9" fontId="16" fillId="2" borderId="54" xfId="48" applyFont="1" applyFill="1" applyBorder="1" applyAlignment="1">
      <alignment horizontal="center" vertical="center" wrapText="1"/>
    </xf>
    <xf numFmtId="9" fontId="16" fillId="2" borderId="5" xfId="48" applyFont="1" applyFill="1" applyBorder="1" applyAlignment="1">
      <alignment horizontal="center" vertical="center" wrapText="1"/>
    </xf>
    <xf numFmtId="9" fontId="16" fillId="0" borderId="54" xfId="48" applyFont="1" applyBorder="1" applyAlignment="1">
      <alignment horizontal="center" vertical="center"/>
    </xf>
    <xf numFmtId="9" fontId="16" fillId="0" borderId="2" xfId="48" applyFont="1" applyBorder="1" applyAlignment="1">
      <alignment horizontal="center" vertical="center"/>
    </xf>
    <xf numFmtId="9" fontId="16" fillId="0" borderId="5" xfId="48" applyFont="1"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wrapText="1"/>
    </xf>
    <xf numFmtId="9" fontId="16" fillId="2" borderId="54" xfId="1" applyNumberFormat="1" applyFont="1" applyFill="1" applyBorder="1" applyAlignment="1">
      <alignment horizontal="center" vertical="center" wrapText="1"/>
    </xf>
    <xf numFmtId="9" fontId="16" fillId="2" borderId="2" xfId="1" applyNumberFormat="1" applyFont="1" applyFill="1" applyBorder="1" applyAlignment="1">
      <alignment horizontal="center" vertical="center" wrapText="1"/>
    </xf>
    <xf numFmtId="9" fontId="16" fillId="2" borderId="2" xfId="48" applyFont="1" applyFill="1" applyBorder="1" applyAlignment="1">
      <alignment horizontal="center" vertical="center" wrapText="1"/>
    </xf>
    <xf numFmtId="9" fontId="16" fillId="2" borderId="54" xfId="48" applyFont="1" applyFill="1" applyBorder="1" applyAlignment="1">
      <alignment horizontal="center" vertical="center"/>
    </xf>
    <xf numFmtId="9" fontId="16" fillId="2" borderId="5" xfId="48" applyFont="1" applyFill="1" applyBorder="1" applyAlignment="1">
      <alignment horizontal="center" vertical="center"/>
    </xf>
    <xf numFmtId="9" fontId="16" fillId="2" borderId="2" xfId="48" applyFont="1" applyFill="1" applyBorder="1" applyAlignment="1">
      <alignment horizontal="center" vertical="center"/>
    </xf>
    <xf numFmtId="9" fontId="16" fillId="0" borderId="54" xfId="48" applyFont="1" applyBorder="1" applyAlignment="1">
      <alignment horizontal="center" vertical="center" wrapText="1"/>
    </xf>
    <xf numFmtId="0" fontId="14" fillId="0" borderId="19" xfId="1" applyFont="1" applyBorder="1" applyAlignment="1">
      <alignment horizontal="left" vertical="center"/>
    </xf>
    <xf numFmtId="0" fontId="27" fillId="0" borderId="19" xfId="0" applyFont="1" applyBorder="1" applyAlignment="1">
      <alignment horizontal="center" vertical="center"/>
    </xf>
    <xf numFmtId="0" fontId="14" fillId="4" borderId="7" xfId="1" applyFont="1" applyFill="1" applyBorder="1" applyAlignment="1">
      <alignment horizontal="center" vertical="center"/>
    </xf>
    <xf numFmtId="0" fontId="14" fillId="4" borderId="53" xfId="1" applyFont="1" applyFill="1" applyBorder="1" applyAlignment="1">
      <alignment horizontal="center" vertical="center"/>
    </xf>
    <xf numFmtId="0" fontId="14" fillId="4" borderId="8" xfId="1" applyFont="1" applyFill="1" applyBorder="1" applyAlignment="1">
      <alignment horizontal="center" vertical="center" wrapText="1"/>
    </xf>
    <xf numFmtId="0" fontId="14" fillId="0" borderId="23" xfId="1" applyFont="1" applyBorder="1" applyAlignment="1">
      <alignment horizontal="left" vertical="center"/>
    </xf>
    <xf numFmtId="0" fontId="14" fillId="0" borderId="11" xfId="1" applyFont="1" applyBorder="1" applyAlignment="1">
      <alignment horizontal="left" vertical="center"/>
    </xf>
    <xf numFmtId="0" fontId="14" fillId="4" borderId="65" xfId="1" applyFont="1" applyFill="1" applyBorder="1" applyAlignment="1">
      <alignment horizontal="center" vertical="center" wrapText="1"/>
    </xf>
    <xf numFmtId="0" fontId="14" fillId="4" borderId="5" xfId="1" applyFont="1" applyFill="1" applyBorder="1" applyAlignment="1">
      <alignment horizontal="center" vertical="center"/>
    </xf>
    <xf numFmtId="0" fontId="14" fillId="4" borderId="3" xfId="0" applyFont="1" applyFill="1" applyBorder="1" applyAlignment="1">
      <alignment horizontal="center" vertical="center"/>
    </xf>
    <xf numFmtId="0" fontId="14" fillId="4" borderId="19" xfId="0" applyFont="1" applyFill="1" applyBorder="1" applyAlignment="1">
      <alignment horizontal="center" vertical="center"/>
    </xf>
    <xf numFmtId="0" fontId="14" fillId="4" borderId="15" xfId="1" applyFont="1" applyFill="1" applyBorder="1" applyAlignment="1">
      <alignment horizontal="center" vertical="center" wrapText="1"/>
    </xf>
    <xf numFmtId="0" fontId="14" fillId="0" borderId="13" xfId="1" applyFont="1" applyBorder="1" applyAlignment="1">
      <alignment horizontal="left" vertical="center"/>
    </xf>
    <xf numFmtId="0" fontId="16" fillId="0" borderId="23" xfId="1" applyFont="1" applyBorder="1" applyAlignment="1">
      <alignment horizontal="right" vertical="center"/>
    </xf>
    <xf numFmtId="0" fontId="16" fillId="0" borderId="19" xfId="1" applyFont="1" applyBorder="1" applyAlignment="1">
      <alignment horizontal="right" vertical="center"/>
    </xf>
    <xf numFmtId="0" fontId="14" fillId="0" borderId="19" xfId="1" applyFont="1" applyBorder="1" applyAlignment="1">
      <alignment horizontal="right" vertical="center"/>
    </xf>
    <xf numFmtId="0" fontId="16" fillId="2" borderId="19" xfId="1" applyFont="1" applyFill="1" applyBorder="1" applyAlignment="1">
      <alignment horizontal="center" vertical="center" wrapText="1"/>
    </xf>
    <xf numFmtId="0" fontId="0" fillId="0" borderId="29" xfId="0" applyBorder="1" applyAlignment="1">
      <alignment vertical="center" wrapText="1"/>
    </xf>
    <xf numFmtId="0" fontId="0" fillId="0" borderId="26" xfId="0" applyBorder="1" applyAlignment="1">
      <alignment vertical="center" wrapText="1"/>
    </xf>
    <xf numFmtId="0" fontId="3" fillId="0" borderId="1" xfId="0" applyFon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14" fillId="4" borderId="18" xfId="1" applyFont="1" applyFill="1" applyBorder="1" applyAlignment="1">
      <alignment horizontal="center" vertical="center"/>
    </xf>
    <xf numFmtId="0" fontId="14" fillId="4" borderId="66" xfId="1" applyFont="1" applyFill="1" applyBorder="1" applyAlignment="1">
      <alignment horizontal="center" vertical="center" wrapText="1"/>
    </xf>
    <xf numFmtId="0" fontId="14" fillId="4" borderId="2" xfId="1" applyFont="1" applyFill="1" applyBorder="1" applyAlignment="1">
      <alignment horizontal="center" vertical="center" wrapText="1"/>
    </xf>
    <xf numFmtId="0" fontId="14" fillId="4" borderId="62" xfId="1" applyFont="1" applyFill="1" applyBorder="1" applyAlignment="1">
      <alignment horizontal="center" vertical="center" wrapText="1"/>
    </xf>
    <xf numFmtId="0" fontId="14" fillId="5" borderId="72" xfId="1" applyFont="1" applyFill="1" applyBorder="1" applyAlignment="1">
      <alignment horizontal="center" vertical="center" wrapText="1"/>
    </xf>
    <xf numFmtId="0" fontId="14" fillId="4" borderId="63" xfId="0" applyFont="1" applyFill="1" applyBorder="1" applyAlignment="1">
      <alignment horizontal="center"/>
    </xf>
    <xf numFmtId="0" fontId="14" fillId="4" borderId="5" xfId="0" applyFont="1" applyFill="1" applyBorder="1" applyAlignment="1">
      <alignment horizontal="center" vertical="center"/>
    </xf>
    <xf numFmtId="0" fontId="14" fillId="4" borderId="17" xfId="1" applyFont="1" applyFill="1" applyBorder="1" applyAlignment="1">
      <alignment horizontal="center" vertical="center"/>
    </xf>
    <xf numFmtId="0" fontId="14" fillId="4" borderId="3" xfId="1" applyFont="1" applyFill="1" applyBorder="1" applyAlignment="1">
      <alignment horizontal="center" vertical="center" wrapText="1"/>
    </xf>
    <xf numFmtId="0" fontId="14" fillId="5" borderId="2" xfId="1" applyFont="1" applyFill="1" applyBorder="1" applyAlignment="1">
      <alignment horizontal="center" vertical="center" wrapText="1"/>
    </xf>
    <xf numFmtId="0" fontId="14" fillId="4" borderId="1" xfId="1" applyFont="1" applyFill="1" applyBorder="1" applyAlignment="1">
      <alignment horizontal="center" vertical="center"/>
    </xf>
    <xf numFmtId="0" fontId="14" fillId="4" borderId="56" xfId="1" applyFont="1" applyFill="1" applyBorder="1" applyAlignment="1">
      <alignment horizontal="center" vertical="center"/>
    </xf>
    <xf numFmtId="0" fontId="14" fillId="4" borderId="11" xfId="0" applyFont="1" applyFill="1" applyBorder="1" applyAlignment="1">
      <alignment horizontal="center" vertical="center"/>
    </xf>
    <xf numFmtId="0" fontId="14" fillId="4" borderId="64" xfId="1" applyFont="1" applyFill="1" applyBorder="1" applyAlignment="1">
      <alignment horizontal="center" vertical="center"/>
    </xf>
    <xf numFmtId="0" fontId="14" fillId="4" borderId="12" xfId="1" applyFont="1" applyFill="1" applyBorder="1" applyAlignment="1">
      <alignment horizontal="center" vertical="center" wrapText="1"/>
    </xf>
    <xf numFmtId="0" fontId="14" fillId="4" borderId="1" xfId="0" applyFont="1" applyFill="1" applyBorder="1" applyAlignment="1">
      <alignment horizontal="center"/>
    </xf>
    <xf numFmtId="0" fontId="14" fillId="4" borderId="1" xfId="0" applyFont="1" applyFill="1" applyBorder="1" applyAlignment="1">
      <alignment horizontal="center" vertical="center"/>
    </xf>
    <xf numFmtId="0" fontId="14" fillId="4" borderId="67" xfId="1" applyFont="1" applyFill="1" applyBorder="1" applyAlignment="1">
      <alignment horizontal="center" vertical="center" wrapText="1"/>
    </xf>
    <xf numFmtId="0" fontId="14" fillId="4" borderId="8" xfId="1" applyFont="1" applyFill="1" applyBorder="1" applyAlignment="1">
      <alignment horizontal="center" vertical="center"/>
    </xf>
    <xf numFmtId="0" fontId="14" fillId="4" borderId="21" xfId="1" applyFont="1" applyFill="1" applyBorder="1" applyAlignment="1">
      <alignment horizontal="center" vertical="center" wrapText="1"/>
    </xf>
    <xf numFmtId="0" fontId="14" fillId="2" borderId="1" xfId="1" applyFont="1" applyFill="1" applyBorder="1" applyAlignment="1">
      <alignment vertical="center" wrapText="1"/>
    </xf>
    <xf numFmtId="0" fontId="3" fillId="0" borderId="1" xfId="0" applyFont="1" applyBorder="1" applyAlignment="1">
      <alignment vertical="center" wrapText="1"/>
    </xf>
    <xf numFmtId="0" fontId="16" fillId="2" borderId="1" xfId="1" applyFont="1" applyFill="1" applyBorder="1" applyAlignment="1">
      <alignment vertical="center" wrapText="1"/>
    </xf>
    <xf numFmtId="0" fontId="14" fillId="2" borderId="19" xfId="1" applyFont="1" applyFill="1" applyBorder="1" applyAlignment="1">
      <alignment vertical="center" wrapText="1"/>
    </xf>
    <xf numFmtId="0" fontId="0" fillId="0" borderId="26" xfId="0" applyBorder="1" applyAlignment="1">
      <alignment wrapText="1"/>
    </xf>
    <xf numFmtId="0" fontId="14" fillId="2" borderId="1" xfId="1" applyFont="1" applyFill="1" applyBorder="1" applyAlignment="1">
      <alignment horizontal="center" vertical="center" wrapText="1"/>
    </xf>
    <xf numFmtId="0" fontId="16" fillId="0" borderId="19" xfId="1" applyFont="1" applyBorder="1" applyAlignment="1">
      <alignment vertical="center" wrapText="1"/>
    </xf>
    <xf numFmtId="0" fontId="3" fillId="0" borderId="1" xfId="0" applyFont="1" applyBorder="1" applyAlignment="1">
      <alignment wrapText="1"/>
    </xf>
    <xf numFmtId="0" fontId="3" fillId="0" borderId="19" xfId="0" applyFont="1" applyBorder="1" applyAlignment="1">
      <alignment wrapText="1"/>
    </xf>
    <xf numFmtId="0" fontId="16" fillId="2" borderId="19" xfId="1" applyFont="1" applyFill="1" applyBorder="1" applyAlignment="1">
      <alignment vertical="center" wrapText="1"/>
    </xf>
    <xf numFmtId="0" fontId="17" fillId="4" borderId="52" xfId="41" applyFont="1" applyFill="1" applyBorder="1" applyAlignment="1">
      <alignment horizontal="center" vertical="center" wrapText="1"/>
    </xf>
    <xf numFmtId="0" fontId="17" fillId="4" borderId="51" xfId="41" applyFont="1" applyFill="1" applyBorder="1" applyAlignment="1">
      <alignment horizontal="center" vertical="center" wrapText="1"/>
    </xf>
    <xf numFmtId="0" fontId="13" fillId="2" borderId="14" xfId="41" applyFont="1" applyFill="1" applyBorder="1" applyAlignment="1">
      <alignment horizontal="center" vertical="center" wrapText="1"/>
    </xf>
    <xf numFmtId="0" fontId="13" fillId="2" borderId="29" xfId="41" applyFont="1" applyFill="1" applyBorder="1" applyAlignment="1">
      <alignment horizontal="center" vertical="center" wrapText="1"/>
    </xf>
    <xf numFmtId="0" fontId="13" fillId="2" borderId="32" xfId="41" applyFont="1" applyFill="1" applyBorder="1" applyAlignment="1">
      <alignment horizontal="center" vertical="center" wrapText="1"/>
    </xf>
    <xf numFmtId="0" fontId="13" fillId="2" borderId="50" xfId="46" applyFont="1" applyFill="1" applyBorder="1" applyAlignment="1" applyProtection="1">
      <alignment horizontal="left" vertical="center" wrapText="1"/>
    </xf>
    <xf numFmtId="0" fontId="13" fillId="0" borderId="33" xfId="42" applyFont="1" applyBorder="1"/>
    <xf numFmtId="0" fontId="13" fillId="0" borderId="34" xfId="42" applyFont="1" applyBorder="1"/>
    <xf numFmtId="0" fontId="17" fillId="4" borderId="56" xfId="41" applyFont="1" applyFill="1" applyBorder="1" applyAlignment="1">
      <alignment horizontal="center" vertical="center" wrapText="1"/>
    </xf>
    <xf numFmtId="0" fontId="36" fillId="2" borderId="14" xfId="46" applyFill="1" applyBorder="1" applyAlignment="1">
      <alignment horizontal="center" vertical="center" wrapText="1"/>
    </xf>
    <xf numFmtId="0" fontId="36" fillId="2" borderId="29" xfId="46" applyFill="1" applyBorder="1" applyAlignment="1">
      <alignment horizontal="center" vertical="center" wrapText="1"/>
    </xf>
    <xf numFmtId="0" fontId="36" fillId="2" borderId="32" xfId="46" applyFill="1" applyBorder="1" applyAlignment="1">
      <alignment horizontal="center" vertical="center" wrapText="1"/>
    </xf>
    <xf numFmtId="0" fontId="23" fillId="0" borderId="44" xfId="41" applyFont="1" applyBorder="1" applyAlignment="1">
      <alignment horizontal="left" vertical="top" wrapText="1"/>
    </xf>
    <xf numFmtId="0" fontId="23" fillId="0" borderId="45" xfId="41" applyFont="1" applyBorder="1" applyAlignment="1">
      <alignment horizontal="left" vertical="top" wrapText="1"/>
    </xf>
    <xf numFmtId="0" fontId="13" fillId="2" borderId="15" xfId="46" applyFont="1" applyFill="1" applyBorder="1" applyAlignment="1" applyProtection="1">
      <alignment horizontal="center" vertical="top" wrapText="1"/>
    </xf>
    <xf numFmtId="0" fontId="13" fillId="2" borderId="1" xfId="41" applyFont="1" applyFill="1" applyBorder="1" applyAlignment="1">
      <alignment horizontal="center" vertical="center" wrapText="1"/>
    </xf>
    <xf numFmtId="0" fontId="22" fillId="4" borderId="52" xfId="40" applyFont="1" applyFill="1" applyBorder="1" applyAlignment="1">
      <alignment horizontal="center" vertical="center"/>
    </xf>
    <xf numFmtId="0" fontId="22" fillId="4" borderId="51" xfId="40" applyFont="1" applyFill="1" applyBorder="1" applyAlignment="1">
      <alignment horizontal="center" vertical="center"/>
    </xf>
    <xf numFmtId="0" fontId="22" fillId="4" borderId="13" xfId="40" applyFont="1" applyFill="1" applyBorder="1" applyAlignment="1">
      <alignment horizontal="center" vertical="center"/>
    </xf>
    <xf numFmtId="0" fontId="23" fillId="0" borderId="20" xfId="41" applyFont="1" applyBorder="1" applyAlignment="1">
      <alignment horizontal="left" vertical="top" wrapText="1"/>
    </xf>
    <xf numFmtId="181" fontId="13" fillId="2" borderId="19" xfId="41" applyNumberFormat="1" applyFont="1" applyFill="1" applyBorder="1" applyAlignment="1">
      <alignment horizontal="center" vertical="center" wrapText="1"/>
    </xf>
    <xf numFmtId="181" fontId="13" fillId="2" borderId="26" xfId="41" applyNumberFormat="1" applyFont="1" applyFill="1" applyBorder="1" applyAlignment="1">
      <alignment horizontal="center" vertical="center" wrapText="1"/>
    </xf>
    <xf numFmtId="0" fontId="13" fillId="2" borderId="14" xfId="46" applyFont="1" applyFill="1" applyBorder="1" applyAlignment="1" applyProtection="1">
      <alignment horizontal="center" vertical="center" wrapText="1"/>
    </xf>
    <xf numFmtId="0" fontId="13" fillId="2" borderId="29" xfId="46" applyFont="1" applyFill="1" applyBorder="1" applyAlignment="1" applyProtection="1">
      <alignment horizontal="center" vertical="center" wrapText="1"/>
    </xf>
    <xf numFmtId="0" fontId="22" fillId="4" borderId="52" xfId="40" applyFont="1" applyFill="1" applyBorder="1" applyAlignment="1">
      <alignment horizontal="center" vertical="center" wrapText="1"/>
    </xf>
    <xf numFmtId="0" fontId="22" fillId="4" borderId="51" xfId="40" applyFont="1" applyFill="1" applyBorder="1" applyAlignment="1">
      <alignment horizontal="center" vertical="center" wrapText="1"/>
    </xf>
    <xf numFmtId="0" fontId="22" fillId="4" borderId="13" xfId="40" applyFont="1" applyFill="1" applyBorder="1" applyAlignment="1">
      <alignment horizontal="center" vertical="center" wrapText="1"/>
    </xf>
    <xf numFmtId="0" fontId="13" fillId="2" borderId="13" xfId="0" applyFont="1" applyFill="1" applyBorder="1" applyAlignment="1">
      <alignment horizontal="center"/>
    </xf>
    <xf numFmtId="0" fontId="13" fillId="2" borderId="6" xfId="0" applyFont="1" applyFill="1" applyBorder="1" applyAlignment="1">
      <alignment horizontal="center"/>
    </xf>
    <xf numFmtId="0" fontId="13" fillId="2" borderId="14" xfId="41" applyFont="1" applyFill="1" applyBorder="1" applyAlignment="1">
      <alignment horizontal="left" vertical="center"/>
    </xf>
    <xf numFmtId="0" fontId="13" fillId="2" borderId="29" xfId="41" applyFont="1" applyFill="1" applyBorder="1" applyAlignment="1">
      <alignment horizontal="left" vertical="center"/>
    </xf>
    <xf numFmtId="0" fontId="13" fillId="2" borderId="19" xfId="41" applyFont="1" applyFill="1" applyBorder="1" applyAlignment="1">
      <alignment horizontal="left" vertical="center"/>
    </xf>
    <xf numFmtId="0" fontId="13" fillId="2" borderId="32" xfId="41" applyFont="1" applyFill="1" applyBorder="1" applyAlignment="1">
      <alignment horizontal="left" vertical="center"/>
    </xf>
    <xf numFmtId="0" fontId="13" fillId="2" borderId="18" xfId="46" applyFont="1" applyFill="1" applyBorder="1" applyAlignment="1" applyProtection="1">
      <alignment horizontal="left" vertical="center" wrapText="1"/>
    </xf>
    <xf numFmtId="0" fontId="13" fillId="2" borderId="57" xfId="46" applyFont="1" applyFill="1" applyBorder="1" applyAlignment="1" applyProtection="1">
      <alignment horizontal="left" vertical="center" wrapText="1"/>
    </xf>
    <xf numFmtId="0" fontId="13" fillId="2" borderId="58" xfId="46" applyFont="1" applyFill="1" applyBorder="1" applyAlignment="1" applyProtection="1">
      <alignment horizontal="left" vertical="center" wrapText="1"/>
    </xf>
    <xf numFmtId="0" fontId="13" fillId="2" borderId="14" xfId="41" applyFont="1" applyFill="1" applyBorder="1" applyAlignment="1">
      <alignment horizontal="left" vertical="top" wrapText="1"/>
    </xf>
    <xf numFmtId="0" fontId="13" fillId="2" borderId="30" xfId="41" applyFont="1" applyFill="1" applyBorder="1" applyAlignment="1">
      <alignment horizontal="left" vertical="top" wrapText="1"/>
    </xf>
    <xf numFmtId="0" fontId="13" fillId="2" borderId="29" xfId="41" applyFont="1" applyFill="1" applyBorder="1" applyAlignment="1">
      <alignment horizontal="left" vertical="top" wrapText="1"/>
    </xf>
    <xf numFmtId="0" fontId="13" fillId="2" borderId="32" xfId="41" applyFont="1" applyFill="1" applyBorder="1" applyAlignment="1">
      <alignment horizontal="left" vertical="top" wrapText="1"/>
    </xf>
    <xf numFmtId="0" fontId="13" fillId="2" borderId="14" xfId="41" applyFont="1" applyFill="1" applyBorder="1" applyAlignment="1">
      <alignment horizontal="left" vertical="center" wrapText="1"/>
    </xf>
    <xf numFmtId="0" fontId="13" fillId="2" borderId="29" xfId="41" applyFont="1" applyFill="1" applyBorder="1" applyAlignment="1">
      <alignment horizontal="left" vertical="center" wrapText="1"/>
    </xf>
    <xf numFmtId="0" fontId="13" fillId="2" borderId="32" xfId="41" applyFont="1" applyFill="1" applyBorder="1" applyAlignment="1">
      <alignment horizontal="left" vertical="center" wrapText="1"/>
    </xf>
    <xf numFmtId="0" fontId="23" fillId="2" borderId="19" xfId="1" applyFont="1" applyFill="1" applyBorder="1" applyAlignment="1">
      <alignment horizontal="left" vertical="center" wrapText="1"/>
    </xf>
    <xf numFmtId="0" fontId="23" fillId="2" borderId="26" xfId="1" applyFont="1" applyFill="1" applyBorder="1" applyAlignment="1">
      <alignment horizontal="left" vertical="center" wrapText="1"/>
    </xf>
    <xf numFmtId="0" fontId="13" fillId="2" borderId="6" xfId="0" applyFont="1" applyFill="1" applyBorder="1" applyAlignment="1">
      <alignment horizontal="center" vertical="center"/>
    </xf>
    <xf numFmtId="0" fontId="13" fillId="2" borderId="4" xfId="0" applyFont="1" applyFill="1" applyBorder="1" applyAlignment="1">
      <alignment horizontal="center" vertical="center"/>
    </xf>
    <xf numFmtId="0" fontId="13" fillId="2" borderId="29" xfId="0" applyFont="1" applyFill="1" applyBorder="1" applyAlignment="1">
      <alignment horizontal="center"/>
    </xf>
    <xf numFmtId="0" fontId="13" fillId="2" borderId="26" xfId="0" applyFont="1" applyFill="1" applyBorder="1" applyAlignment="1">
      <alignment horizontal="center"/>
    </xf>
    <xf numFmtId="0" fontId="13" fillId="2" borderId="51" xfId="41" applyFont="1" applyFill="1" applyBorder="1" applyAlignment="1">
      <alignment horizontal="left" vertical="center" wrapText="1"/>
    </xf>
    <xf numFmtId="0" fontId="13" fillId="2" borderId="0" xfId="41" applyFont="1" applyFill="1" applyAlignment="1">
      <alignment horizontal="left" vertical="center" wrapText="1"/>
    </xf>
    <xf numFmtId="0" fontId="13" fillId="2" borderId="31" xfId="41" applyFont="1" applyFill="1" applyBorder="1" applyAlignment="1">
      <alignment horizontal="left" vertical="center" wrapText="1"/>
    </xf>
    <xf numFmtId="0" fontId="13" fillId="2" borderId="14" xfId="46" applyFont="1" applyFill="1" applyBorder="1" applyAlignment="1" applyProtection="1">
      <alignment horizontal="left" vertical="center" wrapText="1"/>
    </xf>
    <xf numFmtId="0" fontId="13" fillId="2" borderId="29" xfId="46" applyFont="1" applyFill="1" applyBorder="1" applyAlignment="1" applyProtection="1">
      <alignment horizontal="left" vertical="center" wrapText="1"/>
    </xf>
    <xf numFmtId="0" fontId="13" fillId="2" borderId="6" xfId="46" applyFont="1" applyFill="1" applyBorder="1" applyAlignment="1" applyProtection="1">
      <alignment horizontal="left" vertical="center" wrapText="1"/>
    </xf>
    <xf numFmtId="0" fontId="13" fillId="2" borderId="26" xfId="46" applyFont="1" applyFill="1" applyBorder="1" applyAlignment="1" applyProtection="1">
      <alignment horizontal="left" vertical="center" wrapText="1"/>
    </xf>
    <xf numFmtId="0" fontId="13" fillId="2" borderId="32" xfId="46" applyFont="1" applyFill="1" applyBorder="1" applyAlignment="1" applyProtection="1">
      <alignment horizontal="left" vertical="center" wrapText="1"/>
    </xf>
    <xf numFmtId="0" fontId="13" fillId="2" borderId="23" xfId="0" applyFont="1" applyFill="1" applyBorder="1" applyAlignment="1">
      <alignment horizontal="left" vertical="top"/>
    </xf>
    <xf numFmtId="0" fontId="13" fillId="2" borderId="35" xfId="0" applyFont="1" applyFill="1" applyBorder="1" applyAlignment="1">
      <alignment horizontal="left" vertical="top"/>
    </xf>
    <xf numFmtId="0" fontId="13" fillId="2" borderId="3" xfId="0" applyFont="1" applyFill="1" applyBorder="1" applyAlignment="1">
      <alignment horizontal="left" vertical="top"/>
    </xf>
    <xf numFmtId="0" fontId="13" fillId="2" borderId="36" xfId="0" applyFont="1" applyFill="1" applyBorder="1" applyAlignment="1">
      <alignment horizontal="left" vertical="top"/>
    </xf>
    <xf numFmtId="9" fontId="13" fillId="2" borderId="6" xfId="41" applyNumberFormat="1" applyFont="1" applyFill="1" applyBorder="1" applyAlignment="1">
      <alignment horizontal="center" vertical="center" wrapText="1"/>
    </xf>
    <xf numFmtId="0" fontId="13" fillId="0" borderId="33" xfId="42" applyFont="1" applyBorder="1" applyAlignment="1">
      <alignment wrapText="1"/>
    </xf>
    <xf numFmtId="0" fontId="13" fillId="0" borderId="34" xfId="42" applyFont="1" applyBorder="1" applyAlignment="1">
      <alignment wrapText="1"/>
    </xf>
    <xf numFmtId="0" fontId="13" fillId="2" borderId="13" xfId="0" applyFont="1" applyFill="1" applyBorder="1" applyAlignment="1">
      <alignment horizontal="center" vertical="top"/>
    </xf>
    <xf numFmtId="0" fontId="13" fillId="2" borderId="6" xfId="0" applyFont="1" applyFill="1" applyBorder="1" applyAlignment="1">
      <alignment horizontal="center" vertical="top"/>
    </xf>
    <xf numFmtId="0" fontId="21" fillId="2" borderId="18" xfId="46" applyFont="1" applyFill="1" applyBorder="1" applyAlignment="1" applyProtection="1">
      <alignment horizontal="left" vertical="center" wrapText="1"/>
    </xf>
    <xf numFmtId="0" fontId="21" fillId="2" borderId="57" xfId="46" applyFont="1" applyFill="1" applyBorder="1" applyAlignment="1" applyProtection="1">
      <alignment horizontal="left" vertical="center" wrapText="1"/>
    </xf>
    <xf numFmtId="0" fontId="21" fillId="2" borderId="58" xfId="46" applyFont="1" applyFill="1" applyBorder="1" applyAlignment="1" applyProtection="1">
      <alignment horizontal="left" vertical="center" wrapText="1"/>
    </xf>
    <xf numFmtId="0" fontId="21" fillId="2" borderId="14" xfId="41" applyFont="1" applyFill="1" applyBorder="1" applyAlignment="1">
      <alignment horizontal="left" vertical="top" wrapText="1"/>
    </xf>
    <xf numFmtId="0" fontId="37" fillId="2" borderId="14" xfId="46" applyFont="1" applyFill="1" applyBorder="1" applyAlignment="1" applyProtection="1">
      <alignment horizontal="left" vertical="top" wrapText="1"/>
    </xf>
    <xf numFmtId="0" fontId="13" fillId="2" borderId="29" xfId="46" applyFont="1" applyFill="1" applyBorder="1" applyAlignment="1" applyProtection="1">
      <alignment horizontal="left" vertical="top" wrapText="1"/>
    </xf>
    <xf numFmtId="0" fontId="13" fillId="2" borderId="32" xfId="46" applyFont="1" applyFill="1" applyBorder="1" applyAlignment="1" applyProtection="1">
      <alignment horizontal="left" vertical="top" wrapText="1"/>
    </xf>
    <xf numFmtId="0" fontId="13" fillId="2" borderId="14" xfId="46" applyFont="1" applyFill="1" applyBorder="1" applyAlignment="1" applyProtection="1">
      <alignment horizontal="left" vertical="top" wrapText="1"/>
    </xf>
    <xf numFmtId="9" fontId="13" fillId="2" borderId="19" xfId="41" applyNumberFormat="1" applyFont="1" applyFill="1" applyBorder="1" applyAlignment="1">
      <alignment horizontal="center" vertical="center" wrapText="1"/>
    </xf>
    <xf numFmtId="9" fontId="13" fillId="2" borderId="26" xfId="41" applyNumberFormat="1" applyFont="1" applyFill="1" applyBorder="1" applyAlignment="1">
      <alignment horizontal="center" vertical="center" wrapText="1"/>
    </xf>
    <xf numFmtId="0" fontId="13" fillId="2" borderId="4" xfId="0" applyFont="1" applyFill="1" applyBorder="1" applyAlignment="1">
      <alignment horizontal="center"/>
    </xf>
    <xf numFmtId="0" fontId="21" fillId="2" borderId="14" xfId="46" applyFont="1" applyFill="1" applyBorder="1" applyAlignment="1" applyProtection="1">
      <alignment horizontal="left" vertical="center" wrapText="1"/>
    </xf>
    <xf numFmtId="0" fontId="38" fillId="2" borderId="29" xfId="41" applyFont="1" applyFill="1" applyBorder="1" applyAlignment="1">
      <alignment horizontal="left" vertical="top" wrapText="1"/>
    </xf>
    <xf numFmtId="0" fontId="38" fillId="2" borderId="32" xfId="41" applyFont="1" applyFill="1" applyBorder="1" applyAlignment="1">
      <alignment horizontal="left" vertical="top" wrapText="1"/>
    </xf>
    <xf numFmtId="0" fontId="13" fillId="2" borderId="6" xfId="0" applyFont="1" applyFill="1" applyBorder="1" applyAlignment="1">
      <alignment horizontal="left"/>
    </xf>
    <xf numFmtId="0" fontId="13" fillId="2" borderId="0" xfId="0" applyFont="1" applyFill="1" applyAlignment="1">
      <alignment horizontal="center"/>
    </xf>
    <xf numFmtId="0" fontId="13" fillId="2" borderId="14" xfId="0" applyFont="1" applyFill="1" applyBorder="1" applyAlignment="1">
      <alignment horizontal="left" vertical="top" wrapText="1"/>
    </xf>
    <xf numFmtId="0" fontId="13" fillId="2" borderId="29" xfId="0" applyFont="1" applyFill="1" applyBorder="1" applyAlignment="1">
      <alignment horizontal="left" vertical="top" wrapText="1"/>
    </xf>
    <xf numFmtId="0" fontId="13" fillId="2" borderId="6" xfId="0" applyFont="1" applyFill="1" applyBorder="1" applyAlignment="1">
      <alignment horizontal="left" vertical="top" wrapText="1"/>
    </xf>
    <xf numFmtId="0" fontId="13" fillId="2" borderId="32" xfId="0" applyFont="1" applyFill="1" applyBorder="1" applyAlignment="1">
      <alignment horizontal="left" vertical="top" wrapText="1"/>
    </xf>
    <xf numFmtId="0" fontId="13" fillId="2" borderId="14" xfId="0" applyFont="1" applyFill="1" applyBorder="1" applyAlignment="1">
      <alignment horizontal="left" vertical="center" wrapText="1"/>
    </xf>
    <xf numFmtId="0" fontId="13" fillId="2" borderId="29" xfId="0" applyFont="1" applyFill="1" applyBorder="1" applyAlignment="1">
      <alignment horizontal="left" vertical="center" wrapText="1"/>
    </xf>
    <xf numFmtId="0" fontId="38" fillId="2" borderId="14" xfId="41" applyFont="1" applyFill="1" applyBorder="1" applyAlignment="1">
      <alignment horizontal="left" vertical="top" wrapText="1"/>
    </xf>
    <xf numFmtId="0" fontId="38" fillId="2" borderId="30" xfId="41" applyFont="1" applyFill="1" applyBorder="1" applyAlignment="1">
      <alignment horizontal="left" vertical="top" wrapText="1"/>
    </xf>
    <xf numFmtId="0" fontId="13" fillId="0" borderId="6" xfId="0" applyFont="1" applyBorder="1" applyAlignment="1">
      <alignment horizontal="left"/>
    </xf>
    <xf numFmtId="0" fontId="13" fillId="2" borderId="32" xfId="0" applyFont="1" applyFill="1" applyBorder="1" applyAlignment="1">
      <alignment horizontal="left" vertical="center" wrapText="1"/>
    </xf>
    <xf numFmtId="0" fontId="13" fillId="0" borderId="14" xfId="46" applyFont="1" applyFill="1" applyBorder="1" applyAlignment="1" applyProtection="1">
      <alignment horizontal="left" vertical="center" wrapText="1"/>
    </xf>
    <xf numFmtId="0" fontId="13" fillId="0" borderId="29" xfId="46" applyFont="1" applyFill="1" applyBorder="1" applyAlignment="1" applyProtection="1">
      <alignment horizontal="left" vertical="center" wrapText="1"/>
    </xf>
    <xf numFmtId="0" fontId="13" fillId="0" borderId="32" xfId="46" applyFont="1" applyFill="1" applyBorder="1" applyAlignment="1" applyProtection="1">
      <alignment horizontal="left" vertical="center" wrapText="1"/>
    </xf>
    <xf numFmtId="0" fontId="21" fillId="2" borderId="30" xfId="41" applyFont="1" applyFill="1" applyBorder="1" applyAlignment="1">
      <alignment horizontal="left" vertical="top" wrapText="1"/>
    </xf>
    <xf numFmtId="0" fontId="21" fillId="2" borderId="29" xfId="41" applyFont="1" applyFill="1" applyBorder="1" applyAlignment="1">
      <alignment horizontal="left" vertical="top" wrapText="1"/>
    </xf>
    <xf numFmtId="0" fontId="21" fillId="2" borderId="32" xfId="41" applyFont="1" applyFill="1" applyBorder="1" applyAlignment="1">
      <alignment horizontal="left" vertical="top" wrapText="1"/>
    </xf>
    <xf numFmtId="1" fontId="13" fillId="2" borderId="19" xfId="41" applyNumberFormat="1" applyFont="1" applyFill="1" applyBorder="1" applyAlignment="1">
      <alignment horizontal="center" vertical="center" wrapText="1"/>
    </xf>
    <xf numFmtId="1" fontId="13" fillId="2" borderId="26" xfId="41" applyNumberFormat="1" applyFont="1" applyFill="1" applyBorder="1" applyAlignment="1">
      <alignment horizontal="center" vertical="center" wrapText="1"/>
    </xf>
    <xf numFmtId="0" fontId="13" fillId="2" borderId="19" xfId="46" applyFont="1" applyFill="1" applyBorder="1" applyAlignment="1" applyProtection="1">
      <alignment horizontal="left" vertical="center"/>
    </xf>
    <xf numFmtId="0" fontId="13" fillId="2" borderId="29" xfId="46" applyFont="1" applyFill="1" applyBorder="1" applyAlignment="1" applyProtection="1">
      <alignment horizontal="left" vertical="center"/>
    </xf>
    <xf numFmtId="0" fontId="13" fillId="2" borderId="30" xfId="41" applyFont="1" applyFill="1" applyBorder="1" applyAlignment="1">
      <alignment horizontal="left" vertical="center" wrapText="1"/>
    </xf>
    <xf numFmtId="0" fontId="21" fillId="2" borderId="29" xfId="46" applyFont="1" applyFill="1" applyBorder="1" applyAlignment="1" applyProtection="1">
      <alignment horizontal="left" vertical="center" wrapText="1"/>
    </xf>
    <xf numFmtId="0" fontId="21" fillId="2" borderId="32" xfId="46" applyFont="1" applyFill="1" applyBorder="1" applyAlignment="1" applyProtection="1">
      <alignment horizontal="left" vertical="center" wrapText="1"/>
    </xf>
    <xf numFmtId="49" fontId="13" fillId="2" borderId="19" xfId="41" applyNumberFormat="1" applyFont="1" applyFill="1" applyBorder="1" applyAlignment="1">
      <alignment horizontal="center" vertical="center" wrapText="1"/>
    </xf>
    <xf numFmtId="49" fontId="13" fillId="2" borderId="26" xfId="41" applyNumberFormat="1" applyFont="1" applyFill="1" applyBorder="1" applyAlignment="1">
      <alignment horizontal="center" vertical="center" wrapText="1"/>
    </xf>
    <xf numFmtId="0" fontId="13" fillId="2" borderId="14" xfId="46" applyFont="1" applyFill="1" applyBorder="1" applyAlignment="1">
      <alignment horizontal="left" vertical="center" wrapText="1"/>
    </xf>
    <xf numFmtId="0" fontId="13" fillId="2" borderId="0" xfId="0" applyFont="1" applyFill="1" applyAlignment="1">
      <alignment horizontal="left"/>
    </xf>
    <xf numFmtId="0" fontId="13" fillId="2" borderId="15" xfId="0" applyFont="1" applyFill="1" applyBorder="1" applyAlignment="1">
      <alignment horizontal="center"/>
    </xf>
    <xf numFmtId="0" fontId="13" fillId="2" borderId="32" xfId="46" applyFont="1" applyFill="1" applyBorder="1" applyAlignment="1" applyProtection="1">
      <alignment horizontal="center" vertical="center" wrapText="1"/>
    </xf>
    <xf numFmtId="0" fontId="23" fillId="2" borderId="20" xfId="41" applyFont="1" applyFill="1" applyBorder="1" applyAlignment="1">
      <alignment horizontal="left" vertical="top" wrapText="1"/>
    </xf>
    <xf numFmtId="0" fontId="23" fillId="2" borderId="44" xfId="41" applyFont="1" applyFill="1" applyBorder="1" applyAlignment="1">
      <alignment horizontal="left" vertical="top" wrapText="1"/>
    </xf>
    <xf numFmtId="0" fontId="13" fillId="2" borderId="19" xfId="41" applyFont="1" applyFill="1" applyBorder="1" applyAlignment="1">
      <alignment horizontal="left" vertical="center" wrapText="1"/>
    </xf>
    <xf numFmtId="1" fontId="43" fillId="2" borderId="19" xfId="41" applyNumberFormat="1" applyFont="1" applyFill="1" applyBorder="1" applyAlignment="1">
      <alignment horizontal="center" vertical="center" wrapText="1"/>
    </xf>
    <xf numFmtId="1" fontId="43" fillId="2" borderId="26" xfId="41" applyNumberFormat="1" applyFont="1" applyFill="1" applyBorder="1" applyAlignment="1">
      <alignment horizontal="center" vertical="center" wrapText="1"/>
    </xf>
    <xf numFmtId="9" fontId="13" fillId="2" borderId="0" xfId="41" applyNumberFormat="1" applyFont="1" applyFill="1" applyAlignment="1">
      <alignment horizontal="center" vertical="center" wrapText="1"/>
    </xf>
    <xf numFmtId="0" fontId="13" fillId="2" borderId="19" xfId="46" applyFont="1" applyFill="1" applyBorder="1" applyAlignment="1" applyProtection="1">
      <alignment horizontal="left" vertical="center" wrapText="1"/>
    </xf>
    <xf numFmtId="0" fontId="36" fillId="0" borderId="14" xfId="46" applyFill="1" applyBorder="1" applyAlignment="1">
      <alignment horizontal="center" vertical="center" wrapText="1"/>
    </xf>
    <xf numFmtId="0" fontId="13" fillId="0" borderId="29" xfId="41" applyFont="1" applyBorder="1" applyAlignment="1">
      <alignment horizontal="center" vertical="center" wrapText="1"/>
    </xf>
    <xf numFmtId="0" fontId="13" fillId="0" borderId="32" xfId="41" applyFont="1" applyBorder="1" applyAlignment="1">
      <alignment horizontal="center" vertical="center" wrapText="1"/>
    </xf>
    <xf numFmtId="0" fontId="13" fillId="0" borderId="14" xfId="41" applyFont="1" applyBorder="1" applyAlignment="1">
      <alignment horizontal="center" vertical="center" wrapText="1"/>
    </xf>
    <xf numFmtId="0" fontId="13" fillId="2" borderId="26" xfId="41" applyFont="1" applyFill="1" applyBorder="1" applyAlignment="1">
      <alignment horizontal="left" vertical="center" wrapText="1"/>
    </xf>
    <xf numFmtId="0" fontId="13" fillId="0" borderId="33" xfId="2" applyFont="1" applyBorder="1"/>
    <xf numFmtId="0" fontId="13" fillId="0" borderId="34" xfId="2" applyFont="1" applyBorder="1"/>
    <xf numFmtId="0" fontId="23" fillId="2" borderId="45" xfId="41" applyFont="1" applyFill="1" applyBorder="1" applyAlignment="1">
      <alignment horizontal="left" vertical="top" wrapText="1"/>
    </xf>
    <xf numFmtId="0" fontId="13" fillId="2" borderId="50" xfId="51" applyFont="1" applyFill="1" applyBorder="1" applyAlignment="1" applyProtection="1">
      <alignment horizontal="left" vertical="center" wrapText="1"/>
    </xf>
    <xf numFmtId="0" fontId="13" fillId="2" borderId="14" xfId="51" applyFont="1" applyFill="1" applyBorder="1" applyAlignment="1" applyProtection="1">
      <alignment horizontal="left" vertical="center" wrapText="1"/>
    </xf>
    <xf numFmtId="0" fontId="13" fillId="2" borderId="29" xfId="51" applyFont="1" applyFill="1" applyBorder="1" applyAlignment="1" applyProtection="1">
      <alignment horizontal="left" vertical="center" wrapText="1"/>
    </xf>
    <xf numFmtId="0" fontId="13" fillId="2" borderId="32" xfId="51" applyFont="1" applyFill="1" applyBorder="1" applyAlignment="1" applyProtection="1">
      <alignment horizontal="left" vertical="center" wrapText="1"/>
    </xf>
    <xf numFmtId="0" fontId="13" fillId="2" borderId="14" xfId="52" applyFont="1" applyFill="1" applyBorder="1" applyAlignment="1" applyProtection="1">
      <alignment horizontal="left" vertical="center" wrapText="1"/>
    </xf>
    <xf numFmtId="0" fontId="13" fillId="2" borderId="29" xfId="52" applyFont="1" applyFill="1" applyBorder="1" applyAlignment="1" applyProtection="1">
      <alignment horizontal="left" vertical="center" wrapText="1"/>
    </xf>
    <xf numFmtId="0" fontId="13" fillId="2" borderId="32" xfId="52" applyFont="1" applyFill="1" applyBorder="1" applyAlignment="1" applyProtection="1">
      <alignment horizontal="left" vertical="center" wrapText="1"/>
    </xf>
    <xf numFmtId="0" fontId="36" fillId="2" borderId="14" xfId="46" applyFill="1" applyBorder="1" applyAlignment="1" applyProtection="1">
      <alignment horizontal="center" vertical="center" wrapText="1"/>
    </xf>
    <xf numFmtId="0" fontId="22" fillId="4" borderId="52" xfId="49" applyFont="1" applyFill="1" applyBorder="1" applyAlignment="1">
      <alignment horizontal="center" vertical="center"/>
    </xf>
    <xf numFmtId="0" fontId="22" fillId="4" borderId="51" xfId="49" applyFont="1" applyFill="1" applyBorder="1" applyAlignment="1">
      <alignment horizontal="center" vertical="center"/>
    </xf>
    <xf numFmtId="0" fontId="13" fillId="2" borderId="6" xfId="49" applyFont="1" applyFill="1" applyBorder="1" applyAlignment="1">
      <alignment horizontal="left"/>
    </xf>
    <xf numFmtId="0" fontId="23" fillId="0" borderId="46" xfId="41" applyFont="1" applyBorder="1" applyAlignment="1">
      <alignment horizontal="left" vertical="center" wrapText="1"/>
    </xf>
    <xf numFmtId="0" fontId="23" fillId="0" borderId="44" xfId="41" applyFont="1" applyBorder="1" applyAlignment="1">
      <alignment horizontal="left" vertical="center" wrapText="1"/>
    </xf>
    <xf numFmtId="0" fontId="23" fillId="0" borderId="47" xfId="41" applyFont="1" applyBorder="1" applyAlignment="1">
      <alignment horizontal="left" vertical="center" wrapText="1"/>
    </xf>
    <xf numFmtId="0" fontId="13" fillId="2" borderId="15" xfId="51" applyFont="1" applyFill="1" applyBorder="1" applyAlignment="1" applyProtection="1">
      <alignment horizontal="center" vertical="top" wrapText="1"/>
    </xf>
    <xf numFmtId="0" fontId="13" fillId="0" borderId="14" xfId="51" applyFont="1" applyFill="1" applyBorder="1" applyAlignment="1" applyProtection="1">
      <alignment horizontal="left" vertical="center" wrapText="1"/>
    </xf>
    <xf numFmtId="0" fontId="13" fillId="0" borderId="29" xfId="51" applyFont="1" applyFill="1" applyBorder="1" applyAlignment="1" applyProtection="1">
      <alignment horizontal="left" vertical="center" wrapText="1"/>
    </xf>
    <xf numFmtId="0" fontId="13" fillId="0" borderId="32" xfId="51" applyFont="1" applyFill="1" applyBorder="1" applyAlignment="1" applyProtection="1">
      <alignment horizontal="left" vertical="center" wrapText="1"/>
    </xf>
    <xf numFmtId="0" fontId="13" fillId="12" borderId="14" xfId="51" applyFont="1" applyFill="1" applyBorder="1" applyAlignment="1" applyProtection="1">
      <alignment horizontal="center" vertical="center" wrapText="1"/>
    </xf>
    <xf numFmtId="0" fontId="13" fillId="12" borderId="29" xfId="51" applyFont="1" applyFill="1" applyBorder="1" applyAlignment="1" applyProtection="1">
      <alignment horizontal="center" vertical="center" wrapText="1"/>
    </xf>
    <xf numFmtId="0" fontId="13" fillId="12" borderId="32" xfId="51" applyFont="1" applyFill="1" applyBorder="1" applyAlignment="1" applyProtection="1">
      <alignment horizontal="center" vertical="center" wrapText="1"/>
    </xf>
    <xf numFmtId="0" fontId="13" fillId="2" borderId="19" xfId="51" applyFont="1" applyFill="1" applyBorder="1" applyAlignment="1" applyProtection="1">
      <alignment horizontal="left" vertical="center" wrapText="1"/>
    </xf>
    <xf numFmtId="0" fontId="22" fillId="4" borderId="52" xfId="49" applyFont="1" applyFill="1" applyBorder="1" applyAlignment="1">
      <alignment horizontal="center" vertical="center" wrapText="1"/>
    </xf>
    <xf numFmtId="0" fontId="22" fillId="4" borderId="51" xfId="49" applyFont="1" applyFill="1" applyBorder="1" applyAlignment="1">
      <alignment horizontal="center" vertical="center" wrapText="1"/>
    </xf>
    <xf numFmtId="0" fontId="13" fillId="2" borderId="18" xfId="51" applyFont="1" applyFill="1" applyBorder="1" applyAlignment="1" applyProtection="1">
      <alignment horizontal="left" vertical="center" wrapText="1"/>
    </xf>
    <xf numFmtId="0" fontId="13" fillId="2" borderId="57" xfId="51" applyFont="1" applyFill="1" applyBorder="1" applyAlignment="1" applyProtection="1">
      <alignment horizontal="left" vertical="center" wrapText="1"/>
    </xf>
    <xf numFmtId="0" fontId="13" fillId="2" borderId="58" xfId="51" applyFont="1" applyFill="1" applyBorder="1" applyAlignment="1" applyProtection="1">
      <alignment horizontal="left" vertical="center" wrapText="1"/>
    </xf>
    <xf numFmtId="0" fontId="13" fillId="12" borderId="14" xfId="41" applyFont="1" applyFill="1" applyBorder="1" applyAlignment="1">
      <alignment horizontal="left" vertical="center" wrapText="1"/>
    </xf>
    <xf numFmtId="0" fontId="13" fillId="12" borderId="29" xfId="41" applyFont="1" applyFill="1" applyBorder="1" applyAlignment="1">
      <alignment horizontal="left" vertical="center" wrapText="1"/>
    </xf>
    <xf numFmtId="0" fontId="13" fillId="12" borderId="32" xfId="41" applyFont="1" applyFill="1" applyBorder="1" applyAlignment="1">
      <alignment horizontal="left" vertical="center" wrapText="1"/>
    </xf>
    <xf numFmtId="0" fontId="23" fillId="2" borderId="20" xfId="41" applyFont="1" applyFill="1" applyBorder="1" applyAlignment="1">
      <alignment horizontal="left" vertical="center" wrapText="1"/>
    </xf>
    <xf numFmtId="0" fontId="23" fillId="2" borderId="44" xfId="41" applyFont="1" applyFill="1" applyBorder="1" applyAlignment="1">
      <alignment horizontal="left" vertical="center" wrapText="1"/>
    </xf>
    <xf numFmtId="0" fontId="23" fillId="2" borderId="45" xfId="41" applyFont="1" applyFill="1" applyBorder="1" applyAlignment="1">
      <alignment horizontal="left" vertical="center" wrapText="1"/>
    </xf>
    <xf numFmtId="0" fontId="17" fillId="16" borderId="85" xfId="0" applyFont="1" applyFill="1" applyBorder="1" applyAlignment="1">
      <alignment horizontal="center" vertical="center" wrapText="1"/>
    </xf>
    <xf numFmtId="0" fontId="17" fillId="16" borderId="44" xfId="0" applyFont="1" applyFill="1" applyBorder="1" applyAlignment="1">
      <alignment horizontal="center" vertical="center" wrapText="1"/>
    </xf>
    <xf numFmtId="0" fontId="17" fillId="16" borderId="47" xfId="0" applyFont="1" applyFill="1" applyBorder="1" applyAlignment="1">
      <alignment horizontal="center" vertical="center" wrapText="1"/>
    </xf>
    <xf numFmtId="0" fontId="13" fillId="13" borderId="14" xfId="0" applyFont="1" applyFill="1" applyBorder="1" applyAlignment="1">
      <alignment horizontal="center" vertical="center" wrapText="1"/>
    </xf>
    <xf numFmtId="0" fontId="13" fillId="13" borderId="29" xfId="0" applyFont="1" applyFill="1" applyBorder="1" applyAlignment="1">
      <alignment horizontal="center" vertical="center" wrapText="1"/>
    </xf>
    <xf numFmtId="0" fontId="13" fillId="13" borderId="76" xfId="0" applyFont="1" applyFill="1" applyBorder="1" applyAlignment="1">
      <alignment horizontal="center" vertical="center" wrapText="1"/>
    </xf>
    <xf numFmtId="0" fontId="13" fillId="13" borderId="50" xfId="0" applyFont="1" applyFill="1" applyBorder="1" applyAlignment="1">
      <alignment horizontal="left" vertical="center" wrapText="1"/>
    </xf>
    <xf numFmtId="0" fontId="13" fillId="13" borderId="33" xfId="0" applyFont="1" applyFill="1" applyBorder="1" applyAlignment="1">
      <alignment horizontal="left" vertical="center" wrapText="1"/>
    </xf>
    <xf numFmtId="0" fontId="13" fillId="13" borderId="82" xfId="0" applyFont="1" applyFill="1" applyBorder="1" applyAlignment="1">
      <alignment horizontal="left" vertical="center" wrapText="1"/>
    </xf>
    <xf numFmtId="0" fontId="13" fillId="13" borderId="23" xfId="0" applyFont="1" applyFill="1" applyBorder="1" applyAlignment="1">
      <alignment horizontal="left" vertical="top"/>
    </xf>
    <xf numFmtId="0" fontId="13" fillId="13" borderId="80" xfId="0" applyFont="1" applyFill="1" applyBorder="1" applyAlignment="1">
      <alignment horizontal="left" vertical="top"/>
    </xf>
    <xf numFmtId="0" fontId="13" fillId="13" borderId="81" xfId="0" applyFont="1" applyFill="1" applyBorder="1" applyAlignment="1">
      <alignment horizontal="left" vertical="top"/>
    </xf>
    <xf numFmtId="0" fontId="13" fillId="13" borderId="68" xfId="0" applyFont="1" applyFill="1" applyBorder="1" applyAlignment="1">
      <alignment horizontal="left" vertical="top"/>
    </xf>
    <xf numFmtId="0" fontId="13" fillId="13" borderId="14" xfId="0" applyFont="1" applyFill="1" applyBorder="1" applyAlignment="1">
      <alignment horizontal="left" vertical="center" wrapText="1"/>
    </xf>
    <xf numFmtId="0" fontId="13" fillId="13" borderId="29" xfId="0" applyFont="1" applyFill="1" applyBorder="1" applyAlignment="1">
      <alignment horizontal="left" vertical="center" wrapText="1"/>
    </xf>
    <xf numFmtId="0" fontId="13" fillId="13" borderId="76" xfId="0" applyFont="1" applyFill="1" applyBorder="1" applyAlignment="1">
      <alignment horizontal="left" vertical="center" wrapText="1"/>
    </xf>
    <xf numFmtId="0" fontId="21" fillId="13" borderId="14" xfId="0" applyFont="1" applyFill="1" applyBorder="1" applyAlignment="1">
      <alignment horizontal="left" vertical="center" wrapText="1"/>
    </xf>
    <xf numFmtId="0" fontId="17" fillId="16" borderId="20" xfId="0" applyFont="1" applyFill="1" applyBorder="1" applyAlignment="1">
      <alignment horizontal="center" vertical="center" wrapText="1"/>
    </xf>
    <xf numFmtId="0" fontId="17" fillId="16" borderId="79" xfId="0" applyFont="1" applyFill="1" applyBorder="1" applyAlignment="1">
      <alignment horizontal="center" vertical="center" wrapText="1"/>
    </xf>
    <xf numFmtId="0" fontId="36" fillId="13" borderId="14" xfId="46" applyFill="1" applyBorder="1" applyAlignment="1">
      <alignment horizontal="center" vertical="center" wrapText="1"/>
    </xf>
    <xf numFmtId="0" fontId="36" fillId="13" borderId="29" xfId="46" applyFill="1" applyBorder="1" applyAlignment="1">
      <alignment horizontal="center" vertical="center" wrapText="1"/>
    </xf>
    <xf numFmtId="0" fontId="36" fillId="13" borderId="76" xfId="46" applyFill="1" applyBorder="1" applyAlignment="1">
      <alignment horizontal="center" vertical="center" wrapText="1"/>
    </xf>
    <xf numFmtId="0" fontId="13" fillId="13" borderId="23" xfId="0" applyFont="1" applyFill="1" applyBorder="1" applyAlignment="1">
      <alignment horizontal="center" vertical="center" wrapText="1"/>
    </xf>
    <xf numFmtId="0" fontId="13" fillId="13" borderId="30" xfId="0" applyFont="1" applyFill="1" applyBorder="1" applyAlignment="1">
      <alignment horizontal="center" vertical="center" wrapText="1"/>
    </xf>
    <xf numFmtId="0" fontId="13" fillId="13" borderId="55" xfId="0" applyFont="1" applyFill="1" applyBorder="1" applyAlignment="1">
      <alignment horizontal="center" vertical="center" wrapText="1"/>
    </xf>
    <xf numFmtId="0" fontId="13" fillId="13" borderId="3" xfId="0" applyFont="1" applyFill="1" applyBorder="1" applyAlignment="1">
      <alignment horizontal="center" vertical="center" wrapText="1"/>
    </xf>
    <xf numFmtId="0" fontId="13" fillId="13" borderId="6" xfId="0" applyFont="1" applyFill="1" applyBorder="1" applyAlignment="1">
      <alignment horizontal="center" vertical="center" wrapText="1"/>
    </xf>
    <xf numFmtId="0" fontId="13" fillId="13" borderId="4" xfId="0" applyFont="1" applyFill="1" applyBorder="1" applyAlignment="1">
      <alignment horizontal="center" vertical="center" wrapText="1"/>
    </xf>
    <xf numFmtId="0" fontId="60" fillId="16" borderId="20" xfId="0" applyFont="1" applyFill="1" applyBorder="1" applyAlignment="1">
      <alignment horizontal="center" vertical="center"/>
    </xf>
    <xf numFmtId="0" fontId="60" fillId="16" borderId="44" xfId="0" applyFont="1" applyFill="1" applyBorder="1" applyAlignment="1">
      <alignment horizontal="center" vertical="center"/>
    </xf>
    <xf numFmtId="0" fontId="60" fillId="16" borderId="45" xfId="0" applyFont="1" applyFill="1" applyBorder="1" applyAlignment="1">
      <alignment horizontal="center" vertical="center"/>
    </xf>
    <xf numFmtId="0" fontId="23" fillId="0" borderId="20" xfId="0" applyFont="1" applyBorder="1" applyAlignment="1">
      <alignment horizontal="left" vertical="top" wrapText="1"/>
    </xf>
    <xf numFmtId="0" fontId="23" fillId="0" borderId="44" xfId="0" applyFont="1" applyBorder="1" applyAlignment="1">
      <alignment horizontal="left" vertical="top" wrapText="1"/>
    </xf>
    <xf numFmtId="0" fontId="23" fillId="0" borderId="78" xfId="0" applyFont="1" applyBorder="1" applyAlignment="1">
      <alignment horizontal="left" vertical="top" wrapText="1"/>
    </xf>
    <xf numFmtId="0" fontId="13" fillId="13" borderId="6" xfId="0" applyFont="1" applyFill="1" applyBorder="1" applyAlignment="1">
      <alignment horizontal="left"/>
    </xf>
    <xf numFmtId="0" fontId="23" fillId="0" borderId="84" xfId="0" applyFont="1" applyBorder="1" applyAlignment="1">
      <alignment horizontal="left" vertical="top" wrapText="1"/>
    </xf>
    <xf numFmtId="0" fontId="23" fillId="0" borderId="47" xfId="0" applyFont="1" applyBorder="1" applyAlignment="1">
      <alignment horizontal="left" vertical="top" wrapText="1"/>
    </xf>
    <xf numFmtId="0" fontId="23" fillId="0" borderId="46" xfId="0" applyFont="1" applyBorder="1" applyAlignment="1">
      <alignment horizontal="left" vertical="center" wrapText="1"/>
    </xf>
    <xf numFmtId="0" fontId="23" fillId="0" borderId="44" xfId="0" applyFont="1" applyBorder="1" applyAlignment="1">
      <alignment horizontal="left" vertical="center" wrapText="1"/>
    </xf>
    <xf numFmtId="0" fontId="23" fillId="0" borderId="79" xfId="0" applyFont="1" applyBorder="1" applyAlignment="1">
      <alignment horizontal="left" vertical="center" wrapText="1"/>
    </xf>
    <xf numFmtId="0" fontId="23" fillId="0" borderId="85" xfId="0" applyFont="1" applyBorder="1" applyAlignment="1">
      <alignment horizontal="left" vertical="top" wrapText="1"/>
    </xf>
    <xf numFmtId="0" fontId="13" fillId="13" borderId="15" xfId="0" applyFont="1" applyFill="1" applyBorder="1" applyAlignment="1">
      <alignment horizontal="center" vertical="top" wrapText="1"/>
    </xf>
    <xf numFmtId="0" fontId="13" fillId="0" borderId="14" xfId="0" applyFont="1" applyBorder="1" applyAlignment="1">
      <alignment horizontal="left" vertical="center" wrapText="1"/>
    </xf>
    <xf numFmtId="0" fontId="13" fillId="0" borderId="29" xfId="0" applyFont="1" applyBorder="1" applyAlignment="1">
      <alignment horizontal="left" vertical="center" wrapText="1"/>
    </xf>
    <xf numFmtId="0" fontId="13" fillId="0" borderId="76" xfId="0" applyFont="1" applyBorder="1" applyAlignment="1">
      <alignment horizontal="left" vertical="center" wrapText="1"/>
    </xf>
    <xf numFmtId="0" fontId="13" fillId="13" borderId="26" xfId="0" applyFont="1" applyFill="1" applyBorder="1" applyAlignment="1">
      <alignment horizontal="left" vertical="center" wrapText="1"/>
    </xf>
    <xf numFmtId="0" fontId="13" fillId="13" borderId="19" xfId="0" applyFont="1" applyFill="1" applyBorder="1" applyAlignment="1">
      <alignment horizontal="left" vertical="center" wrapText="1"/>
    </xf>
    <xf numFmtId="0" fontId="60" fillId="16" borderId="20" xfId="0" applyFont="1" applyFill="1" applyBorder="1" applyAlignment="1">
      <alignment horizontal="center" vertical="center" wrapText="1"/>
    </xf>
    <xf numFmtId="0" fontId="60" fillId="16" borderId="44" xfId="0" applyFont="1" applyFill="1" applyBorder="1" applyAlignment="1">
      <alignment horizontal="center" vertical="center" wrapText="1"/>
    </xf>
    <xf numFmtId="0" fontId="60" fillId="16" borderId="45" xfId="0" applyFont="1" applyFill="1" applyBorder="1" applyAlignment="1">
      <alignment horizontal="center" vertical="center" wrapText="1"/>
    </xf>
    <xf numFmtId="0" fontId="13" fillId="13" borderId="18" xfId="0" applyFont="1" applyFill="1" applyBorder="1" applyAlignment="1">
      <alignment horizontal="left" vertical="center" wrapText="1"/>
    </xf>
    <xf numFmtId="0" fontId="13" fillId="13" borderId="57" xfId="0" applyFont="1" applyFill="1" applyBorder="1" applyAlignment="1">
      <alignment horizontal="left" vertical="center" wrapText="1"/>
    </xf>
    <xf numFmtId="0" fontId="13" fillId="13" borderId="75" xfId="0" applyFont="1" applyFill="1" applyBorder="1" applyAlignment="1">
      <alignment horizontal="left" vertical="center" wrapText="1"/>
    </xf>
    <xf numFmtId="0" fontId="13" fillId="13" borderId="77" xfId="0" applyFont="1" applyFill="1" applyBorder="1" applyAlignment="1">
      <alignment horizontal="left" vertical="center" wrapText="1"/>
    </xf>
    <xf numFmtId="0" fontId="23" fillId="13" borderId="83" xfId="0" applyFont="1" applyFill="1" applyBorder="1" applyAlignment="1">
      <alignment horizontal="left" vertical="center" wrapText="1"/>
    </xf>
    <xf numFmtId="0" fontId="23" fillId="13" borderId="77" xfId="0" applyFont="1" applyFill="1" applyBorder="1" applyAlignment="1">
      <alignment horizontal="left" vertical="center" wrapText="1"/>
    </xf>
    <xf numFmtId="0" fontId="13" fillId="13" borderId="14" xfId="0" applyFont="1" applyFill="1" applyBorder="1" applyAlignment="1">
      <alignment horizontal="left" vertical="center"/>
    </xf>
    <xf numFmtId="0" fontId="13" fillId="13" borderId="29" xfId="0" applyFont="1" applyFill="1" applyBorder="1" applyAlignment="1">
      <alignment horizontal="left" vertical="center"/>
    </xf>
    <xf numFmtId="0" fontId="13" fillId="13" borderId="19" xfId="0" applyFont="1" applyFill="1" applyBorder="1" applyAlignment="1">
      <alignment horizontal="left" vertical="center"/>
    </xf>
    <xf numFmtId="0" fontId="13" fillId="13" borderId="76" xfId="0" applyFont="1" applyFill="1" applyBorder="1" applyAlignment="1">
      <alignment horizontal="left" vertical="center"/>
    </xf>
    <xf numFmtId="0" fontId="23" fillId="13" borderId="20" xfId="0" applyFont="1" applyFill="1" applyBorder="1" applyAlignment="1">
      <alignment horizontal="left" vertical="center" wrapText="1"/>
    </xf>
    <xf numFmtId="0" fontId="23" fillId="13" borderId="44" xfId="0" applyFont="1" applyFill="1" applyBorder="1" applyAlignment="1">
      <alignment horizontal="left" vertical="center" wrapText="1"/>
    </xf>
    <xf numFmtId="0" fontId="23" fillId="13" borderId="78" xfId="0" applyFont="1" applyFill="1" applyBorder="1" applyAlignment="1">
      <alignment horizontal="left" vertical="center" wrapText="1"/>
    </xf>
    <xf numFmtId="0" fontId="13" fillId="13" borderId="13" xfId="0" applyFont="1" applyFill="1" applyBorder="1" applyAlignment="1">
      <alignment horizontal="center"/>
    </xf>
    <xf numFmtId="0" fontId="13" fillId="13" borderId="6" xfId="0" applyFont="1" applyFill="1" applyBorder="1" applyAlignment="1">
      <alignment horizontal="center"/>
    </xf>
    <xf numFmtId="0" fontId="13" fillId="13" borderId="14" xfId="0" applyFont="1" applyFill="1" applyBorder="1" applyAlignment="1">
      <alignment horizontal="center"/>
    </xf>
    <xf numFmtId="0" fontId="13" fillId="13" borderId="29" xfId="0" applyFont="1" applyFill="1" applyBorder="1" applyAlignment="1">
      <alignment horizontal="center"/>
    </xf>
    <xf numFmtId="0" fontId="13" fillId="0" borderId="14" xfId="41" applyFont="1" applyBorder="1" applyAlignment="1">
      <alignment horizontal="left" vertical="center" wrapText="1"/>
    </xf>
    <xf numFmtId="0" fontId="13" fillId="0" borderId="29" xfId="41" applyFont="1" applyBorder="1" applyAlignment="1">
      <alignment horizontal="left" vertical="center" wrapText="1"/>
    </xf>
    <xf numFmtId="0" fontId="13" fillId="0" borderId="32" xfId="41" applyFont="1" applyBorder="1" applyAlignment="1">
      <alignment horizontal="left" vertical="center" wrapText="1"/>
    </xf>
    <xf numFmtId="0" fontId="13" fillId="2" borderId="6" xfId="40" applyFont="1" applyFill="1" applyBorder="1" applyAlignment="1">
      <alignment horizontal="center"/>
    </xf>
    <xf numFmtId="0" fontId="13" fillId="2" borderId="19" xfId="48" applyNumberFormat="1" applyFont="1" applyFill="1" applyBorder="1" applyAlignment="1">
      <alignment horizontal="center" vertical="center" wrapText="1"/>
    </xf>
    <xf numFmtId="0" fontId="13" fillId="2" borderId="26" xfId="48" applyNumberFormat="1" applyFont="1" applyFill="1" applyBorder="1" applyAlignment="1">
      <alignment horizontal="center" vertical="center" wrapText="1"/>
    </xf>
    <xf numFmtId="0" fontId="18" fillId="2" borderId="14" xfId="46" applyFont="1" applyFill="1" applyBorder="1" applyAlignment="1" applyProtection="1">
      <alignment horizontal="center" vertical="center" wrapText="1"/>
    </xf>
    <xf numFmtId="0" fontId="13" fillId="0" borderId="33" xfId="2" applyFont="1" applyBorder="1" applyAlignment="1">
      <alignment horizontal="left"/>
    </xf>
    <xf numFmtId="0" fontId="13" fillId="0" borderId="34" xfId="2" applyFont="1" applyBorder="1" applyAlignment="1">
      <alignment horizontal="left"/>
    </xf>
    <xf numFmtId="0" fontId="13" fillId="2" borderId="19" xfId="51" applyFont="1" applyFill="1" applyBorder="1" applyAlignment="1" applyProtection="1">
      <alignment horizontal="center" vertical="center" wrapText="1"/>
    </xf>
    <xf numFmtId="0" fontId="13" fillId="2" borderId="29" xfId="51" applyFont="1" applyFill="1" applyBorder="1" applyAlignment="1" applyProtection="1">
      <alignment horizontal="center" vertical="center" wrapText="1"/>
    </xf>
    <xf numFmtId="0" fontId="13" fillId="2" borderId="32" xfId="51" applyFont="1" applyFill="1" applyBorder="1" applyAlignment="1" applyProtection="1">
      <alignment horizontal="center" vertical="center" wrapText="1"/>
    </xf>
    <xf numFmtId="0" fontId="13" fillId="2" borderId="14" xfId="51" applyFont="1" applyFill="1" applyBorder="1" applyAlignment="1" applyProtection="1">
      <alignment horizontal="center" vertical="center" wrapText="1"/>
    </xf>
    <xf numFmtId="49" fontId="15" fillId="4" borderId="63" xfId="41" applyNumberFormat="1" applyFont="1" applyFill="1" applyBorder="1" applyAlignment="1">
      <alignment horizontal="center" vertical="center"/>
    </xf>
    <xf numFmtId="49" fontId="15" fillId="4" borderId="64" xfId="41" applyNumberFormat="1" applyFont="1" applyFill="1" applyBorder="1" applyAlignment="1">
      <alignment horizontal="center" vertical="center"/>
    </xf>
    <xf numFmtId="2" fontId="13" fillId="2" borderId="0" xfId="41" applyNumberFormat="1" applyFont="1" applyFill="1" applyAlignment="1">
      <alignment horizontal="center" vertical="center" wrapText="1"/>
    </xf>
    <xf numFmtId="0" fontId="13" fillId="2" borderId="36" xfId="40" applyFont="1" applyFill="1" applyBorder="1" applyAlignment="1">
      <alignment horizontal="center"/>
    </xf>
    <xf numFmtId="0" fontId="13" fillId="2" borderId="69" xfId="41" applyFont="1" applyFill="1" applyBorder="1" applyAlignment="1">
      <alignment horizontal="center" vertical="center" wrapText="1"/>
    </xf>
    <xf numFmtId="0" fontId="13" fillId="2" borderId="1" xfId="41" applyFont="1" applyFill="1" applyBorder="1" applyAlignment="1">
      <alignment horizontal="left" vertical="center" wrapText="1"/>
    </xf>
    <xf numFmtId="0" fontId="13" fillId="2" borderId="69" xfId="41" applyFont="1" applyFill="1" applyBorder="1" applyAlignment="1">
      <alignment horizontal="left" vertical="center" wrapText="1"/>
    </xf>
    <xf numFmtId="0" fontId="13" fillId="2" borderId="63" xfId="46" applyFont="1" applyFill="1" applyBorder="1" applyAlignment="1" applyProtection="1">
      <alignment horizontal="left" vertical="center" wrapText="1"/>
    </xf>
    <xf numFmtId="0" fontId="13" fillId="2" borderId="64" xfId="46" applyFont="1" applyFill="1" applyBorder="1" applyAlignment="1" applyProtection="1">
      <alignment horizontal="left" vertical="center" wrapText="1"/>
    </xf>
    <xf numFmtId="0" fontId="13" fillId="2" borderId="73" xfId="46" applyFont="1" applyFill="1" applyBorder="1" applyAlignment="1" applyProtection="1">
      <alignment horizontal="left" vertical="center" wrapText="1"/>
    </xf>
    <xf numFmtId="0" fontId="43" fillId="2" borderId="14" xfId="41" applyFont="1" applyFill="1" applyBorder="1" applyAlignment="1">
      <alignment horizontal="center" vertical="center" wrapText="1"/>
    </xf>
    <xf numFmtId="0" fontId="43" fillId="2" borderId="29" xfId="41" applyFont="1" applyFill="1" applyBorder="1" applyAlignment="1">
      <alignment horizontal="center" vertical="center" wrapText="1"/>
    </xf>
    <xf numFmtId="0" fontId="43" fillId="2" borderId="32" xfId="41" applyFont="1" applyFill="1" applyBorder="1" applyAlignment="1">
      <alignment horizontal="center" vertical="center" wrapText="1"/>
    </xf>
    <xf numFmtId="0" fontId="13" fillId="2" borderId="19" xfId="46" applyFont="1" applyFill="1" applyBorder="1" applyAlignment="1" applyProtection="1">
      <alignment horizontal="center" vertical="center" wrapText="1"/>
    </xf>
    <xf numFmtId="49" fontId="15" fillId="4" borderId="63" xfId="41" applyNumberFormat="1" applyFont="1" applyFill="1" applyBorder="1" applyAlignment="1">
      <alignment horizontal="left" vertical="center"/>
    </xf>
    <xf numFmtId="49" fontId="15" fillId="4" borderId="64" xfId="41" applyNumberFormat="1" applyFont="1" applyFill="1" applyBorder="1" applyAlignment="1">
      <alignment horizontal="left" vertical="center"/>
    </xf>
    <xf numFmtId="0" fontId="63" fillId="2" borderId="6" xfId="40" applyFont="1" applyFill="1" applyBorder="1" applyAlignment="1">
      <alignment horizontal="center"/>
    </xf>
    <xf numFmtId="0" fontId="63" fillId="2" borderId="29" xfId="41" applyFont="1" applyFill="1" applyBorder="1" applyAlignment="1">
      <alignment horizontal="center" vertical="center" wrapText="1"/>
    </xf>
    <xf numFmtId="0" fontId="63" fillId="2" borderId="32" xfId="41" applyFont="1" applyFill="1" applyBorder="1" applyAlignment="1">
      <alignment horizontal="center" vertical="center" wrapText="1"/>
    </xf>
    <xf numFmtId="0" fontId="63" fillId="2" borderId="14" xfId="41" applyFont="1" applyFill="1" applyBorder="1" applyAlignment="1">
      <alignment horizontal="center" vertical="center" wrapText="1"/>
    </xf>
    <xf numFmtId="0" fontId="21" fillId="2" borderId="14" xfId="41" applyFont="1" applyFill="1" applyBorder="1" applyAlignment="1">
      <alignment horizontal="left" vertical="center" wrapText="1"/>
    </xf>
    <xf numFmtId="0" fontId="0" fillId="0" borderId="29" xfId="0" applyBorder="1" applyAlignment="1">
      <alignment horizontal="left" vertical="center" wrapText="1"/>
    </xf>
    <xf numFmtId="0" fontId="0" fillId="0" borderId="32" xfId="0" applyBorder="1" applyAlignment="1">
      <alignment horizontal="left" vertical="center" wrapText="1"/>
    </xf>
    <xf numFmtId="0" fontId="13" fillId="13" borderId="32" xfId="0" applyFont="1" applyFill="1" applyBorder="1" applyAlignment="1">
      <alignment horizontal="center" vertical="center" wrapText="1"/>
    </xf>
    <xf numFmtId="0" fontId="13" fillId="0" borderId="14"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2" xfId="0" applyFont="1" applyBorder="1" applyAlignment="1">
      <alignment horizontal="center" vertical="center" wrapText="1"/>
    </xf>
    <xf numFmtId="0" fontId="13" fillId="2" borderId="50" xfId="51" applyFont="1" applyFill="1" applyBorder="1" applyAlignment="1" applyProtection="1">
      <alignment horizontal="center" vertical="center" wrapText="1"/>
    </xf>
    <xf numFmtId="0" fontId="13" fillId="0" borderId="33" xfId="42" applyFont="1" applyBorder="1" applyAlignment="1">
      <alignment horizontal="center"/>
    </xf>
    <xf numFmtId="0" fontId="13" fillId="0" borderId="34" xfId="42" applyFont="1" applyBorder="1" applyAlignment="1">
      <alignment horizontal="center"/>
    </xf>
    <xf numFmtId="0" fontId="21" fillId="2" borderId="14" xfId="51" applyFont="1" applyFill="1" applyBorder="1" applyAlignment="1" applyProtection="1">
      <alignment horizontal="left" vertical="center" wrapText="1"/>
    </xf>
    <xf numFmtId="0" fontId="0" fillId="0" borderId="29" xfId="0" applyBorder="1" applyAlignment="1">
      <alignment horizontal="left" wrapText="1"/>
    </xf>
    <xf numFmtId="0" fontId="0" fillId="0" borderId="32" xfId="0" applyBorder="1" applyAlignment="1">
      <alignment horizontal="left" wrapText="1"/>
    </xf>
    <xf numFmtId="0" fontId="36" fillId="0" borderId="14" xfId="46" applyBorder="1" applyAlignment="1" applyProtection="1">
      <alignment horizontal="center" vertical="center" wrapText="1"/>
    </xf>
    <xf numFmtId="0" fontId="18" fillId="0" borderId="29" xfId="51" applyBorder="1" applyAlignment="1" applyProtection="1">
      <alignment horizontal="center" vertical="center" wrapText="1"/>
    </xf>
    <xf numFmtId="0" fontId="18" fillId="0" borderId="32" xfId="51" applyBorder="1" applyAlignment="1" applyProtection="1">
      <alignment horizontal="center" vertical="center" wrapText="1"/>
    </xf>
    <xf numFmtId="0" fontId="13" fillId="2" borderId="19" xfId="46" applyFont="1" applyFill="1" applyBorder="1" applyAlignment="1" applyProtection="1">
      <alignment horizontal="left" wrapText="1"/>
    </xf>
    <xf numFmtId="0" fontId="13" fillId="2" borderId="29" xfId="46" applyFont="1" applyFill="1" applyBorder="1" applyAlignment="1" applyProtection="1">
      <alignment horizontal="left" wrapText="1"/>
    </xf>
    <xf numFmtId="0" fontId="13" fillId="2" borderId="32" xfId="46" applyFont="1" applyFill="1" applyBorder="1" applyAlignment="1" applyProtection="1">
      <alignment horizontal="left" wrapText="1"/>
    </xf>
    <xf numFmtId="9" fontId="13" fillId="2" borderId="19" xfId="48" applyFont="1" applyFill="1" applyBorder="1" applyAlignment="1">
      <alignment horizontal="center" vertical="center" wrapText="1"/>
    </xf>
    <xf numFmtId="0" fontId="13" fillId="2" borderId="19" xfId="41" applyFont="1" applyFill="1" applyBorder="1" applyAlignment="1">
      <alignment horizontal="center" vertical="center" wrapText="1"/>
    </xf>
    <xf numFmtId="0" fontId="13" fillId="2" borderId="26" xfId="41" applyFont="1" applyFill="1" applyBorder="1" applyAlignment="1">
      <alignment horizontal="center" vertical="center" wrapText="1"/>
    </xf>
    <xf numFmtId="0" fontId="13" fillId="2" borderId="50" xfId="46" applyFont="1" applyFill="1" applyBorder="1" applyAlignment="1" applyProtection="1">
      <alignment horizontal="center" vertical="center" wrapText="1"/>
    </xf>
    <xf numFmtId="0" fontId="13" fillId="0" borderId="14" xfId="46" applyFont="1" applyFill="1" applyBorder="1" applyAlignment="1" applyProtection="1">
      <alignment horizontal="left" vertical="top" wrapText="1"/>
    </xf>
    <xf numFmtId="0" fontId="13" fillId="0" borderId="29" xfId="46" applyFont="1" applyFill="1" applyBorder="1" applyAlignment="1" applyProtection="1">
      <alignment horizontal="left" vertical="top" wrapText="1"/>
    </xf>
    <xf numFmtId="0" fontId="13" fillId="0" borderId="32" xfId="46" applyFont="1" applyFill="1" applyBorder="1" applyAlignment="1" applyProtection="1">
      <alignment horizontal="left" vertical="top" wrapText="1"/>
    </xf>
    <xf numFmtId="0" fontId="13" fillId="2" borderId="14" xfId="51" applyFont="1" applyFill="1" applyBorder="1" applyAlignment="1" applyProtection="1">
      <alignment horizontal="left" vertical="top" wrapText="1"/>
    </xf>
    <xf numFmtId="0" fontId="13" fillId="2" borderId="29" xfId="51" applyFont="1" applyFill="1" applyBorder="1" applyAlignment="1" applyProtection="1">
      <alignment horizontal="left" vertical="top" wrapText="1"/>
    </xf>
    <xf numFmtId="0" fontId="13" fillId="2" borderId="32" xfId="51" applyFont="1" applyFill="1" applyBorder="1" applyAlignment="1" applyProtection="1">
      <alignment horizontal="left" vertical="top" wrapText="1"/>
    </xf>
    <xf numFmtId="0" fontId="13" fillId="2" borderId="18" xfId="51" applyFont="1" applyFill="1" applyBorder="1" applyAlignment="1" applyProtection="1">
      <alignment horizontal="left" vertical="top" wrapText="1"/>
    </xf>
    <xf numFmtId="0" fontId="13" fillId="2" borderId="57" xfId="51" applyFont="1" applyFill="1" applyBorder="1" applyAlignment="1" applyProtection="1">
      <alignment horizontal="left" vertical="top" wrapText="1"/>
    </xf>
    <xf numFmtId="0" fontId="13" fillId="2" borderId="58" xfId="51" applyFont="1" applyFill="1" applyBorder="1" applyAlignment="1" applyProtection="1">
      <alignment horizontal="left" vertical="top" wrapText="1"/>
    </xf>
    <xf numFmtId="0" fontId="13" fillId="0" borderId="91" xfId="0" applyFont="1" applyBorder="1" applyAlignment="1">
      <alignment horizontal="left" vertical="center" wrapText="1"/>
    </xf>
    <xf numFmtId="0" fontId="70" fillId="0" borderId="89" xfId="0" applyFont="1" applyBorder="1"/>
    <xf numFmtId="0" fontId="70" fillId="0" borderId="90" xfId="0" applyFont="1" applyBorder="1"/>
    <xf numFmtId="0" fontId="13" fillId="2" borderId="13" xfId="41" applyFont="1" applyFill="1" applyBorder="1" applyAlignment="1">
      <alignment horizontal="left" vertical="top" wrapText="1"/>
    </xf>
    <xf numFmtId="0" fontId="13" fillId="2" borderId="6" xfId="41" applyFont="1" applyFill="1" applyBorder="1" applyAlignment="1">
      <alignment horizontal="left" vertical="top" wrapText="1"/>
    </xf>
    <xf numFmtId="0" fontId="13" fillId="2" borderId="36" xfId="41" applyFont="1" applyFill="1" applyBorder="1" applyAlignment="1">
      <alignment horizontal="left" vertical="top" wrapText="1"/>
    </xf>
    <xf numFmtId="0" fontId="13" fillId="2" borderId="6" xfId="49" applyFont="1" applyFill="1" applyBorder="1" applyAlignment="1">
      <alignment horizontal="left" vertical="top"/>
    </xf>
    <xf numFmtId="0" fontId="13" fillId="2" borderId="36" xfId="49" applyFont="1" applyFill="1" applyBorder="1" applyAlignment="1">
      <alignment horizontal="left" vertical="top"/>
    </xf>
    <xf numFmtId="0" fontId="13" fillId="2" borderId="19" xfId="51" applyFont="1" applyFill="1" applyBorder="1" applyAlignment="1" applyProtection="1">
      <alignment horizontal="left" vertical="top" wrapText="1"/>
    </xf>
    <xf numFmtId="0" fontId="13" fillId="2" borderId="52" xfId="41" applyFont="1" applyFill="1" applyBorder="1" applyAlignment="1">
      <alignment horizontal="left" vertical="center" wrapText="1"/>
    </xf>
    <xf numFmtId="0" fontId="13" fillId="2" borderId="23" xfId="0" applyFont="1" applyFill="1" applyBorder="1" applyAlignment="1">
      <alignment horizontal="left" vertical="top" wrapText="1"/>
    </xf>
    <xf numFmtId="0" fontId="13" fillId="2" borderId="35" xfId="0" applyFont="1" applyFill="1" applyBorder="1" applyAlignment="1">
      <alignment horizontal="left" vertical="top" wrapText="1"/>
    </xf>
    <xf numFmtId="0" fontId="13" fillId="2" borderId="3" xfId="0" applyFont="1" applyFill="1" applyBorder="1" applyAlignment="1">
      <alignment horizontal="left" vertical="top" wrapText="1"/>
    </xf>
    <xf numFmtId="0" fontId="13" fillId="2" borderId="36" xfId="0" applyFont="1" applyFill="1" applyBorder="1" applyAlignment="1">
      <alignment horizontal="left" vertical="top" wrapText="1"/>
    </xf>
    <xf numFmtId="0" fontId="36" fillId="2" borderId="14" xfId="46" applyFill="1" applyBorder="1" applyAlignment="1" applyProtection="1">
      <alignment horizontal="left" vertical="center" wrapText="1"/>
    </xf>
    <xf numFmtId="0" fontId="18" fillId="2" borderId="14" xfId="46" applyFont="1" applyFill="1" applyBorder="1" applyAlignment="1">
      <alignment horizontal="center" vertical="center" wrapText="1"/>
    </xf>
    <xf numFmtId="0" fontId="13" fillId="0" borderId="14" xfId="41" applyFont="1" applyBorder="1" applyAlignment="1">
      <alignment horizontal="left" vertical="center"/>
    </xf>
    <xf numFmtId="0" fontId="13" fillId="0" borderId="29" xfId="41" applyFont="1" applyBorder="1" applyAlignment="1">
      <alignment horizontal="left" vertical="center"/>
    </xf>
    <xf numFmtId="0" fontId="43" fillId="2" borderId="6" xfId="0" applyFont="1" applyFill="1" applyBorder="1" applyAlignment="1">
      <alignment horizontal="center"/>
    </xf>
    <xf numFmtId="0" fontId="13" fillId="0" borderId="14" xfId="46" applyFont="1" applyFill="1" applyBorder="1" applyAlignment="1" applyProtection="1">
      <alignment horizontal="center" vertical="center" wrapText="1"/>
    </xf>
    <xf numFmtId="0" fontId="13" fillId="0" borderId="29" xfId="46" applyFont="1" applyFill="1" applyBorder="1" applyAlignment="1" applyProtection="1">
      <alignment horizontal="center" vertical="center" wrapText="1"/>
    </xf>
    <xf numFmtId="0" fontId="13" fillId="0" borderId="32" xfId="46" applyFont="1" applyFill="1" applyBorder="1" applyAlignment="1" applyProtection="1">
      <alignment horizontal="center" vertical="center" wrapText="1"/>
    </xf>
    <xf numFmtId="0" fontId="13" fillId="2" borderId="18" xfId="46" applyFont="1" applyFill="1" applyBorder="1" applyAlignment="1" applyProtection="1">
      <alignment horizontal="center" vertical="center" wrapText="1"/>
    </xf>
    <xf numFmtId="0" fontId="13" fillId="2" borderId="57" xfId="46" applyFont="1" applyFill="1" applyBorder="1" applyAlignment="1" applyProtection="1">
      <alignment horizontal="center" vertical="center" wrapText="1"/>
    </xf>
    <xf numFmtId="0" fontId="13" fillId="2" borderId="86" xfId="46" applyFont="1" applyFill="1" applyBorder="1" applyAlignment="1" applyProtection="1">
      <alignment horizontal="center" vertical="center" wrapText="1"/>
    </xf>
    <xf numFmtId="0" fontId="23" fillId="2" borderId="19" xfId="1" applyFont="1" applyFill="1" applyBorder="1" applyAlignment="1">
      <alignment horizontal="center" vertical="center" wrapText="1"/>
    </xf>
    <xf numFmtId="0" fontId="23" fillId="2" borderId="26" xfId="1" applyFont="1" applyFill="1" applyBorder="1" applyAlignment="1">
      <alignment horizontal="center" vertical="center" wrapText="1"/>
    </xf>
    <xf numFmtId="0" fontId="13" fillId="2" borderId="30" xfId="0" applyFont="1" applyFill="1" applyBorder="1" applyAlignment="1">
      <alignment horizontal="center"/>
    </xf>
    <xf numFmtId="0" fontId="13" fillId="2" borderId="18" xfId="51" applyFont="1" applyFill="1" applyBorder="1" applyAlignment="1" applyProtection="1">
      <alignment horizontal="center" vertical="center" wrapText="1"/>
    </xf>
    <xf numFmtId="0" fontId="13" fillId="2" borderId="57" xfId="51" applyFont="1" applyFill="1" applyBorder="1" applyAlignment="1" applyProtection="1">
      <alignment horizontal="center" vertical="center" wrapText="1"/>
    </xf>
    <xf numFmtId="0" fontId="13" fillId="2" borderId="58" xfId="51" applyFont="1" applyFill="1" applyBorder="1" applyAlignment="1" applyProtection="1">
      <alignment horizontal="center" vertical="center" wrapText="1"/>
    </xf>
    <xf numFmtId="14" fontId="13" fillId="2" borderId="14" xfId="51" applyNumberFormat="1" applyFont="1" applyFill="1" applyBorder="1" applyAlignment="1" applyProtection="1">
      <alignment horizontal="center" vertical="center" wrapText="1"/>
    </xf>
    <xf numFmtId="0" fontId="13" fillId="0" borderId="14" xfId="0" applyFont="1" applyBorder="1" applyAlignment="1">
      <alignment horizontal="left" wrapText="1"/>
    </xf>
    <xf numFmtId="0" fontId="68" fillId="0" borderId="29" xfId="0" applyFont="1" applyBorder="1" applyAlignment="1">
      <alignment horizontal="left" wrapText="1"/>
    </xf>
    <xf numFmtId="0" fontId="68" fillId="0" borderId="32" xfId="0" applyFont="1" applyBorder="1" applyAlignment="1">
      <alignment horizontal="left" wrapText="1"/>
    </xf>
    <xf numFmtId="0" fontId="36" fillId="2" borderId="29" xfId="69" applyFill="1" applyBorder="1" applyAlignment="1">
      <alignment horizontal="center" vertical="center" wrapText="1"/>
    </xf>
    <xf numFmtId="0" fontId="36" fillId="2" borderId="32" xfId="69" applyFill="1" applyBorder="1" applyAlignment="1">
      <alignment horizontal="center" vertical="center" wrapText="1"/>
    </xf>
    <xf numFmtId="0" fontId="13" fillId="2" borderId="30" xfId="0" applyFont="1" applyFill="1" applyBorder="1" applyAlignment="1">
      <alignment horizontal="center" wrapText="1"/>
    </xf>
    <xf numFmtId="0" fontId="13" fillId="2" borderId="6" xfId="0" applyFont="1" applyFill="1" applyBorder="1" applyAlignment="1">
      <alignment horizontal="center" wrapText="1"/>
    </xf>
    <xf numFmtId="0" fontId="13" fillId="2" borderId="52" xfId="0" applyFont="1" applyFill="1" applyBorder="1" applyAlignment="1">
      <alignment horizontal="center"/>
    </xf>
    <xf numFmtId="0" fontId="76" fillId="0" borderId="124" xfId="0" applyFont="1" applyBorder="1" applyAlignment="1">
      <alignment horizontal="left" vertical="center" wrapText="1"/>
    </xf>
    <xf numFmtId="0" fontId="80" fillId="0" borderId="125" xfId="0" applyFont="1" applyBorder="1"/>
    <xf numFmtId="0" fontId="80" fillId="0" borderId="126" xfId="0" applyFont="1" applyBorder="1"/>
    <xf numFmtId="0" fontId="21" fillId="17" borderId="88" xfId="0" applyFont="1" applyFill="1" applyBorder="1" applyAlignment="1">
      <alignment horizontal="left" vertical="center" wrapText="1"/>
    </xf>
    <xf numFmtId="0" fontId="80" fillId="0" borderId="89" xfId="0" applyFont="1" applyBorder="1"/>
    <xf numFmtId="0" fontId="80" fillId="0" borderId="90" xfId="0" applyFont="1" applyBorder="1"/>
    <xf numFmtId="0" fontId="76" fillId="17" borderId="88" xfId="0" applyFont="1" applyFill="1" applyBorder="1" applyAlignment="1">
      <alignment horizontal="left" vertical="center" wrapText="1"/>
    </xf>
    <xf numFmtId="0" fontId="78" fillId="18" borderId="95" xfId="0" applyFont="1" applyFill="1" applyBorder="1" applyAlignment="1">
      <alignment horizontal="center" vertical="center" wrapText="1"/>
    </xf>
    <xf numFmtId="0" fontId="80" fillId="0" borderId="99" xfId="0" applyFont="1" applyBorder="1"/>
    <xf numFmtId="0" fontId="80" fillId="0" borderId="115" xfId="0" applyFont="1" applyBorder="1"/>
    <xf numFmtId="0" fontId="76" fillId="17" borderId="119" xfId="0" applyFont="1" applyFill="1" applyBorder="1" applyAlignment="1">
      <alignment horizontal="left" vertical="top"/>
    </xf>
    <xf numFmtId="0" fontId="80" fillId="0" borderId="107" xfId="0" applyFont="1" applyBorder="1"/>
    <xf numFmtId="0" fontId="80" fillId="0" borderId="120" xfId="0" applyFont="1" applyBorder="1"/>
    <xf numFmtId="0" fontId="80" fillId="0" borderId="68" xfId="0" applyFont="1" applyBorder="1"/>
    <xf numFmtId="0" fontId="76" fillId="19" borderId="88" xfId="0" applyFont="1" applyFill="1" applyBorder="1" applyAlignment="1">
      <alignment horizontal="left" vertical="center" wrapText="1"/>
    </xf>
    <xf numFmtId="0" fontId="80" fillId="2" borderId="89" xfId="0" applyFont="1" applyFill="1" applyBorder="1"/>
    <xf numFmtId="0" fontId="80" fillId="2" borderId="90" xfId="0" applyFont="1" applyFill="1" applyBorder="1"/>
    <xf numFmtId="189" fontId="76" fillId="17" borderId="88" xfId="0" applyNumberFormat="1" applyFont="1" applyFill="1" applyBorder="1" applyAlignment="1">
      <alignment horizontal="left" vertical="center" wrapText="1"/>
    </xf>
    <xf numFmtId="0" fontId="76" fillId="17" borderId="119" xfId="0" applyFont="1" applyFill="1" applyBorder="1" applyAlignment="1">
      <alignment horizontal="center" vertical="center" wrapText="1"/>
    </xf>
    <xf numFmtId="0" fontId="80" fillId="0" borderId="103" xfId="0" applyFont="1" applyBorder="1"/>
    <xf numFmtId="0" fontId="80" fillId="0" borderId="104" xfId="0" applyFont="1" applyBorder="1"/>
    <xf numFmtId="0" fontId="80" fillId="0" borderId="110" xfId="0" applyFont="1" applyBorder="1"/>
    <xf numFmtId="0" fontId="80" fillId="0" borderId="121" xfId="0" applyFont="1" applyBorder="1"/>
    <xf numFmtId="0" fontId="76" fillId="17" borderId="110" xfId="0" applyFont="1" applyFill="1" applyBorder="1" applyAlignment="1">
      <alignment horizontal="center"/>
    </xf>
    <xf numFmtId="0" fontId="78" fillId="18" borderId="95" xfId="0" applyFont="1" applyFill="1" applyBorder="1" applyAlignment="1">
      <alignment horizontal="center" vertical="center"/>
    </xf>
    <xf numFmtId="0" fontId="79" fillId="0" borderId="106" xfId="0" applyFont="1" applyBorder="1" applyAlignment="1">
      <alignment horizontal="left" vertical="top" wrapText="1"/>
    </xf>
    <xf numFmtId="0" fontId="80" fillId="0" borderId="108" xfId="0" applyFont="1" applyBorder="1"/>
    <xf numFmtId="0" fontId="80" fillId="0" borderId="101" xfId="0" applyFont="1" applyBorder="1"/>
    <xf numFmtId="0" fontId="76" fillId="17" borderId="110" xfId="0" applyFont="1" applyFill="1" applyBorder="1" applyAlignment="1">
      <alignment horizontal="left"/>
    </xf>
    <xf numFmtId="0" fontId="76" fillId="19" borderId="88" xfId="0" applyFont="1" applyFill="1" applyBorder="1" applyAlignment="1">
      <alignment horizontal="left" vertical="top" wrapText="1"/>
    </xf>
    <xf numFmtId="0" fontId="81" fillId="0" borderId="88" xfId="0" applyFont="1" applyBorder="1" applyAlignment="1">
      <alignment horizontal="left" vertical="center" wrapText="1"/>
    </xf>
    <xf numFmtId="0" fontId="76" fillId="0" borderId="88" xfId="0" applyFont="1" applyBorder="1" applyAlignment="1">
      <alignment horizontal="left" vertical="center" wrapText="1"/>
    </xf>
    <xf numFmtId="0" fontId="76" fillId="0" borderId="91" xfId="0" applyFont="1" applyBorder="1" applyAlignment="1">
      <alignment horizontal="left" vertical="center" wrapText="1"/>
    </xf>
    <xf numFmtId="0" fontId="79" fillId="0" borderId="95" xfId="0" applyFont="1" applyBorder="1" applyAlignment="1">
      <alignment horizontal="left" vertical="center" wrapText="1"/>
    </xf>
    <xf numFmtId="0" fontId="76" fillId="17" borderId="118" xfId="0" applyFont="1" applyFill="1" applyBorder="1" applyAlignment="1">
      <alignment horizontal="center" vertical="top" wrapText="1"/>
    </xf>
    <xf numFmtId="0" fontId="80" fillId="0" borderId="118" xfId="0" applyFont="1" applyBorder="1"/>
    <xf numFmtId="0" fontId="76" fillId="17" borderId="96" xfId="0" applyFont="1" applyFill="1" applyBorder="1" applyAlignment="1">
      <alignment horizontal="left" vertical="center" wrapText="1"/>
    </xf>
    <xf numFmtId="0" fontId="80" fillId="0" borderId="97" xfId="0" applyFont="1" applyBorder="1"/>
    <xf numFmtId="0" fontId="80" fillId="0" borderId="98" xfId="0" applyFont="1" applyBorder="1"/>
    <xf numFmtId="0" fontId="21" fillId="0" borderId="88" xfId="0" applyFont="1" applyBorder="1" applyAlignment="1">
      <alignment horizontal="left" vertical="center" wrapText="1"/>
    </xf>
    <xf numFmtId="0" fontId="71" fillId="0" borderId="89" xfId="0" applyFont="1" applyBorder="1"/>
    <xf numFmtId="0" fontId="71" fillId="0" borderId="90" xfId="0" applyFont="1" applyBorder="1"/>
    <xf numFmtId="0" fontId="80" fillId="0" borderId="102" xfId="0" applyFont="1" applyBorder="1"/>
    <xf numFmtId="0" fontId="79" fillId="0" borderId="91" xfId="0" applyFont="1" applyBorder="1" applyAlignment="1">
      <alignment horizontal="left" vertical="center" wrapText="1"/>
    </xf>
    <xf numFmtId="0" fontId="76" fillId="0" borderId="91" xfId="0" applyFont="1" applyBorder="1" applyAlignment="1">
      <alignment horizontal="center" vertical="center" wrapText="1"/>
    </xf>
    <xf numFmtId="0" fontId="76" fillId="17" borderId="88" xfId="0" applyFont="1" applyFill="1" applyBorder="1" applyAlignment="1">
      <alignment horizontal="left" vertical="center"/>
    </xf>
    <xf numFmtId="0" fontId="76" fillId="17" borderId="91" xfId="0" applyFont="1" applyFill="1" applyBorder="1" applyAlignment="1">
      <alignment horizontal="left" vertical="center"/>
    </xf>
    <xf numFmtId="0" fontId="79" fillId="17" borderId="106" xfId="0" applyFont="1" applyFill="1" applyBorder="1" applyAlignment="1">
      <alignment horizontal="left" vertical="center" wrapText="1"/>
    </xf>
    <xf numFmtId="0" fontId="76" fillId="17" borderId="109" xfId="0" applyFont="1" applyFill="1" applyBorder="1" applyAlignment="1">
      <alignment horizontal="center"/>
    </xf>
    <xf numFmtId="1" fontId="13" fillId="2" borderId="19" xfId="48" applyNumberFormat="1" applyFont="1" applyFill="1" applyBorder="1" applyAlignment="1">
      <alignment horizontal="center" vertical="center" wrapText="1"/>
    </xf>
    <xf numFmtId="1" fontId="13" fillId="2" borderId="26" xfId="48" applyNumberFormat="1" applyFont="1" applyFill="1" applyBorder="1" applyAlignment="1">
      <alignment horizontal="center" vertical="center" wrapText="1"/>
    </xf>
    <xf numFmtId="0" fontId="13" fillId="2" borderId="29" xfId="46" applyFont="1" applyFill="1" applyBorder="1" applyAlignment="1">
      <alignment horizontal="left" vertical="center" wrapText="1"/>
    </xf>
    <xf numFmtId="0" fontId="13" fillId="2" borderId="32" xfId="46" applyFont="1" applyFill="1" applyBorder="1" applyAlignment="1">
      <alignment horizontal="left" vertical="center" wrapText="1"/>
    </xf>
    <xf numFmtId="0" fontId="13" fillId="2" borderId="14" xfId="46" applyFont="1" applyFill="1" applyBorder="1" applyAlignment="1">
      <alignment horizontal="left" vertical="top" wrapText="1"/>
    </xf>
    <xf numFmtId="0" fontId="13" fillId="2" borderId="29" xfId="46" applyFont="1" applyFill="1" applyBorder="1" applyAlignment="1">
      <alignment horizontal="left" vertical="top" wrapText="1"/>
    </xf>
    <xf numFmtId="0" fontId="13" fillId="2" borderId="32" xfId="46" applyFont="1" applyFill="1" applyBorder="1" applyAlignment="1">
      <alignment horizontal="left" vertical="top" wrapText="1"/>
    </xf>
    <xf numFmtId="0" fontId="13" fillId="2" borderId="14" xfId="46" applyFont="1" applyFill="1" applyBorder="1" applyAlignment="1">
      <alignment horizontal="center" vertical="center" wrapText="1"/>
    </xf>
    <xf numFmtId="0" fontId="13" fillId="2" borderId="29" xfId="46" applyFont="1" applyFill="1" applyBorder="1" applyAlignment="1">
      <alignment horizontal="center" vertical="center" wrapText="1"/>
    </xf>
    <xf numFmtId="0" fontId="13" fillId="2" borderId="19" xfId="46" applyFont="1" applyFill="1" applyBorder="1" applyAlignment="1">
      <alignment horizontal="left" vertical="center" wrapText="1"/>
    </xf>
    <xf numFmtId="0" fontId="13" fillId="2" borderId="32" xfId="46" applyFont="1" applyFill="1" applyBorder="1" applyAlignment="1">
      <alignment horizontal="center" vertical="center" wrapText="1"/>
    </xf>
    <xf numFmtId="0" fontId="13" fillId="2" borderId="15" xfId="46" applyFont="1" applyFill="1" applyBorder="1" applyAlignment="1">
      <alignment horizontal="center" vertical="top" wrapText="1"/>
    </xf>
    <xf numFmtId="0" fontId="13" fillId="2" borderId="50" xfId="46" applyFont="1" applyFill="1" applyBorder="1" applyAlignment="1">
      <alignment horizontal="left" vertical="center" wrapText="1"/>
    </xf>
    <xf numFmtId="0" fontId="13" fillId="0" borderId="50" xfId="46" applyFont="1" applyFill="1" applyBorder="1" applyAlignment="1" applyProtection="1">
      <alignment horizontal="left" vertical="top" wrapText="1"/>
    </xf>
    <xf numFmtId="0" fontId="13" fillId="0" borderId="33" xfId="42" applyFont="1" applyBorder="1" applyAlignment="1">
      <alignment vertical="top"/>
    </xf>
    <xf numFmtId="0" fontId="13" fillId="0" borderId="34" xfId="42" applyFont="1" applyBorder="1" applyAlignment="1">
      <alignment vertical="top"/>
    </xf>
    <xf numFmtId="0" fontId="31" fillId="0" borderId="14" xfId="46" applyFont="1" applyFill="1" applyBorder="1" applyAlignment="1" applyProtection="1">
      <alignment horizontal="justify" vertical="center" wrapText="1"/>
    </xf>
    <xf numFmtId="0" fontId="31" fillId="0" borderId="29" xfId="46" applyFont="1" applyFill="1" applyBorder="1" applyAlignment="1" applyProtection="1">
      <alignment horizontal="justify" vertical="center" wrapText="1"/>
    </xf>
    <xf numFmtId="0" fontId="31" fillId="0" borderId="32" xfId="46" applyFont="1" applyFill="1" applyBorder="1" applyAlignment="1" applyProtection="1">
      <alignment horizontal="justify" vertical="center" wrapText="1"/>
    </xf>
    <xf numFmtId="0" fontId="0" fillId="0" borderId="26" xfId="0" applyBorder="1" applyAlignment="1">
      <alignment horizontal="center" vertical="center" wrapText="1"/>
    </xf>
    <xf numFmtId="0" fontId="13" fillId="2" borderId="14" xfId="41" applyFont="1" applyFill="1" applyBorder="1" applyAlignment="1">
      <alignment horizontal="left" vertical="top"/>
    </xf>
    <xf numFmtId="0" fontId="13" fillId="2" borderId="29" xfId="41" applyFont="1" applyFill="1" applyBorder="1" applyAlignment="1">
      <alignment horizontal="left" vertical="top"/>
    </xf>
    <xf numFmtId="0" fontId="13" fillId="2" borderId="26" xfId="46" applyFont="1" applyFill="1" applyBorder="1" applyAlignment="1" applyProtection="1">
      <alignment horizontal="center" vertical="center" wrapText="1"/>
    </xf>
    <xf numFmtId="0" fontId="13" fillId="2" borderId="3" xfId="41" applyFont="1" applyFill="1" applyBorder="1" applyAlignment="1">
      <alignment horizontal="center" vertical="center" wrapText="1"/>
    </xf>
    <xf numFmtId="0" fontId="13" fillId="2" borderId="33" xfId="46" applyFont="1" applyFill="1" applyBorder="1" applyAlignment="1" applyProtection="1">
      <alignment horizontal="center" vertical="center" wrapText="1"/>
    </xf>
    <xf numFmtId="0" fontId="13" fillId="2" borderId="34" xfId="46" applyFont="1" applyFill="1" applyBorder="1" applyAlignment="1" applyProtection="1">
      <alignment horizontal="center" vertical="center" wrapText="1"/>
    </xf>
    <xf numFmtId="0" fontId="18" fillId="2" borderId="29" xfId="46" applyFont="1" applyFill="1" applyBorder="1" applyAlignment="1" applyProtection="1">
      <alignment horizontal="center" vertical="center" wrapText="1"/>
    </xf>
    <xf numFmtId="0" fontId="18" fillId="2" borderId="32" xfId="46" applyFont="1" applyFill="1" applyBorder="1" applyAlignment="1" applyProtection="1">
      <alignment horizontal="center" vertical="center" wrapText="1"/>
    </xf>
    <xf numFmtId="0" fontId="13" fillId="2" borderId="6" xfId="49" applyFont="1" applyFill="1" applyBorder="1" applyAlignment="1">
      <alignment horizontal="center"/>
    </xf>
    <xf numFmtId="0" fontId="13" fillId="2" borderId="23" xfId="41" applyFont="1" applyFill="1" applyBorder="1" applyAlignment="1">
      <alignment horizontal="center" vertical="center" wrapText="1"/>
    </xf>
    <xf numFmtId="0" fontId="13" fillId="2" borderId="30" xfId="41" applyFont="1" applyFill="1" applyBorder="1" applyAlignment="1">
      <alignment horizontal="center" vertical="center" wrapText="1"/>
    </xf>
    <xf numFmtId="0" fontId="13" fillId="2" borderId="55" xfId="41" applyFont="1" applyFill="1" applyBorder="1" applyAlignment="1">
      <alignment horizontal="center" vertical="center" wrapText="1"/>
    </xf>
    <xf numFmtId="0" fontId="13" fillId="2" borderId="6" xfId="41" applyFont="1" applyFill="1" applyBorder="1" applyAlignment="1">
      <alignment horizontal="center" vertical="center" wrapText="1"/>
    </xf>
    <xf numFmtId="0" fontId="13" fillId="2" borderId="4" xfId="41" applyFont="1" applyFill="1" applyBorder="1" applyAlignment="1">
      <alignment horizontal="center" vertical="center" wrapText="1"/>
    </xf>
    <xf numFmtId="17" fontId="13" fillId="2" borderId="14" xfId="46" applyNumberFormat="1" applyFont="1" applyFill="1" applyBorder="1" applyAlignment="1" applyProtection="1">
      <alignment horizontal="left" vertical="center" wrapText="1"/>
    </xf>
    <xf numFmtId="0" fontId="13" fillId="2" borderId="14" xfId="46" applyFont="1" applyFill="1" applyBorder="1" applyAlignment="1" applyProtection="1">
      <alignment horizontal="justify" vertical="center" wrapText="1"/>
    </xf>
    <xf numFmtId="0" fontId="13" fillId="2" borderId="29" xfId="46" applyFont="1" applyFill="1" applyBorder="1" applyAlignment="1" applyProtection="1">
      <alignment horizontal="justify" vertical="center"/>
    </xf>
    <xf numFmtId="0" fontId="13" fillId="2" borderId="32" xfId="46" applyFont="1" applyFill="1" applyBorder="1" applyAlignment="1" applyProtection="1">
      <alignment horizontal="justify" vertical="center"/>
    </xf>
    <xf numFmtId="0" fontId="13" fillId="2" borderId="29" xfId="46" applyFont="1" applyFill="1" applyBorder="1" applyAlignment="1" applyProtection="1">
      <alignment horizontal="justify" vertical="center" wrapText="1"/>
    </xf>
    <xf numFmtId="0" fontId="13" fillId="2" borderId="32" xfId="46" applyFont="1" applyFill="1" applyBorder="1" applyAlignment="1" applyProtection="1">
      <alignment horizontal="justify" vertical="center" wrapText="1"/>
    </xf>
    <xf numFmtId="0" fontId="13" fillId="2" borderId="19" xfId="46" applyFont="1" applyFill="1" applyBorder="1" applyAlignment="1" applyProtection="1">
      <alignment horizontal="justify" vertical="center" wrapText="1"/>
    </xf>
    <xf numFmtId="0" fontId="13" fillId="2" borderId="18" xfId="46" applyFont="1" applyFill="1" applyBorder="1" applyAlignment="1" applyProtection="1">
      <alignment horizontal="justify" vertical="center"/>
    </xf>
    <xf numFmtId="0" fontId="13" fillId="2" borderId="57" xfId="46" applyFont="1" applyFill="1" applyBorder="1" applyAlignment="1" applyProtection="1">
      <alignment horizontal="justify" vertical="center"/>
    </xf>
    <xf numFmtId="0" fontId="13" fillId="2" borderId="58" xfId="46" applyFont="1" applyFill="1" applyBorder="1" applyAlignment="1" applyProtection="1">
      <alignment horizontal="justify" vertical="center"/>
    </xf>
    <xf numFmtId="0" fontId="13" fillId="2" borderId="14" xfId="41" applyFont="1" applyFill="1" applyBorder="1" applyAlignment="1">
      <alignment horizontal="justify" vertical="center" wrapText="1"/>
    </xf>
    <xf numFmtId="0" fontId="13" fillId="2" borderId="29" xfId="41" applyFont="1" applyFill="1" applyBorder="1" applyAlignment="1">
      <alignment horizontal="justify" vertical="center" wrapText="1"/>
    </xf>
    <xf numFmtId="0" fontId="13" fillId="2" borderId="32" xfId="41" applyFont="1" applyFill="1" applyBorder="1" applyAlignment="1">
      <alignment horizontal="justify" vertical="center" wrapText="1"/>
    </xf>
    <xf numFmtId="0" fontId="13" fillId="2" borderId="14" xfId="46" applyFont="1" applyFill="1" applyBorder="1" applyAlignment="1" applyProtection="1">
      <alignment horizontal="justify" vertical="center"/>
    </xf>
    <xf numFmtId="0" fontId="13" fillId="2" borderId="13" xfId="0" applyFont="1" applyFill="1" applyBorder="1" applyAlignment="1">
      <alignment horizontal="center" vertical="center"/>
    </xf>
    <xf numFmtId="0" fontId="13" fillId="2" borderId="14" xfId="46" applyFont="1" applyFill="1" applyBorder="1" applyAlignment="1">
      <alignment horizontal="justify" vertical="center" wrapText="1"/>
    </xf>
    <xf numFmtId="0" fontId="13" fillId="2" borderId="29" xfId="46" applyFont="1" applyFill="1" applyBorder="1" applyAlignment="1">
      <alignment horizontal="justify" vertical="center" wrapText="1"/>
    </xf>
    <xf numFmtId="0" fontId="13" fillId="2" borderId="32" xfId="46" applyFont="1" applyFill="1" applyBorder="1" applyAlignment="1">
      <alignment horizontal="justify" vertical="center" wrapText="1"/>
    </xf>
    <xf numFmtId="0" fontId="13" fillId="2" borderId="18" xfId="46" applyFont="1" applyFill="1" applyBorder="1" applyAlignment="1">
      <alignment horizontal="justify" vertical="center"/>
    </xf>
    <xf numFmtId="0" fontId="13" fillId="2" borderId="57" xfId="46" applyFont="1" applyFill="1" applyBorder="1" applyAlignment="1">
      <alignment horizontal="justify" vertical="center"/>
    </xf>
    <xf numFmtId="0" fontId="13" fillId="2" borderId="58" xfId="46" applyFont="1" applyFill="1" applyBorder="1" applyAlignment="1">
      <alignment horizontal="justify" vertical="center"/>
    </xf>
    <xf numFmtId="0" fontId="13" fillId="2" borderId="14" xfId="46" applyFont="1" applyFill="1" applyBorder="1" applyAlignment="1">
      <alignment horizontal="justify" vertical="top" wrapText="1"/>
    </xf>
    <xf numFmtId="0" fontId="13" fillId="2" borderId="29" xfId="46" applyFont="1" applyFill="1" applyBorder="1" applyAlignment="1">
      <alignment horizontal="justify" vertical="top"/>
    </xf>
    <xf numFmtId="0" fontId="13" fillId="2" borderId="32" xfId="46" applyFont="1" applyFill="1" applyBorder="1" applyAlignment="1">
      <alignment horizontal="justify" vertical="top"/>
    </xf>
    <xf numFmtId="0" fontId="13" fillId="2" borderId="19" xfId="46" applyFont="1" applyFill="1" applyBorder="1" applyAlignment="1">
      <alignment horizontal="justify" vertical="center" wrapText="1"/>
    </xf>
    <xf numFmtId="17" fontId="13" fillId="2" borderId="14" xfId="46" applyNumberFormat="1" applyFont="1" applyFill="1" applyBorder="1" applyAlignment="1">
      <alignment horizontal="left" vertical="center" wrapText="1"/>
    </xf>
    <xf numFmtId="0" fontId="13" fillId="2" borderId="50" xfId="46" applyFont="1" applyFill="1" applyBorder="1" applyAlignment="1">
      <alignment horizontal="center" vertical="center" wrapText="1"/>
    </xf>
    <xf numFmtId="0" fontId="13" fillId="2" borderId="33" xfId="46" applyFont="1" applyFill="1" applyBorder="1" applyAlignment="1">
      <alignment horizontal="center" vertical="center" wrapText="1"/>
    </xf>
    <xf numFmtId="0" fontId="13" fillId="2" borderId="34" xfId="46" applyFont="1" applyFill="1" applyBorder="1" applyAlignment="1">
      <alignment horizontal="center" vertical="center" wrapText="1"/>
    </xf>
    <xf numFmtId="0" fontId="18" fillId="2" borderId="29" xfId="46" applyFont="1" applyFill="1" applyBorder="1" applyAlignment="1">
      <alignment horizontal="center" vertical="center" wrapText="1"/>
    </xf>
    <xf numFmtId="0" fontId="18" fillId="2" borderId="32" xfId="46" applyFont="1" applyFill="1" applyBorder="1" applyAlignment="1">
      <alignment horizontal="center" vertical="center" wrapText="1"/>
    </xf>
    <xf numFmtId="0" fontId="23" fillId="2" borderId="19" xfId="76" applyFont="1" applyFill="1" applyBorder="1" applyAlignment="1">
      <alignment horizontal="left" vertical="center" wrapText="1"/>
    </xf>
    <xf numFmtId="0" fontId="23" fillId="2" borderId="26" xfId="76" applyFont="1" applyFill="1" applyBorder="1" applyAlignment="1">
      <alignment horizontal="left" vertical="center" wrapText="1"/>
    </xf>
    <xf numFmtId="0" fontId="13" fillId="2" borderId="13" xfId="74" applyFont="1" applyFill="1" applyBorder="1" applyAlignment="1">
      <alignment horizontal="center"/>
    </xf>
    <xf numFmtId="0" fontId="13" fillId="2" borderId="6" xfId="74" applyFont="1" applyFill="1" applyBorder="1" applyAlignment="1">
      <alignment horizontal="center"/>
    </xf>
    <xf numFmtId="0" fontId="13" fillId="2" borderId="26" xfId="51" applyFont="1" applyFill="1" applyBorder="1" applyAlignment="1" applyProtection="1">
      <alignment horizontal="center" vertical="center" wrapText="1"/>
    </xf>
    <xf numFmtId="0" fontId="13" fillId="2" borderId="23" xfId="74" applyFont="1" applyFill="1" applyBorder="1" applyAlignment="1">
      <alignment horizontal="left" vertical="top"/>
    </xf>
    <xf numFmtId="0" fontId="13" fillId="2" borderId="35" xfId="74" applyFont="1" applyFill="1" applyBorder="1" applyAlignment="1">
      <alignment horizontal="left" vertical="top"/>
    </xf>
    <xf numFmtId="0" fontId="13" fillId="2" borderId="3" xfId="74" applyFont="1" applyFill="1" applyBorder="1" applyAlignment="1">
      <alignment horizontal="left" vertical="top"/>
    </xf>
    <xf numFmtId="0" fontId="13" fillId="2" borderId="36" xfId="74" applyFont="1" applyFill="1" applyBorder="1" applyAlignment="1">
      <alignment horizontal="left" vertical="top"/>
    </xf>
    <xf numFmtId="17" fontId="13" fillId="2" borderId="29" xfId="46" applyNumberFormat="1" applyFont="1" applyFill="1" applyBorder="1" applyAlignment="1" applyProtection="1">
      <alignment horizontal="left" vertical="center" wrapText="1"/>
    </xf>
    <xf numFmtId="0" fontId="13" fillId="12" borderId="14" xfId="46" applyFont="1" applyFill="1" applyBorder="1" applyAlignment="1" applyProtection="1">
      <alignment horizontal="left" vertical="center" wrapText="1"/>
    </xf>
    <xf numFmtId="0" fontId="13" fillId="12" borderId="29" xfId="46" applyFont="1" applyFill="1" applyBorder="1" applyAlignment="1" applyProtection="1">
      <alignment horizontal="left" vertical="center" wrapText="1"/>
    </xf>
    <xf numFmtId="0" fontId="13" fillId="12" borderId="32" xfId="46" applyFont="1" applyFill="1" applyBorder="1" applyAlignment="1" applyProtection="1">
      <alignment horizontal="left" vertical="center" wrapText="1"/>
    </xf>
    <xf numFmtId="0" fontId="13" fillId="0" borderId="33" xfId="2" applyFont="1" applyBorder="1" applyAlignment="1">
      <alignment horizontal="center"/>
    </xf>
    <xf numFmtId="0" fontId="13" fillId="0" borderId="34" xfId="2" applyFont="1" applyBorder="1" applyAlignment="1">
      <alignment horizontal="center"/>
    </xf>
    <xf numFmtId="0" fontId="52" fillId="14" borderId="20" xfId="54" applyFont="1" applyFill="1" applyBorder="1" applyAlignment="1">
      <alignment horizontal="left" vertical="top" wrapText="1"/>
    </xf>
    <xf numFmtId="0" fontId="55" fillId="0" borderId="9" xfId="55" applyFont="1" applyBorder="1" applyAlignment="1" applyProtection="1">
      <alignment horizontal="center" vertical="center" wrapText="1"/>
    </xf>
    <xf numFmtId="0" fontId="54" fillId="0" borderId="69" xfId="55" applyFont="1" applyBorder="1" applyAlignment="1" applyProtection="1">
      <alignment horizontal="left" vertical="center" wrapText="1"/>
    </xf>
    <xf numFmtId="0" fontId="54" fillId="14" borderId="16" xfId="55" applyFont="1" applyFill="1" applyBorder="1" applyAlignment="1" applyProtection="1">
      <alignment horizontal="center" vertical="center" wrapText="1"/>
    </xf>
    <xf numFmtId="0" fontId="51" fillId="15" borderId="52" xfId="53" applyFont="1" applyFill="1" applyBorder="1" applyAlignment="1">
      <alignment horizontal="center" vertical="center" wrapText="1"/>
    </xf>
    <xf numFmtId="0" fontId="37" fillId="14" borderId="46" xfId="55" applyFont="1" applyFill="1" applyBorder="1" applyAlignment="1" applyProtection="1">
      <alignment horizontal="left" vertical="center" wrapText="1"/>
    </xf>
    <xf numFmtId="0" fontId="52" fillId="14" borderId="5" xfId="56" applyFont="1" applyFill="1" applyBorder="1" applyAlignment="1">
      <alignment horizontal="left" vertical="center" wrapText="1"/>
    </xf>
    <xf numFmtId="0" fontId="54" fillId="14" borderId="14" xfId="54" applyFont="1" applyFill="1" applyBorder="1" applyAlignment="1">
      <alignment horizontal="left" vertical="center"/>
    </xf>
    <xf numFmtId="0" fontId="54" fillId="14" borderId="69" xfId="54" applyFont="1" applyFill="1" applyBorder="1" applyAlignment="1">
      <alignment horizontal="left" vertical="center"/>
    </xf>
    <xf numFmtId="0" fontId="52" fillId="14" borderId="16" xfId="54" applyFont="1" applyFill="1" applyBorder="1" applyAlignment="1">
      <alignment horizontal="left" vertical="top" wrapText="1"/>
    </xf>
    <xf numFmtId="0" fontId="54" fillId="14" borderId="13" xfId="53" applyFont="1" applyFill="1" applyBorder="1" applyAlignment="1">
      <alignment horizontal="center"/>
    </xf>
    <xf numFmtId="0" fontId="54" fillId="14" borderId="6" xfId="53" applyFont="1" applyFill="1" applyBorder="1" applyAlignment="1">
      <alignment horizontal="center"/>
    </xf>
    <xf numFmtId="0" fontId="54" fillId="0" borderId="14" xfId="54" applyFont="1" applyBorder="1" applyAlignment="1">
      <alignment horizontal="left" vertical="center" wrapText="1"/>
    </xf>
    <xf numFmtId="0" fontId="54" fillId="0" borderId="29" xfId="54" applyFont="1" applyBorder="1" applyAlignment="1">
      <alignment horizontal="left" vertical="center" wrapText="1"/>
    </xf>
    <xf numFmtId="0" fontId="54" fillId="0" borderId="26" xfId="54" applyFont="1" applyBorder="1" applyAlignment="1">
      <alignment horizontal="left" vertical="center" wrapText="1"/>
    </xf>
    <xf numFmtId="0" fontId="54" fillId="0" borderId="14" xfId="55" applyFont="1" applyBorder="1" applyAlignment="1" applyProtection="1">
      <alignment horizontal="center" vertical="center" wrapText="1"/>
    </xf>
    <xf numFmtId="0" fontId="54" fillId="0" borderId="29" xfId="55" applyFont="1" applyBorder="1" applyAlignment="1" applyProtection="1">
      <alignment horizontal="center" vertical="center" wrapText="1"/>
    </xf>
    <xf numFmtId="0" fontId="54" fillId="0" borderId="32" xfId="55" applyFont="1" applyBorder="1" applyAlignment="1" applyProtection="1">
      <alignment horizontal="center" vertical="center" wrapText="1"/>
    </xf>
    <xf numFmtId="0" fontId="51" fillId="15" borderId="52" xfId="53" applyFont="1" applyFill="1" applyBorder="1" applyAlignment="1">
      <alignment horizontal="center" vertical="center"/>
    </xf>
    <xf numFmtId="0" fontId="52" fillId="0" borderId="16" xfId="54" applyFont="1" applyBorder="1" applyAlignment="1">
      <alignment horizontal="left" vertical="top" wrapText="1"/>
    </xf>
    <xf numFmtId="0" fontId="52" fillId="0" borderId="20" xfId="54" applyFont="1" applyBorder="1" applyAlignment="1">
      <alignment horizontal="left" vertical="top" wrapText="1"/>
    </xf>
    <xf numFmtId="0" fontId="54" fillId="14" borderId="15" xfId="55" applyFont="1" applyFill="1" applyBorder="1" applyAlignment="1" applyProtection="1">
      <alignment horizontal="center" vertical="top" wrapText="1"/>
    </xf>
    <xf numFmtId="0" fontId="54" fillId="14" borderId="1" xfId="54" applyFont="1" applyFill="1" applyBorder="1" applyAlignment="1">
      <alignment horizontal="center" vertical="center" wrapText="1"/>
    </xf>
    <xf numFmtId="0" fontId="54" fillId="14" borderId="69" xfId="53" applyFont="1" applyFill="1" applyBorder="1" applyAlignment="1">
      <alignment horizontal="left" vertical="top"/>
    </xf>
    <xf numFmtId="0" fontId="54" fillId="0" borderId="16" xfId="55" applyFont="1" applyBorder="1" applyAlignment="1" applyProtection="1">
      <alignment horizontal="center" vertical="center" wrapText="1"/>
    </xf>
    <xf numFmtId="0" fontId="55" fillId="15" borderId="52" xfId="54" applyFont="1" applyFill="1" applyBorder="1" applyAlignment="1">
      <alignment horizontal="center" vertical="center" wrapText="1"/>
    </xf>
    <xf numFmtId="0" fontId="54" fillId="14" borderId="16" xfId="54" applyFont="1" applyFill="1" applyBorder="1" applyAlignment="1">
      <alignment horizontal="center" vertical="center" wrapText="1"/>
    </xf>
    <xf numFmtId="0" fontId="55" fillId="15" borderId="50" xfId="54" applyFont="1" applyFill="1" applyBorder="1" applyAlignment="1">
      <alignment horizontal="center" vertical="center" wrapText="1"/>
    </xf>
    <xf numFmtId="0" fontId="36" fillId="14" borderId="16" xfId="46" applyFill="1" applyBorder="1" applyAlignment="1">
      <alignment horizontal="center" vertical="center" wrapText="1"/>
    </xf>
    <xf numFmtId="0" fontId="57" fillId="14" borderId="16" xfId="54" applyFont="1" applyFill="1" applyBorder="1" applyAlignment="1">
      <alignment horizontal="center" vertical="center" wrapText="1"/>
    </xf>
    <xf numFmtId="0" fontId="54" fillId="14" borderId="74" xfId="55" applyFont="1" applyFill="1" applyBorder="1" applyAlignment="1" applyProtection="1">
      <alignment horizontal="left" vertical="center" wrapText="1"/>
    </xf>
    <xf numFmtId="49" fontId="13" fillId="2" borderId="14" xfId="51" applyNumberFormat="1" applyFont="1" applyFill="1" applyBorder="1" applyAlignment="1" applyProtection="1">
      <alignment horizontal="left" vertical="center" wrapText="1"/>
    </xf>
    <xf numFmtId="49" fontId="13" fillId="2" borderId="29" xfId="51" applyNumberFormat="1" applyFont="1" applyFill="1" applyBorder="1" applyAlignment="1" applyProtection="1">
      <alignment horizontal="left" vertical="center" wrapText="1"/>
    </xf>
    <xf numFmtId="49" fontId="13" fillId="2" borderId="32" xfId="51" applyNumberFormat="1" applyFont="1" applyFill="1" applyBorder="1" applyAlignment="1" applyProtection="1">
      <alignment horizontal="left" vertical="center" wrapText="1"/>
    </xf>
    <xf numFmtId="0" fontId="38" fillId="2" borderId="50" xfId="51" applyFont="1" applyFill="1" applyBorder="1" applyAlignment="1" applyProtection="1">
      <alignment horizontal="left" vertical="center" wrapText="1"/>
    </xf>
    <xf numFmtId="0" fontId="38" fillId="0" borderId="33" xfId="42" applyFont="1" applyBorder="1"/>
    <xf numFmtId="0" fontId="38" fillId="0" borderId="34" xfId="42" applyFont="1" applyBorder="1"/>
    <xf numFmtId="0" fontId="21" fillId="2" borderId="18" xfId="51" applyFont="1" applyFill="1" applyBorder="1" applyAlignment="1" applyProtection="1">
      <alignment horizontal="left" vertical="center" wrapText="1"/>
    </xf>
    <xf numFmtId="0" fontId="21" fillId="2" borderId="57" xfId="51" applyFont="1" applyFill="1" applyBorder="1" applyAlignment="1" applyProtection="1">
      <alignment horizontal="left" vertical="center" wrapText="1"/>
    </xf>
    <xf numFmtId="0" fontId="21" fillId="2" borderId="58" xfId="51" applyFont="1" applyFill="1" applyBorder="1" applyAlignment="1" applyProtection="1">
      <alignment horizontal="left" vertical="center" wrapText="1"/>
    </xf>
    <xf numFmtId="0" fontId="13" fillId="2" borderId="52" xfId="0" applyFont="1" applyFill="1" applyBorder="1" applyAlignment="1">
      <alignment horizontal="center" wrapText="1"/>
    </xf>
    <xf numFmtId="0" fontId="13" fillId="2" borderId="13" xfId="0" applyFont="1" applyFill="1" applyBorder="1" applyAlignment="1">
      <alignment horizontal="center" wrapText="1"/>
    </xf>
    <xf numFmtId="0" fontId="13" fillId="2" borderId="36" xfId="49" applyFont="1" applyFill="1" applyBorder="1" applyAlignment="1">
      <alignment horizontal="center"/>
    </xf>
    <xf numFmtId="0" fontId="13" fillId="12" borderId="14" xfId="41" applyFont="1" applyFill="1" applyBorder="1" applyAlignment="1">
      <alignment horizontal="center" vertical="center" wrapText="1"/>
    </xf>
    <xf numFmtId="0" fontId="13" fillId="12" borderId="29" xfId="41" applyFont="1" applyFill="1" applyBorder="1" applyAlignment="1">
      <alignment horizontal="center" vertical="center" wrapText="1"/>
    </xf>
    <xf numFmtId="0" fontId="13" fillId="12" borderId="32" xfId="41" applyFont="1" applyFill="1" applyBorder="1" applyAlignment="1">
      <alignment horizontal="center" vertical="center" wrapText="1"/>
    </xf>
    <xf numFmtId="0" fontId="18" fillId="12" borderId="14" xfId="46" applyFont="1" applyFill="1" applyBorder="1" applyAlignment="1" applyProtection="1">
      <alignment horizontal="center" vertical="center" wrapText="1"/>
    </xf>
    <xf numFmtId="0" fontId="13" fillId="2" borderId="6" xfId="40" applyFont="1" applyFill="1" applyBorder="1" applyAlignment="1">
      <alignment horizontal="left"/>
    </xf>
    <xf numFmtId="0" fontId="13" fillId="2" borderId="36" xfId="40" applyFont="1" applyFill="1" applyBorder="1" applyAlignment="1">
      <alignment horizontal="left"/>
    </xf>
    <xf numFmtId="0" fontId="36" fillId="0" borderId="14" xfId="46" applyFill="1" applyBorder="1" applyAlignment="1" applyProtection="1">
      <alignment horizontal="center" vertical="center" wrapText="1"/>
    </xf>
    <xf numFmtId="0" fontId="13" fillId="0" borderId="14" xfId="51" applyFont="1" applyFill="1" applyBorder="1" applyAlignment="1" applyProtection="1">
      <alignment horizontal="left" vertical="top" wrapText="1"/>
    </xf>
    <xf numFmtId="0" fontId="13" fillId="0" borderId="29" xfId="51" applyFont="1" applyFill="1" applyBorder="1" applyAlignment="1" applyProtection="1">
      <alignment horizontal="left" vertical="top" wrapText="1"/>
    </xf>
    <xf numFmtId="0" fontId="13" fillId="0" borderId="32" xfId="51" applyFont="1" applyFill="1" applyBorder="1" applyAlignment="1" applyProtection="1">
      <alignment horizontal="left" vertical="top" wrapText="1"/>
    </xf>
    <xf numFmtId="0" fontId="34" fillId="2" borderId="29" xfId="51" applyFont="1" applyFill="1" applyBorder="1" applyAlignment="1" applyProtection="1">
      <alignment horizontal="left" vertical="center" wrapText="1"/>
    </xf>
    <xf numFmtId="0" fontId="34" fillId="2" borderId="32" xfId="51" applyFont="1" applyFill="1" applyBorder="1" applyAlignment="1" applyProtection="1">
      <alignment horizontal="left" vertical="center" wrapText="1"/>
    </xf>
    <xf numFmtId="0" fontId="23" fillId="0" borderId="52" xfId="41" applyFont="1" applyBorder="1" applyAlignment="1">
      <alignment horizontal="left" vertical="center" wrapText="1"/>
    </xf>
    <xf numFmtId="0" fontId="23" fillId="0" borderId="51" xfId="41" applyFont="1" applyBorder="1" applyAlignment="1">
      <alignment horizontal="left" vertical="center" wrapText="1"/>
    </xf>
    <xf numFmtId="9" fontId="13" fillId="2" borderId="4" xfId="41" applyNumberFormat="1" applyFont="1" applyFill="1" applyBorder="1" applyAlignment="1">
      <alignment horizontal="center" vertical="center" wrapText="1"/>
    </xf>
    <xf numFmtId="0" fontId="13" fillId="2" borderId="50" xfId="79" applyFont="1" applyFill="1" applyBorder="1" applyAlignment="1" applyProtection="1">
      <alignment horizontal="left" vertical="center" wrapText="1"/>
    </xf>
    <xf numFmtId="0" fontId="13" fillId="2" borderId="14" xfId="79" applyFont="1" applyFill="1" applyBorder="1" applyAlignment="1" applyProtection="1">
      <alignment horizontal="center" vertical="center" wrapText="1"/>
    </xf>
    <xf numFmtId="0" fontId="13" fillId="2" borderId="29" xfId="79" applyFont="1" applyFill="1" applyBorder="1" applyAlignment="1" applyProtection="1">
      <alignment horizontal="center" vertical="center" wrapText="1"/>
    </xf>
    <xf numFmtId="0" fontId="13" fillId="2" borderId="32" xfId="79" applyFont="1" applyFill="1" applyBorder="1" applyAlignment="1" applyProtection="1">
      <alignment horizontal="center" vertical="center" wrapText="1"/>
    </xf>
    <xf numFmtId="0" fontId="13" fillId="0" borderId="14" xfId="79" applyFont="1" applyFill="1" applyBorder="1" applyAlignment="1" applyProtection="1">
      <alignment horizontal="center" vertical="center" wrapText="1"/>
    </xf>
    <xf numFmtId="0" fontId="13" fillId="0" borderId="29" xfId="79" applyFont="1" applyFill="1" applyBorder="1" applyAlignment="1" applyProtection="1">
      <alignment horizontal="center" vertical="center" wrapText="1"/>
    </xf>
    <xf numFmtId="0" fontId="13" fillId="0" borderId="32" xfId="79" applyFont="1" applyFill="1" applyBorder="1" applyAlignment="1" applyProtection="1">
      <alignment horizontal="center" vertical="center" wrapText="1"/>
    </xf>
    <xf numFmtId="0" fontId="21" fillId="17" borderId="88" xfId="49" applyFont="1" applyFill="1" applyBorder="1" applyAlignment="1">
      <alignment horizontal="left" vertical="center" wrapText="1"/>
    </xf>
    <xf numFmtId="0" fontId="70" fillId="0" borderId="89" xfId="49" applyFont="1" applyBorder="1" applyAlignment="1">
      <alignment wrapText="1"/>
    </xf>
    <xf numFmtId="0" fontId="70" fillId="0" borderId="90" xfId="49" applyFont="1" applyBorder="1" applyAlignment="1">
      <alignment wrapText="1"/>
    </xf>
    <xf numFmtId="0" fontId="13" fillId="2" borderId="19" xfId="79" applyFont="1" applyFill="1" applyBorder="1" applyAlignment="1" applyProtection="1">
      <alignment horizontal="center" vertical="center" wrapText="1"/>
    </xf>
    <xf numFmtId="0" fontId="22" fillId="4" borderId="52" xfId="78" applyFont="1" applyFill="1" applyBorder="1" applyAlignment="1">
      <alignment horizontal="center" vertical="center"/>
    </xf>
    <xf numFmtId="0" fontId="22" fillId="4" borderId="51" xfId="78" applyFont="1" applyFill="1" applyBorder="1" applyAlignment="1">
      <alignment horizontal="center" vertical="center"/>
    </xf>
    <xf numFmtId="0" fontId="13" fillId="2" borderId="15" xfId="79" applyFont="1" applyFill="1" applyBorder="1" applyAlignment="1" applyProtection="1">
      <alignment horizontal="center" vertical="top" wrapText="1"/>
    </xf>
    <xf numFmtId="0" fontId="13" fillId="2" borderId="23" xfId="78" applyFont="1" applyFill="1" applyBorder="1" applyAlignment="1">
      <alignment horizontal="left" vertical="top" wrapText="1"/>
    </xf>
    <xf numFmtId="0" fontId="13" fillId="2" borderId="35" xfId="78" applyFont="1" applyFill="1" applyBorder="1" applyAlignment="1">
      <alignment horizontal="left" vertical="top" wrapText="1"/>
    </xf>
    <xf numFmtId="0" fontId="13" fillId="2" borderId="3" xfId="78" applyFont="1" applyFill="1" applyBorder="1" applyAlignment="1">
      <alignment horizontal="left" vertical="top" wrapText="1"/>
    </xf>
    <xf numFmtId="0" fontId="13" fillId="2" borderId="36" xfId="78" applyFont="1" applyFill="1" applyBorder="1" applyAlignment="1">
      <alignment horizontal="left" vertical="top" wrapText="1"/>
    </xf>
    <xf numFmtId="0" fontId="13" fillId="2" borderId="26" xfId="79" applyFont="1" applyFill="1" applyBorder="1" applyAlignment="1" applyProtection="1">
      <alignment horizontal="center" vertical="center" wrapText="1"/>
    </xf>
    <xf numFmtId="43" fontId="13" fillId="0" borderId="19" xfId="80" applyFont="1" applyFill="1" applyBorder="1" applyAlignment="1">
      <alignment horizontal="center" vertical="center" wrapText="1"/>
    </xf>
    <xf numFmtId="43" fontId="13" fillId="0" borderId="26" xfId="80" applyFont="1" applyFill="1" applyBorder="1" applyAlignment="1">
      <alignment horizontal="center" vertical="center" wrapText="1"/>
    </xf>
    <xf numFmtId="0" fontId="22" fillId="4" borderId="52" xfId="78" applyFont="1" applyFill="1" applyBorder="1" applyAlignment="1">
      <alignment horizontal="center" vertical="center" wrapText="1"/>
    </xf>
    <xf numFmtId="0" fontId="22" fillId="4" borderId="51" xfId="78" applyFont="1" applyFill="1" applyBorder="1" applyAlignment="1">
      <alignment horizontal="center" vertical="center" wrapText="1"/>
    </xf>
    <xf numFmtId="0" fontId="13" fillId="0" borderId="63" xfId="78" applyFont="1" applyBorder="1" applyAlignment="1">
      <alignment horizontal="left"/>
    </xf>
    <xf numFmtId="0" fontId="13" fillId="0" borderId="64" xfId="78" applyFont="1" applyBorder="1" applyAlignment="1">
      <alignment horizontal="left"/>
    </xf>
    <xf numFmtId="0" fontId="13" fillId="0" borderId="73" xfId="78" applyFont="1" applyBorder="1" applyAlignment="1">
      <alignment horizontal="left"/>
    </xf>
    <xf numFmtId="0" fontId="72" fillId="13" borderId="14" xfId="49" applyFont="1" applyFill="1" applyBorder="1" applyAlignment="1">
      <alignment wrapText="1"/>
    </xf>
    <xf numFmtId="0" fontId="13" fillId="13" borderId="29" xfId="49" applyFont="1" applyFill="1" applyBorder="1" applyAlignment="1">
      <alignment wrapText="1"/>
    </xf>
    <xf numFmtId="0" fontId="13" fillId="13" borderId="76" xfId="49" applyFont="1" applyFill="1" applyBorder="1" applyAlignment="1">
      <alignment wrapText="1"/>
    </xf>
    <xf numFmtId="0" fontId="13" fillId="0" borderId="19" xfId="41" applyFont="1" applyBorder="1" applyAlignment="1">
      <alignment horizontal="center" vertical="center" wrapText="1"/>
    </xf>
    <xf numFmtId="0" fontId="13" fillId="0" borderId="26" xfId="41" applyFont="1" applyBorder="1" applyAlignment="1">
      <alignment horizontal="center" vertical="center" wrapText="1"/>
    </xf>
    <xf numFmtId="0" fontId="13" fillId="2" borderId="13" xfId="78" applyFont="1" applyFill="1" applyBorder="1" applyAlignment="1">
      <alignment horizontal="center"/>
    </xf>
    <xf numFmtId="0" fontId="13" fillId="2" borderId="6" xfId="78" applyFont="1" applyFill="1" applyBorder="1" applyAlignment="1">
      <alignment horizontal="center"/>
    </xf>
  </cellXfs>
  <cellStyles count="81">
    <cellStyle name="Cabecera 1" xfId="3" xr:uid="{00000000-0005-0000-0000-000000000000}"/>
    <cellStyle name="Cabecera 2" xfId="4" xr:uid="{00000000-0005-0000-0000-000001000000}"/>
    <cellStyle name="Comma" xfId="43" xr:uid="{00000000-0005-0000-0000-000002000000}"/>
    <cellStyle name="Comma [0]_PIB" xfId="5" xr:uid="{00000000-0005-0000-0000-000003000000}"/>
    <cellStyle name="Comma 2" xfId="59" xr:uid="{A66AB197-B9B4-4F89-9B52-4770E8DB6B32}"/>
    <cellStyle name="Comma 3" xfId="64" xr:uid="{C0ED64E9-E9AC-4297-B036-045AFB3BFB45}"/>
    <cellStyle name="Comma 4" xfId="71" xr:uid="{D21B976C-A0BE-435A-9CB7-50E347BDBF60}"/>
    <cellStyle name="Comma 5" xfId="72" xr:uid="{89593D6A-C886-4226-AE12-2E348C6308C6}"/>
    <cellStyle name="Comma 6" xfId="63" xr:uid="{DB8468BE-3D4C-45BC-B774-F95D3E1BEFAA}"/>
    <cellStyle name="Comma_confisGOBjul2500" xfId="6" xr:uid="{00000000-0005-0000-0000-000004000000}"/>
    <cellStyle name="Comma0" xfId="7" xr:uid="{00000000-0005-0000-0000-000005000000}"/>
    <cellStyle name="Currency" xfId="8" xr:uid="{00000000-0005-0000-0000-000006000000}"/>
    <cellStyle name="Currency [0]_PIB" xfId="9" xr:uid="{00000000-0005-0000-0000-000007000000}"/>
    <cellStyle name="Currency_confisGOBjul2500" xfId="10" xr:uid="{00000000-0005-0000-0000-000008000000}"/>
    <cellStyle name="Currency0" xfId="11" xr:uid="{00000000-0005-0000-0000-000009000000}"/>
    <cellStyle name="Date" xfId="12" xr:uid="{00000000-0005-0000-0000-00000A000000}"/>
    <cellStyle name="Euro" xfId="13" xr:uid="{00000000-0005-0000-0000-00000B000000}"/>
    <cellStyle name="Fecha" xfId="14" xr:uid="{00000000-0005-0000-0000-00000C000000}"/>
    <cellStyle name="Fijo" xfId="15" xr:uid="{00000000-0005-0000-0000-00000D000000}"/>
    <cellStyle name="Fixed" xfId="16" xr:uid="{00000000-0005-0000-0000-00000E000000}"/>
    <cellStyle name="Heading 1" xfId="17" xr:uid="{00000000-0005-0000-0000-00000F000000}"/>
    <cellStyle name="Heading 2" xfId="18" xr:uid="{00000000-0005-0000-0000-000010000000}"/>
    <cellStyle name="Heading1" xfId="19" xr:uid="{00000000-0005-0000-0000-000011000000}"/>
    <cellStyle name="Heading2" xfId="20" xr:uid="{00000000-0005-0000-0000-000012000000}"/>
    <cellStyle name="Hipervínculo" xfId="46" builtinId="8"/>
    <cellStyle name="Hipervínculo 2" xfId="51" xr:uid="{282E0D63-B9B5-41B5-8D34-67C38AAD607C}"/>
    <cellStyle name="Hipervínculo 2 2" xfId="52" xr:uid="{5F1BDC73-8AF7-4E9C-ADF1-75540D705507}"/>
    <cellStyle name="Hipervínculo 3" xfId="55" xr:uid="{6E45C073-18F6-4A4A-BDAE-084563C01635}"/>
    <cellStyle name="Hipervínculo 3 2" xfId="79" xr:uid="{D20F1F57-9E8E-4457-9990-143A4AB4F0E2}"/>
    <cellStyle name="Hyperlink" xfId="69" xr:uid="{9E4334B6-6A51-4950-A351-B7DC98311373}"/>
    <cellStyle name="Millares [0]" xfId="44" builtinId="6"/>
    <cellStyle name="Millares [0] 2" xfId="50" xr:uid="{6D01BDCE-F5E2-4DEF-A6DF-204F949BC2BA}"/>
    <cellStyle name="Millares [0] 3" xfId="67" xr:uid="{AF47F439-F6C1-4A85-93A6-3C876EC89907}"/>
    <cellStyle name="Millares 2" xfId="21" xr:uid="{00000000-0005-0000-0000-000016000000}"/>
    <cellStyle name="Millares 2 2" xfId="57" xr:uid="{DCD46B5A-3C98-42DD-B1DD-3A44D385EEAE}"/>
    <cellStyle name="Millares 2 2 2" xfId="65" xr:uid="{EF0BCA27-99D7-4B0E-8C02-5B3C6D8402CB}"/>
    <cellStyle name="Millares 3" xfId="45" xr:uid="{00000000-0005-0000-0000-000017000000}"/>
    <cellStyle name="Millares 3 2" xfId="68" xr:uid="{075E7175-34DC-44E8-B732-A408E3698B25}"/>
    <cellStyle name="Millares 3 3" xfId="80" xr:uid="{7769B21F-3E77-43EE-96A3-2A6A98726753}"/>
    <cellStyle name="Millares 4" xfId="66" xr:uid="{10BEB6C3-9594-4504-B71A-67E4301CEF91}"/>
    <cellStyle name="Millares 5" xfId="70" xr:uid="{A56CAB74-39B3-4E83-8009-8F72E99F9B40}"/>
    <cellStyle name="Millares 6" xfId="73" xr:uid="{57D5FFF9-DC7D-439B-A905-159738C353AD}"/>
    <cellStyle name="Millares 7" xfId="60" xr:uid="{A1526668-F91C-448F-8165-1503BD6DED12}"/>
    <cellStyle name="Millares 8" xfId="75" xr:uid="{297D4F77-38A2-4235-8888-5D658FCF0566}"/>
    <cellStyle name="Moneda" xfId="77" builtinId="4"/>
    <cellStyle name="Monetario" xfId="22" xr:uid="{00000000-0005-0000-0000-000018000000}"/>
    <cellStyle name="Monetario0" xfId="23" xr:uid="{00000000-0005-0000-0000-000019000000}"/>
    <cellStyle name="Normal" xfId="0" builtinId="0"/>
    <cellStyle name="Normal 2" xfId="1" xr:uid="{00000000-0005-0000-0000-00001B000000}"/>
    <cellStyle name="Normal 2 2" xfId="40" xr:uid="{00000000-0005-0000-0000-00001C000000}"/>
    <cellStyle name="Normal 2 2 2" xfId="49" xr:uid="{6214983D-76E2-46C7-9BEC-4B42F91C96C9}"/>
    <cellStyle name="Normal 2 2 3" xfId="53" xr:uid="{175B5B3C-3A33-4291-B426-7BA304DBA832}"/>
    <cellStyle name="Normal 2 2 3 2" xfId="78" xr:uid="{1EE7EAE1-EFF9-49CC-BD59-7E14D794957D}"/>
    <cellStyle name="Normal 2 2 4" xfId="76" xr:uid="{A6EC0ED0-00EF-41C0-9D0B-25B517113469}"/>
    <cellStyle name="Normal 2 3" xfId="56" xr:uid="{57A19ED2-5083-4C91-A068-0268847198E0}"/>
    <cellStyle name="Normal 3" xfId="2" xr:uid="{00000000-0005-0000-0000-00001D000000}"/>
    <cellStyle name="Normal 3 2" xfId="42" xr:uid="{00000000-0005-0000-0000-00001E000000}"/>
    <cellStyle name="Normal 3 3" xfId="74" xr:uid="{D1D9F31B-E978-41D9-8635-5B9383EAAA7C}"/>
    <cellStyle name="Normal 4" xfId="47" xr:uid="{BAB10B2A-F781-4995-9E09-7FCEF391F63C}"/>
    <cellStyle name="Normal 7" xfId="41" xr:uid="{00000000-0005-0000-0000-00001F000000}"/>
    <cellStyle name="Normal 7 2" xfId="54" xr:uid="{4390CAFF-29C2-4241-9DAC-8443C3AEB8A3}"/>
    <cellStyle name="Percent" xfId="48" xr:uid="{00000000-0005-0000-0000-000020000000}"/>
    <cellStyle name="Percent 2" xfId="61" xr:uid="{D00804DC-BE47-476A-B655-DE75AA5FC405}"/>
    <cellStyle name="Porcentaje" xfId="58" builtinId="5"/>
    <cellStyle name="Porcentaje 2" xfId="24" xr:uid="{00000000-0005-0000-0000-000022000000}"/>
    <cellStyle name="Punto" xfId="25" xr:uid="{00000000-0005-0000-0000-000023000000}"/>
    <cellStyle name="Punto0" xfId="26" xr:uid="{00000000-0005-0000-0000-000024000000}"/>
    <cellStyle name="Punto0 2" xfId="62" xr:uid="{F0B5723B-8E4D-42AE-AA2F-BF2EBC4F5FFB}"/>
    <cellStyle name="Resumen" xfId="27" xr:uid="{00000000-0005-0000-0000-000025000000}"/>
    <cellStyle name="Text" xfId="28" xr:uid="{00000000-0005-0000-0000-000026000000}"/>
    <cellStyle name="Total 2" xfId="29" xr:uid="{00000000-0005-0000-0000-000027000000}"/>
    <cellStyle name="ДАТА" xfId="30" xr:uid="{00000000-0005-0000-0000-000028000000}"/>
    <cellStyle name="ДЕНЕЖНЫЙ_BOPENGC" xfId="31" xr:uid="{00000000-0005-0000-0000-000029000000}"/>
    <cellStyle name="ЗАГОЛОВОК1" xfId="32" xr:uid="{00000000-0005-0000-0000-00002A000000}"/>
    <cellStyle name="ЗАГОЛОВОК2" xfId="33" xr:uid="{00000000-0005-0000-0000-00002B000000}"/>
    <cellStyle name="ИТОГОВЫЙ" xfId="34" xr:uid="{00000000-0005-0000-0000-00002C000000}"/>
    <cellStyle name="Обычный_BOPENGC" xfId="35" xr:uid="{00000000-0005-0000-0000-00002D000000}"/>
    <cellStyle name="ПРОЦЕНТНЫЙ_BOPENGC" xfId="36" xr:uid="{00000000-0005-0000-0000-00002E000000}"/>
    <cellStyle name="ТЕКСТ" xfId="37" xr:uid="{00000000-0005-0000-0000-00002F000000}"/>
    <cellStyle name="ФИКСИРОВАННЫЙ" xfId="38" xr:uid="{00000000-0005-0000-0000-000030000000}"/>
    <cellStyle name="ФИНАНСОВЫЙ_BOPENGC" xfId="39" xr:uid="{00000000-0005-0000-0000-000031000000}"/>
  </cellStyles>
  <dxfs count="0"/>
  <tableStyles count="0" defaultTableStyle="TableStyleMedium2" defaultPivotStyle="PivotStyleLight16"/>
  <colors>
    <mruColors>
      <color rgb="FF93AFE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3.xml"/><Relationship Id="rId74" Type="http://schemas.openxmlformats.org/officeDocument/2006/relationships/externalLink" Target="externalLinks/externalLink19.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6.xml"/><Relationship Id="rId82"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sharedStrings" Target="sharedStrings.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1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https://participacionbogota.sharepoint.com/sites/PolticaPblicaSAC-PH/Documentos%20compartidos/General/Pol&#237;tica%20P&#250;blica%20SAC%20-%20PH/4.%20FASE%20DE%20FORMULACI&#211;N/DOCUMENTOS%20FORMULACI&#211;N%202023/Matriz%20Plan%20de%20Acci&#243;n%20Cultura%20-%20PP%20accion%20comunal%20(1)%20(1).xlsx?8A9A2C27" TargetMode="External"/><Relationship Id="rId1" Type="http://schemas.openxmlformats.org/officeDocument/2006/relationships/externalLinkPath" Target="file:///8A9A2C27/Matriz%20Plan%20de%20Acci&#243;n%20Cultura%20-%20PP%20accion%20comunal%20(1)%2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participacionbogota.sharepoint.com/Users/paulasanchez/Library/Containers/com.microsoft.Excel/Data/Documents/C:/Users/USUARIO/Downloads/Matriz%20Plan%20de%20Acci&#243;n%20-%20Gerencia%20de%20Juventud%20-%20IDPAC_(0706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articipacionbogota.sharepoint.com/sites/PolticaPblicaSAC-PH/Documentos%20compartidos/General/Pol&#237;tica%20P&#250;blica%20SAC%20-%20PH/4.%20FASE%20DE%20FORMULACI&#211;N/DOCUMENTOS%20FORMULACI&#211;N%202023/Matriz%20de%20Plan%20de%20Accion_IDARTE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USUARIO/Downloads/Matriz%20de%20Plan%20de%20Accion%20IDRD.%2007.03.2023%20(1).xlsx"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https://participacionbogota.sharepoint.com/sites/PolticaPblicaSAC-PH/Documentos%20compartidos/General/Pol&#237;tica%20P&#250;blica%20SAC%20-%20PH/4.%20FASE%20DE%20FORMULACI&#211;N/DOCUMENTOS%20FORMULACI&#211;N%202023/2.%20Matriz%20de%20Plan%20de%20Accion%20Acci&#243;n%20comunal.xlsx?8A9A2C27" TargetMode="External"/><Relationship Id="rId1" Type="http://schemas.openxmlformats.org/officeDocument/2006/relationships/externalLinkPath" Target="file:///8A9A2C27/2.%20Matriz%20de%20Plan%20de%20Accion%20Acci&#243;n%20comun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gobiernobogota-my.sharepoint.com/personal/lizeth_palacios_gobiernobogota_gov_co/Documents/Reformulaci&#243;n%20PPPI%20Finales/AT_Matriz%20de%20Plan%20de%20Accion%20PP%20Participaci&#243;n%20Incidente%20Secr%20Ger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paulasanchezmosquera/Desktop/Poli&#769;tica%20Pu&#769;blica%20de%20Accio&#769;n%202023/Concertaciones%20Febrero%202023/IDPC/Matriz%20IDPC.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https://participacionbogota.sharepoint.com/sites/PolticaPblicaSAC-PH/Documentos%20compartidos/General/Pol&#237;tica%20P&#250;blica%20SAC%20-%20PH/4.%20FASE%20DE%20FORMULACI&#211;N/DOCUMENTOS%20FORMULACI&#211;N%202023/Matriz%20de%20Plan%20de%20Accion_Des.%20Econ&#243;mico%20VF.xlsx?8A9A2C27" TargetMode="External"/><Relationship Id="rId1" Type="http://schemas.openxmlformats.org/officeDocument/2006/relationships/externalLinkPath" Target="file:///8A9A2C27/Matriz%20de%20Plan%20de%20Accion_Des.%20Econ&#243;mico%20VF.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lcaldiabogota-my.sharepoint.com/personal/lfortega_alcaldiabogota_gov_co/Documents/ACDTIC_2022/REPORTE%20INDICADORES%202022/REPORTE%20INDICADORES%20PDD%20Y%20PI/OCTUBRE/ALCANCE/10.%202022_Herramienta_PSI_Octubr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cjgovcol-my.sharepoint.com/Users/alejm/OneDrive%20-%20Secretar&#237;a%20Distrital%20de%20Seguridad,%20Convivencia%20y%20Justicia/MATRICES%20FELIPE/Agregar%20otras/Matriz%20PA%20ENTIDADES%20CORRESPONSABLES%20PPSCJ%20-%20VF%20IDRD.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scjgovcol-my.sharepoint.com/Users/alejm/OneDrive%20-%20Secretar&#237;a%20Distrital%20de%20Seguridad,%20Convivencia%20y%20Justicia/MATRICES%20FELIPE/Matriz%20de%20Plan%20de%20Accion%20SUBSECRETARIA%20DE%20SEGURIDAD%20Y%20CONVIVENCIA.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participacionbogota.sharepoint.com/sites/PolticaPblicaSAC-PH/Documentos%20compartidos/General/Pol&#237;tica%20P&#250;blica%20SAC%20-%20PH/4.%20FASE%20DE%20FORMULACI&#211;N/DOCUMENTOS%20FORMULACI&#211;N%202023/Matriz%20de%20Plan%20de%20Accion%20IDRD.%2020.07.2022%20(1).xlsx?8A9A2C27" TargetMode="External"/><Relationship Id="rId1" Type="http://schemas.openxmlformats.org/officeDocument/2006/relationships/externalLinkPath" Target="file:///8A9A2C27/Matriz%20de%20Plan%20de%20Accion%20IDRD.%2020.07.2022%20(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cjgovcol-my.sharepoint.com/personal/mario_mayorga_scj_gov_co/Documents/MATRICES%20FELIPE/Matriz%20de%20Plan%20de%20Accion%2002042019%20Subsecretar&#237;a%20Seguridad%20y%20Convivencia%20-%20V1%20RevL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articipacionbogota.sharepoint.com/Users/paulasanchez/Library/Containers/com.microsoft.Excel/Data/Documents/C:/Users/USUARIO/Downloads/Matriz%20Plan%20de%20Acci&#243;n%20General%20JBB.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s://participacionbogota.sharepoint.com/sites/PolticaPblicaSAC-PH/Documentos%20compartidos/General/Pol&#237;tica%20P&#250;blica%20SAC%20-%20PH/4.%20FASE%20DE%20FORMULACI&#211;N/DOCUMENTOS%20FORMULACI&#211;N%202023/Matriz%20de%20Plan%20de%20Accion_GMYG%20(1)%20(2).xlsx?8A9A2C27" TargetMode="External"/><Relationship Id="rId1" Type="http://schemas.openxmlformats.org/officeDocument/2006/relationships/externalLinkPath" Target="file:///8A9A2C27/Matriz%20de%20Plan%20de%20Accion_GMYG%20(1)%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articipacionbogota.sharepoint.com/Users/paulasanchez/Desktop/C:/Users/USUARIO/Downloads/Plan%20de%20Acci&#243;n%20Pol&#237;tica%20P&#250;blica%20de%20Acci&#243;n%20Comunal%20SD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UARIO/Downloads/Matriz%20Plan%20de%20Acci&#243;n%20Econ.%20Rural%20(12-12-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articipacionbogota.sharepoint.com/sites/PolticaPblicaSAC-PH/Documentos%20compartidos/General/Pol&#237;tica%20P&#250;blica%20SAC%20-%20PH/4.%20FASE%20DE%20FORMULACI&#211;N/DOCUMENTOS%20FORMULACI&#211;N%202023/PA%20PP%20Acci&#243;n%20Comunal%20-%20SDIS%20(1).xlsx"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https://participacionbogota.sharepoint.com/sites/PolticaPblicaSAC-PH/Documentos%20compartidos/General/Pol&#237;tica%20P&#250;blica%20SAC%20-%20PH/4.%20FASE%20DE%20FORMULACI&#211;N/DOCUMENTOS%20FORMULACI&#211;N%202023/Matriz%20de%20Plan%20de%20Accion%20Educacion%20DPRI_Acci&#243;n%20comunal%20(1)%20(3).xlsx?8A9A2C27" TargetMode="External"/><Relationship Id="rId1" Type="http://schemas.openxmlformats.org/officeDocument/2006/relationships/externalLinkPath" Target="file:///8A9A2C27/Matriz%20de%20Plan%20de%20Accion%20Educacion%20DPRI_Acci&#243;n%20comunal%20(1)%20(3).xlsx"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https://participacionbogota.sharepoint.com/sites/PolticaPblicaSAC-PH/Documentos%20compartidos/General/Pol&#237;tica%20P&#250;blica%20SAC%20-%20PH/4.%20FASE%20DE%20FORMULACI&#211;N/DOCUMENTOS%20FORMULACI&#211;N%202023/Matriz%20Plan%20de%20Acci&#243;n%20-%20Gerencia%20de%20Juventud%20-%20IDPAC_(07062022).xlsx?8A9A2C27" TargetMode="External"/><Relationship Id="rId1" Type="http://schemas.openxmlformats.org/officeDocument/2006/relationships/externalLinkPath" Target="file:///8A9A2C27/Matriz%20Plan%20de%20Acci&#243;n%20-%20Gerencia%20de%20Juventud%20-%20IDPAC_(0706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Plan de Acción"/>
      <sheetName val="Plan de acción"/>
      <sheetName val="Desplegables"/>
      <sheetName val="Ficha técnica IP#..."/>
      <sheetName val=" Instructivo ficha técnica"/>
    </sheetNames>
    <sheetDataSet>
      <sheetData sheetId="0" refreshError="1"/>
      <sheetData sheetId="1" refreshError="1"/>
      <sheetData sheetId="2">
        <row r="9">
          <cell r="B9" t="str">
            <v>Suma</v>
          </cell>
        </row>
        <row r="10">
          <cell r="B10" t="str">
            <v>Constante</v>
          </cell>
        </row>
        <row r="11">
          <cell r="B11" t="str">
            <v>Creciente</v>
          </cell>
        </row>
        <row r="12">
          <cell r="B12" t="str">
            <v>Decreciente</v>
          </cell>
        </row>
      </sheetData>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 val="Instructivo Plan de Acción"/>
      <sheetName val=" Instructivo ficha técnica"/>
      <sheetName val="Plan de acción"/>
      <sheetName val="I.P. 4.2.1"/>
    </sheetNames>
    <sheetDataSet>
      <sheetData sheetId="0">
        <row r="9">
          <cell r="B9" t="str">
            <v>Suma</v>
          </cell>
        </row>
        <row r="10">
          <cell r="B10" t="str">
            <v>Constante</v>
          </cell>
        </row>
        <row r="11">
          <cell r="B11" t="str">
            <v>Creciente</v>
          </cell>
        </row>
        <row r="12">
          <cell r="B12" t="str">
            <v>Decreciente</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Ficha técnica IR#..."/>
      <sheetName val="Ficha técnica IP#1_IDRD"/>
      <sheetName val="Instructivo Plan de Acción"/>
      <sheetName val=" Instructivo ficha técnica"/>
    </sheetNames>
    <sheetDataSet>
      <sheetData sheetId="0" refreshError="1"/>
      <sheetData sheetId="1">
        <row r="9">
          <cell r="B9" t="str">
            <v>Suma</v>
          </cell>
        </row>
        <row r="10">
          <cell r="B10" t="str">
            <v>Constante</v>
          </cell>
        </row>
        <row r="11">
          <cell r="B11" t="str">
            <v>Creciente</v>
          </cell>
        </row>
        <row r="12">
          <cell r="B12" t="str">
            <v>Decreciente</v>
          </cell>
        </row>
      </sheetData>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R#..."/>
      <sheetName val="Ficha técnica IP#..."/>
      <sheetName val=" Instructivo ficha técnica"/>
    </sheetNames>
    <sheetDataSet>
      <sheetData sheetId="0"/>
      <sheetData sheetId="1">
        <row r="9">
          <cell r="B9" t="str">
            <v>Suma</v>
          </cell>
        </row>
        <row r="10">
          <cell r="B10" t="str">
            <v>Constante</v>
          </cell>
        </row>
        <row r="11">
          <cell r="B11" t="str">
            <v>Creciente</v>
          </cell>
        </row>
        <row r="12">
          <cell r="B12" t="str">
            <v>Decreciente</v>
          </cell>
        </row>
      </sheetData>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Plan de Acción"/>
      <sheetName val=" Instructivo ficha técnica"/>
      <sheetName val="Plan de acción"/>
      <sheetName val="Desplegables"/>
      <sheetName val="O1 P48"/>
      <sheetName val="O1 P49"/>
      <sheetName val="O1 P50"/>
      <sheetName val="O1 P51"/>
      <sheetName val="O2 P42"/>
      <sheetName val="O3 P23"/>
      <sheetName val="Ficha técnica IP 7"/>
    </sheetNames>
    <sheetDataSet>
      <sheetData sheetId="0" refreshError="1"/>
      <sheetData sheetId="1" refreshError="1"/>
      <sheetData sheetId="2" refreshError="1"/>
      <sheetData sheetId="3">
        <row r="9">
          <cell r="B9" t="str">
            <v>Suma</v>
          </cell>
        </row>
        <row r="10">
          <cell r="B10" t="str">
            <v>Constante</v>
          </cell>
        </row>
        <row r="11">
          <cell r="B11" t="str">
            <v>Creciente</v>
          </cell>
        </row>
        <row r="12">
          <cell r="B12" t="str">
            <v>Decreciente</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 val="Plan de acción"/>
      <sheetName val="Instructivo Plan de Acción"/>
      <sheetName val="Ficha técnica IP#..."/>
      <sheetName val="Ficha técnica IR#..."/>
      <sheetName val=" Instructivo ficha técnica"/>
    </sheetNames>
    <sheetDataSet>
      <sheetData sheetId="0">
        <row r="9">
          <cell r="B9" t="str">
            <v>Suma</v>
          </cell>
        </row>
        <row r="10">
          <cell r="B10" t="str">
            <v>Constante</v>
          </cell>
        </row>
        <row r="11">
          <cell r="B11" t="str">
            <v>Creciente</v>
          </cell>
        </row>
        <row r="12">
          <cell r="B12" t="str">
            <v>Decreciente</v>
          </cell>
        </row>
      </sheetData>
      <sheetData sheetId="1">
        <row r="13">
          <cell r="W13" t="str">
            <v>Número de OAC rurales con sistemas productivos vinculadas a programas de fortalecimiento productivo y buenas prácticas</v>
          </cell>
        </row>
      </sheetData>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ciones"/>
      <sheetName val="Índice"/>
      <sheetName val="Indice"/>
      <sheetName val="BD"/>
      <sheetName val="RepConsolidado"/>
      <sheetName val="BD_Actividades"/>
      <sheetName val="TD"/>
      <sheetName val="BD-BI"/>
      <sheetName val="Visor HV"/>
      <sheetName val="Listas"/>
      <sheetName val="INDICE_SANDRA"/>
      <sheetName val="Resumen presupuestal"/>
      <sheetName val="Ficha ID"/>
      <sheetName val="7867"/>
      <sheetName val="7868"/>
      <sheetName val="7869"/>
      <sheetName val="7870"/>
      <sheetName val="7871"/>
      <sheetName val="7872"/>
      <sheetName val="7873"/>
      <sheetName val="VisorGerente"/>
      <sheetName val="Visor Interno SPI"/>
      <sheetName val="R_7867"/>
      <sheetName val="R_7868"/>
      <sheetName val="R_7869"/>
      <sheetName val="R_7870"/>
      <sheetName val="R_7871"/>
      <sheetName val="R_7872"/>
      <sheetName val="R_7873"/>
      <sheetName val="Visor Retro"/>
      <sheetName val="Tabla Dinamica"/>
    </sheetNames>
    <sheetDataSet>
      <sheetData sheetId="0"/>
      <sheetData sheetId="1"/>
      <sheetData sheetId="2"/>
      <sheetData sheetId="3">
        <row r="6">
          <cell r="A6" t="str">
            <v>ID</v>
          </cell>
          <cell r="B6" t="str">
            <v>Código SEGPLAN</v>
          </cell>
          <cell r="C6" t="str">
            <v>ID_PROY_META</v>
          </cell>
          <cell r="D6" t="str">
            <v>Código_BPIN</v>
          </cell>
          <cell r="E6" t="str">
            <v>Nombre del Plan Distrital de Desarrollo PDD</v>
          </cell>
          <cell r="F6" t="str">
            <v>Propósito PDD</v>
          </cell>
          <cell r="G6" t="str">
            <v>Programa General</v>
          </cell>
          <cell r="H6" t="str">
            <v>Objetivo general proyecto de inversión</v>
          </cell>
          <cell r="I6" t="str">
            <v>Objetivo específico proyecto de inversión</v>
          </cell>
          <cell r="J6" t="str">
            <v>Proyecto de inversión</v>
          </cell>
          <cell r="K6" t="str">
            <v>Gerencia_Proyecto de Inversión</v>
          </cell>
          <cell r="L6" t="str">
            <v>Nombre del gerente de proyecto</v>
          </cell>
          <cell r="M6" t="str">
            <v>Cargo del gerente de proyecto</v>
          </cell>
          <cell r="N6" t="str">
            <v>Dependencia_Proyecto de Inversión</v>
          </cell>
          <cell r="O6" t="str">
            <v>Nombre del directivo responsable</v>
          </cell>
          <cell r="P6" t="str">
            <v>Cargo del directivo responsable</v>
          </cell>
          <cell r="Q6" t="str">
            <v>Responsable Seguimiento</v>
          </cell>
          <cell r="R6" t="str">
            <v>Responsable Retroalimentación OAP</v>
          </cell>
          <cell r="S6" t="str">
            <v>Meta</v>
          </cell>
          <cell r="T6" t="str">
            <v>Nombre del Indicador</v>
          </cell>
          <cell r="U6" t="str">
            <v>PD_artículo</v>
          </cell>
          <cell r="V6" t="str">
            <v>PD_Meta Trazadora</v>
          </cell>
          <cell r="W6" t="str">
            <v>PD_ID Meta Trazadora</v>
          </cell>
          <cell r="X6" t="str">
            <v>PD_Meta Estratégica</v>
          </cell>
          <cell r="Y6" t="str">
            <v>PD_ID Meta Estratégica</v>
          </cell>
          <cell r="Z6" t="str">
            <v>PD_Meta Sectorial</v>
          </cell>
          <cell r="AA6" t="str">
            <v>PD_Indicador Meta sector</v>
          </cell>
          <cell r="AB6" t="str">
            <v>PD_PMR</v>
          </cell>
          <cell r="AC6" t="str">
            <v>PD_Meta Proyecto</v>
          </cell>
          <cell r="AD6" t="str">
            <v>PD_producto MGA</v>
          </cell>
          <cell r="AE6" t="str">
            <v>PD_ID producto MGA</v>
          </cell>
          <cell r="AF6" t="str">
            <v>PD_Gestion MGA</v>
          </cell>
          <cell r="AG6" t="str">
            <v>PD_Gestion Entidad</v>
          </cell>
          <cell r="AH6" t="str">
            <v>ODS</v>
          </cell>
          <cell r="AI6" t="str">
            <v>Registrado en</v>
          </cell>
          <cell r="AJ6" t="str">
            <v>Observaciones programación magnitud</v>
          </cell>
          <cell r="AK6" t="str">
            <v>Fecha de elaboración:</v>
          </cell>
          <cell r="AL6" t="str">
            <v>Versión:</v>
          </cell>
          <cell r="AM6" t="str">
            <v>Vigencia:</v>
          </cell>
          <cell r="AN6" t="str">
            <v xml:space="preserve">Descripción del Indicador </v>
          </cell>
          <cell r="AO6" t="str">
            <v>Beneficios, Efectos o Impactos Esperados.</v>
          </cell>
          <cell r="AP6" t="str">
            <v>Año de inicio</v>
          </cell>
          <cell r="AQ6" t="str">
            <v>Año de finalización</v>
          </cell>
          <cell r="AR6" t="str">
            <v>Tendencia</v>
          </cell>
          <cell r="AS6" t="str">
            <v>Dimensión del indicador</v>
          </cell>
          <cell r="AT6" t="str">
            <v>Unidad de medida</v>
          </cell>
          <cell r="AU6" t="str">
            <v>Tipo de indicador</v>
          </cell>
          <cell r="AV6" t="str">
            <v>Año línea base</v>
          </cell>
          <cell r="AW6" t="str">
            <v>Dato Línea base</v>
          </cell>
          <cell r="AX6" t="str">
            <v>Fuente línea base</v>
          </cell>
          <cell r="AY6" t="str">
            <v>Plan de acción - proyectos de inversión (actividades)</v>
          </cell>
          <cell r="AZ6" t="str">
            <v>Establecer variables 1 y/o 2 numéricas</v>
          </cell>
          <cell r="BA6" t="str">
            <v>Dato externo (Indiqué cúal)</v>
          </cell>
          <cell r="BB6" t="str">
            <v>Descripción del método de cálculo del indicador</v>
          </cell>
          <cell r="BC6" t="str">
            <v>Fórmula del indicador o meta</v>
          </cell>
          <cell r="BD6" t="str">
            <v>Variable 1</v>
          </cell>
          <cell r="BE6" t="str">
            <v>Variable 2</v>
          </cell>
          <cell r="BF6" t="str">
            <v>Fuentes de información verificable</v>
          </cell>
          <cell r="BG6" t="str">
            <v>Número de nueva versión</v>
          </cell>
          <cell r="BH6" t="str">
            <v>Fecha</v>
          </cell>
          <cell r="BI6" t="str">
            <v>Descripción del cambio</v>
          </cell>
          <cell r="BJ6" t="str">
            <v>¿Cómo cumplirá la meta o el indicador a lo largo del cuatrienio?</v>
          </cell>
          <cell r="BK6" t="str">
            <v>Magnitud Cuatrienio</v>
          </cell>
          <cell r="BL6" t="str">
            <v>Magnitud 2020</v>
          </cell>
          <cell r="BM6" t="str">
            <v>Magnitud 2021</v>
          </cell>
          <cell r="BN6" t="str">
            <v>Magnitud 2022</v>
          </cell>
          <cell r="BO6" t="str">
            <v>Magnitud 2023</v>
          </cell>
          <cell r="BP6" t="str">
            <v>Magnitud 2024</v>
          </cell>
          <cell r="BQ6" t="str">
            <v>Apropiación cuatrienio</v>
          </cell>
          <cell r="BR6" t="str">
            <v>Apropiación 2020</v>
          </cell>
          <cell r="BS6" t="str">
            <v>Apropiación 2021</v>
          </cell>
          <cell r="BT6" t="str">
            <v>Apropiación 2022</v>
          </cell>
          <cell r="BU6" t="str">
            <v>Apropiación 2023</v>
          </cell>
          <cell r="BV6" t="str">
            <v>Apropiación 2024</v>
          </cell>
          <cell r="BW6" t="str">
            <v>Magnitud 2020 Inicial</v>
          </cell>
          <cell r="BX6" t="str">
            <v>Magnitud 2021 Inicial</v>
          </cell>
          <cell r="BY6" t="str">
            <v>Magnitud 2022 Inicial</v>
          </cell>
          <cell r="BZ6" t="str">
            <v>Anualización 2021
*Diferente solo crecientes</v>
          </cell>
          <cell r="CA6" t="str">
            <v>Anualización 2022
*Diferente solo crecientes</v>
          </cell>
          <cell r="CB6" t="str">
            <v>Compromisos 2020</v>
          </cell>
          <cell r="CC6" t="str">
            <v>Giros 2020</v>
          </cell>
          <cell r="CD6" t="str">
            <v>Compromisos 2021</v>
          </cell>
          <cell r="CE6" t="str">
            <v>Giros 2021</v>
          </cell>
          <cell r="CF6" t="str">
            <v>Meta Ejecutada 2020</v>
          </cell>
          <cell r="CG6" t="str">
            <v>Meta Ejecutada 2021</v>
          </cell>
          <cell r="CH6" t="str">
            <v>Avance cuatrienio</v>
          </cell>
          <cell r="CI6" t="str">
            <v>Tendencia Mensual</v>
          </cell>
          <cell r="CJ6" t="str">
            <v>Meta_Enero</v>
          </cell>
          <cell r="CK6" t="str">
            <v>Meta_Febrero</v>
          </cell>
          <cell r="CL6" t="str">
            <v>Meta_Marzo</v>
          </cell>
          <cell r="CM6" t="str">
            <v>Meta_Abril</v>
          </cell>
          <cell r="CN6" t="str">
            <v>Meta_Mayo</v>
          </cell>
          <cell r="CO6" t="str">
            <v>Meta_Junio</v>
          </cell>
          <cell r="CP6" t="str">
            <v>Meta_Julio</v>
          </cell>
          <cell r="CQ6" t="str">
            <v>Meta_Agosto</v>
          </cell>
          <cell r="CR6" t="str">
            <v>Meta_Septiembre</v>
          </cell>
          <cell r="CS6" t="str">
            <v>Meta_Octubre</v>
          </cell>
          <cell r="CT6" t="str">
            <v>Meta_Noviembre</v>
          </cell>
          <cell r="CU6" t="str">
            <v>Meta_Diciembre</v>
          </cell>
          <cell r="CV6" t="str">
            <v>Total_Meta 2022</v>
          </cell>
          <cell r="CW6" t="str">
            <v>Magnitud programada acumulada al corte</v>
          </cell>
          <cell r="CX6" t="str">
            <v>Magnitud programada acumulada a la fecha deseada</v>
          </cell>
          <cell r="CY6" t="str">
            <v>Enero_V2</v>
          </cell>
          <cell r="CZ6" t="str">
            <v>Febrero_V2</v>
          </cell>
          <cell r="DA6" t="str">
            <v>Marzo_V2</v>
          </cell>
          <cell r="DB6" t="str">
            <v>Abril_V2</v>
          </cell>
          <cell r="DC6" t="str">
            <v>Mayo_V2</v>
          </cell>
          <cell r="DD6" t="str">
            <v>Junio_V2</v>
          </cell>
          <cell r="DE6" t="str">
            <v>Julio_V2</v>
          </cell>
          <cell r="DF6" t="str">
            <v>Agosto_V2</v>
          </cell>
          <cell r="DG6" t="str">
            <v>Septiembre_V2</v>
          </cell>
          <cell r="DH6" t="str">
            <v>Octubre_V2</v>
          </cell>
          <cell r="DI6" t="str">
            <v>Noviembre_V2</v>
          </cell>
          <cell r="DJ6" t="str">
            <v>Diciembre_V2</v>
          </cell>
          <cell r="DK6" t="str">
            <v>Total Intraanual_V2</v>
          </cell>
          <cell r="DL6" t="str">
            <v>Enero_V1</v>
          </cell>
          <cell r="DM6" t="str">
            <v>Febrero_V1</v>
          </cell>
          <cell r="DN6" t="str">
            <v>Marzo_V1</v>
          </cell>
          <cell r="DO6" t="str">
            <v>Abril_V1</v>
          </cell>
          <cell r="DP6" t="str">
            <v>Mayo_V1</v>
          </cell>
          <cell r="DQ6" t="str">
            <v>Junio_V1</v>
          </cell>
          <cell r="DR6" t="str">
            <v>Julio_V1</v>
          </cell>
          <cell r="DS6" t="str">
            <v>Agosto_V1</v>
          </cell>
          <cell r="DT6" t="str">
            <v>Septiembre_V1</v>
          </cell>
          <cell r="DU6" t="str">
            <v>Octubre_V1</v>
          </cell>
          <cell r="DV6" t="str">
            <v>Noviembre_V1</v>
          </cell>
          <cell r="DW6" t="str">
            <v>Diciembre_V1</v>
          </cell>
          <cell r="DX6" t="str">
            <v>Total_V1</v>
          </cell>
          <cell r="DY6" t="str">
            <v>Total Intraanual_V1</v>
          </cell>
          <cell r="DZ6" t="str">
            <v>Enero_S1</v>
          </cell>
          <cell r="EA6" t="str">
            <v>Febrero_S1</v>
          </cell>
          <cell r="EB6" t="str">
            <v>Marzo_S1</v>
          </cell>
          <cell r="EC6" t="str">
            <v>Abril_S1</v>
          </cell>
          <cell r="ED6" t="str">
            <v>Mayo_S1</v>
          </cell>
          <cell r="EE6" t="str">
            <v>Junio_S1</v>
          </cell>
          <cell r="EF6" t="str">
            <v>Julio_S1</v>
          </cell>
          <cell r="EG6" t="str">
            <v>Agosto_S1</v>
          </cell>
          <cell r="EH6" t="str">
            <v>Septiembre_S1</v>
          </cell>
          <cell r="EI6" t="str">
            <v>Octubre_S1</v>
          </cell>
          <cell r="EJ6" t="str">
            <v>Noviembre_S1</v>
          </cell>
          <cell r="EK6" t="str">
            <v>Diciembre_S1</v>
          </cell>
          <cell r="EL6" t="str">
            <v>Enero_S2</v>
          </cell>
          <cell r="EM6" t="str">
            <v>Febrero_S2</v>
          </cell>
          <cell r="EN6" t="str">
            <v>Marzo_S2</v>
          </cell>
          <cell r="EO6" t="str">
            <v>Abril_S2</v>
          </cell>
          <cell r="EP6" t="str">
            <v>Mayo_S2</v>
          </cell>
          <cell r="EQ6" t="str">
            <v>Junio_S2</v>
          </cell>
          <cell r="ER6" t="str">
            <v>Julio_S2</v>
          </cell>
          <cell r="ES6" t="str">
            <v>Agosto_S2</v>
          </cell>
          <cell r="ET6" t="str">
            <v>Septiembre_S2</v>
          </cell>
          <cell r="EU6" t="str">
            <v>Octubre_S2</v>
          </cell>
          <cell r="EV6" t="str">
            <v>Noviembre_S2</v>
          </cell>
          <cell r="EW6" t="str">
            <v>Diciembre_S2</v>
          </cell>
          <cell r="EX6" t="str">
            <v>Enero_P1</v>
          </cell>
          <cell r="EY6" t="str">
            <v>Febrero_P1</v>
          </cell>
          <cell r="EZ6" t="str">
            <v>Marzo_P1</v>
          </cell>
          <cell r="FA6" t="str">
            <v>Abril_P1</v>
          </cell>
          <cell r="FB6" t="str">
            <v>Mayo_P1</v>
          </cell>
          <cell r="FC6" t="str">
            <v>Junio_P1</v>
          </cell>
          <cell r="FD6" t="str">
            <v>Julio_P1</v>
          </cell>
          <cell r="FE6" t="str">
            <v>Agosto_P1</v>
          </cell>
          <cell r="FF6" t="str">
            <v>Septiembre_P1</v>
          </cell>
          <cell r="FG6" t="str">
            <v>Octubre_P1</v>
          </cell>
          <cell r="FH6" t="str">
            <v>Noviembre_P1</v>
          </cell>
          <cell r="FI6" t="str">
            <v>Diciembre_P1</v>
          </cell>
          <cell r="FJ6" t="str">
            <v>Total_P1</v>
          </cell>
          <cell r="FK6" t="str">
            <v>Enero_P2</v>
          </cell>
          <cell r="FL6" t="str">
            <v>Febrero_P2</v>
          </cell>
          <cell r="FM6" t="str">
            <v>Marzo_P2</v>
          </cell>
          <cell r="FN6" t="str">
            <v>Abril_P2</v>
          </cell>
          <cell r="FO6" t="str">
            <v>Mayo_P2</v>
          </cell>
          <cell r="FP6" t="str">
            <v>Junio_P2</v>
          </cell>
          <cell r="FQ6" t="str">
            <v>Julio_P2</v>
          </cell>
          <cell r="FR6" t="str">
            <v>Agosto_P2</v>
          </cell>
          <cell r="FS6" t="str">
            <v>Septiembre_P2</v>
          </cell>
          <cell r="FT6" t="str">
            <v>Octubre_P2</v>
          </cell>
          <cell r="FU6" t="str">
            <v>Noviembre_P2</v>
          </cell>
          <cell r="FV6" t="str">
            <v>Diciembre_P2</v>
          </cell>
          <cell r="FW6" t="str">
            <v>Total_P2</v>
          </cell>
          <cell r="FX6" t="str">
            <v>Enero_P3</v>
          </cell>
          <cell r="FY6" t="str">
            <v>Febrero_P3</v>
          </cell>
          <cell r="FZ6" t="str">
            <v>Marzo_P3</v>
          </cell>
          <cell r="GA6" t="str">
            <v>Abril_P3</v>
          </cell>
          <cell r="GB6" t="str">
            <v>Mayo_P3</v>
          </cell>
          <cell r="GC6" t="str">
            <v>Junio_P3</v>
          </cell>
          <cell r="GD6" t="str">
            <v>Julio_P3</v>
          </cell>
          <cell r="GE6" t="str">
            <v>Agosto_P3</v>
          </cell>
          <cell r="GF6" t="str">
            <v>Septiembre_P3</v>
          </cell>
          <cell r="GG6" t="str">
            <v>Octubre_P3</v>
          </cell>
          <cell r="GH6" t="str">
            <v>Noviembre_P3</v>
          </cell>
          <cell r="GI6" t="str">
            <v>Diciembre_P3</v>
          </cell>
          <cell r="GJ6" t="str">
            <v>Sumatoria_compromisos</v>
          </cell>
          <cell r="GK6" t="str">
            <v>Enero_P4</v>
          </cell>
          <cell r="GL6" t="str">
            <v>Febrero_P4</v>
          </cell>
          <cell r="GM6" t="str">
            <v>Marzo_P4</v>
          </cell>
          <cell r="GN6" t="str">
            <v>Abril_P4</v>
          </cell>
          <cell r="GO6" t="str">
            <v>Mayo_P4</v>
          </cell>
          <cell r="GP6" t="str">
            <v>Junio_P4</v>
          </cell>
          <cell r="GQ6" t="str">
            <v>Julio_P4</v>
          </cell>
          <cell r="GR6" t="str">
            <v>Agosto_P4</v>
          </cell>
          <cell r="GS6" t="str">
            <v>Septiembre_P4</v>
          </cell>
          <cell r="GT6" t="str">
            <v>Octubre_P4</v>
          </cell>
          <cell r="GU6" t="str">
            <v>Noviembre_P4</v>
          </cell>
          <cell r="GV6" t="str">
            <v>Diciembre_P4</v>
          </cell>
          <cell r="GW6" t="str">
            <v>Sumatoria_giros</v>
          </cell>
          <cell r="GX6" t="str">
            <v>Enero_P5</v>
          </cell>
          <cell r="GY6" t="str">
            <v>Febrero_P5</v>
          </cell>
          <cell r="GZ6" t="str">
            <v>Marzo_P5</v>
          </cell>
          <cell r="HA6" t="str">
            <v>Abril_P5</v>
          </cell>
          <cell r="HB6" t="str">
            <v>Mayo_P5</v>
          </cell>
          <cell r="HC6" t="str">
            <v>Junio_P5</v>
          </cell>
          <cell r="HD6" t="str">
            <v>Julio_P5</v>
          </cell>
          <cell r="HE6" t="str">
            <v>Agosto_P5</v>
          </cell>
          <cell r="HF6" t="str">
            <v>Septiembre_P5</v>
          </cell>
          <cell r="HG6" t="str">
            <v>Octubre_P5</v>
          </cell>
          <cell r="HH6" t="str">
            <v>Noviembre_P5</v>
          </cell>
          <cell r="HI6" t="str">
            <v>Diciembre_P5</v>
          </cell>
          <cell r="HJ6" t="str">
            <v>Total_P5</v>
          </cell>
          <cell r="HK6" t="str">
            <v>Enero_P6</v>
          </cell>
          <cell r="HL6" t="str">
            <v>Febrero_P6</v>
          </cell>
          <cell r="HM6" t="str">
            <v>Marzo_P6</v>
          </cell>
          <cell r="HN6" t="str">
            <v>Abril_P6</v>
          </cell>
          <cell r="HO6" t="str">
            <v>Mayo_P6</v>
          </cell>
          <cell r="HP6" t="str">
            <v>Junio_P6</v>
          </cell>
          <cell r="HQ6" t="str">
            <v>Julio_P6</v>
          </cell>
          <cell r="HR6" t="str">
            <v>Agosto_P6</v>
          </cell>
          <cell r="HS6" t="str">
            <v>Septiembre_P6</v>
          </cell>
          <cell r="HT6" t="str">
            <v>Octubre_P6</v>
          </cell>
          <cell r="HU6" t="str">
            <v>Noviembre_P6</v>
          </cell>
          <cell r="HV6" t="str">
            <v>Diciembre_P6</v>
          </cell>
          <cell r="HW6" t="str">
            <v>Total_P6</v>
          </cell>
          <cell r="HX6" t="str">
            <v>Avances y logros generados con el cumplimiento de la meta (acumulado por vigencia)
Beneficios* Aplica solo para metas e ID sector</v>
          </cell>
          <cell r="HY6" t="str">
            <v>Retrasos y soluciones para el cumplimiento de la meta (acumulado por vigencia)</v>
          </cell>
          <cell r="HZ6" t="str">
            <v>OBSERVACIONES</v>
          </cell>
          <cell r="IA6" t="str">
            <v>Enero_I1</v>
          </cell>
          <cell r="IB6" t="str">
            <v>Febrero_I1</v>
          </cell>
          <cell r="IC6" t="str">
            <v>Marzo_I1</v>
          </cell>
          <cell r="ID6" t="str">
            <v>Abril_I1</v>
          </cell>
          <cell r="IE6" t="str">
            <v>Mayo_I1</v>
          </cell>
          <cell r="IF6" t="str">
            <v>Junio_I1</v>
          </cell>
          <cell r="IG6" t="str">
            <v>Julio_I1</v>
          </cell>
          <cell r="IH6" t="str">
            <v>Agosto_I1</v>
          </cell>
          <cell r="II6" t="str">
            <v>Septiembre_I1</v>
          </cell>
          <cell r="IJ6" t="str">
            <v>Octubre_I1</v>
          </cell>
          <cell r="IK6" t="str">
            <v>Noviembre_I1</v>
          </cell>
          <cell r="IL6" t="str">
            <v>Diciembre_I1</v>
          </cell>
          <cell r="IM6" t="str">
            <v>Enero_V1V2</v>
          </cell>
          <cell r="IN6" t="str">
            <v>Febrero_V1V2</v>
          </cell>
          <cell r="IO6" t="str">
            <v>Marzo_V1V2</v>
          </cell>
          <cell r="IP6" t="str">
            <v>Abril_V1V2</v>
          </cell>
          <cell r="IQ6" t="str">
            <v>Mayo_V1V2</v>
          </cell>
          <cell r="IR6" t="str">
            <v>Junio_V1V2</v>
          </cell>
          <cell r="IS6" t="str">
            <v>Julio_V1V2</v>
          </cell>
          <cell r="IT6" t="str">
            <v>Agosto_V1V2</v>
          </cell>
          <cell r="IU6" t="str">
            <v>Septiembre_V1V2</v>
          </cell>
          <cell r="IV6" t="str">
            <v>Octubre_V1V2</v>
          </cell>
          <cell r="IW6" t="str">
            <v>Noviembre_V1V2</v>
          </cell>
          <cell r="IX6" t="str">
            <v>Diciembre_V1V2</v>
          </cell>
          <cell r="IY6" t="str">
            <v>Total_V1_V2</v>
          </cell>
          <cell r="IZ6" t="str">
            <v>Enero_AvanceCuanti</v>
          </cell>
          <cell r="JA6" t="str">
            <v>Febrero_AvanceCuanti</v>
          </cell>
          <cell r="JB6" t="str">
            <v>Marzo_AvanceCuanti</v>
          </cell>
          <cell r="JC6" t="str">
            <v>Abril_AvanceCuanti</v>
          </cell>
          <cell r="JD6" t="str">
            <v>Mayo_AvanceCuanti</v>
          </cell>
          <cell r="JE6" t="str">
            <v>Junio_AvanceCuanti</v>
          </cell>
          <cell r="JF6" t="str">
            <v>Julio_AvanceCuanti</v>
          </cell>
          <cell r="JG6" t="str">
            <v>Agosto_AvanceCuanti</v>
          </cell>
          <cell r="JH6" t="str">
            <v>Septiembre_AvanceCuanti</v>
          </cell>
          <cell r="JI6" t="str">
            <v>Octubre_AvanceCuanti</v>
          </cell>
          <cell r="JJ6" t="str">
            <v>Noviembre_AvanceCuanti</v>
          </cell>
          <cell r="JK6" t="str">
            <v>Diciembre_AvanceCuanti</v>
          </cell>
          <cell r="JL6" t="str">
            <v>Total_AvanceCuanti</v>
          </cell>
          <cell r="JM6" t="str">
            <v>Enero_AvanceCuantiacu</v>
          </cell>
          <cell r="JN6" t="str">
            <v>Febrero_AvanceCuantiacu</v>
          </cell>
          <cell r="JO6" t="str">
            <v>Marzo_AvanceCuantiacu</v>
          </cell>
          <cell r="JP6" t="str">
            <v>Abril_AvanceCuantiacu</v>
          </cell>
          <cell r="JQ6" t="str">
            <v>Mayo_AvanceCuantiacu</v>
          </cell>
          <cell r="JR6" t="str">
            <v>Junio_AvanceCuantiacu</v>
          </cell>
          <cell r="JS6" t="str">
            <v>Julio_AvanceCuantiacu</v>
          </cell>
          <cell r="JT6" t="str">
            <v>Agosto_AvanceCuantiacu</v>
          </cell>
          <cell r="JU6" t="str">
            <v>Septiembre_AvanceCuantiacu</v>
          </cell>
          <cell r="JV6" t="str">
            <v>Octubre_AvanceCuantiacu</v>
          </cell>
          <cell r="JW6" t="str">
            <v>Noviembre_AvanceCuantiacu</v>
          </cell>
          <cell r="JX6" t="str">
            <v>Diciembre_AvanceCuantiacu</v>
          </cell>
          <cell r="JY6" t="str">
            <v>cumplimiento mensual Enero</v>
          </cell>
          <cell r="JZ6" t="str">
            <v>cumplimiento mensual Febrero</v>
          </cell>
          <cell r="KA6" t="str">
            <v>cumplimiento mensual Marzo</v>
          </cell>
          <cell r="KB6" t="str">
            <v>cumplimiento mensual Abril</v>
          </cell>
          <cell r="KC6" t="str">
            <v>cumplimiento mensual Mayo</v>
          </cell>
          <cell r="KD6" t="str">
            <v>cumplimiento mensual Junio</v>
          </cell>
          <cell r="KE6" t="str">
            <v>cumplimiento mensual Julio</v>
          </cell>
          <cell r="KF6" t="str">
            <v>cumplimiento mensual Agosto</v>
          </cell>
          <cell r="KG6" t="str">
            <v>cumplimiento mensual Septiembre</v>
          </cell>
          <cell r="KH6" t="str">
            <v>cumplimiento mensual Octubre</v>
          </cell>
          <cell r="KI6" t="str">
            <v>cumplimiento mensual Noviembre</v>
          </cell>
          <cell r="KJ6" t="str">
            <v>cumplimiento mensual Diciembre</v>
          </cell>
          <cell r="KK6" t="str">
            <v>Enero_%Cumplimiento</v>
          </cell>
          <cell r="KL6" t="str">
            <v>Febrero_%Cumplimiento</v>
          </cell>
          <cell r="KM6" t="str">
            <v>Marzo_%Cumplimiento</v>
          </cell>
          <cell r="KN6" t="str">
            <v>Abril_%Cumplimiento</v>
          </cell>
          <cell r="KO6" t="str">
            <v>Mayo_%Cumplimiento</v>
          </cell>
          <cell r="KP6" t="str">
            <v>Junio_%Cumplimiento</v>
          </cell>
          <cell r="KQ6" t="str">
            <v>Julio_%Cumplimiento</v>
          </cell>
          <cell r="KR6" t="str">
            <v>Agosto_%Cumplimiento</v>
          </cell>
          <cell r="KS6" t="str">
            <v>Septiembre_%Cumplimiento</v>
          </cell>
          <cell r="KT6" t="str">
            <v>Octubre_%Cumplimiento</v>
          </cell>
          <cell r="KU6" t="str">
            <v>Noviembre_%Cumplimiento</v>
          </cell>
          <cell r="KV6" t="str">
            <v>Diciembre_%Cumplimiento</v>
          </cell>
          <cell r="KW6" t="str">
            <v>Cumplimiento Total</v>
          </cell>
          <cell r="KX6" t="str">
            <v>Cumplimiento total x objetivo</v>
          </cell>
          <cell r="KY6" t="str">
            <v>Obj Específico + izq</v>
          </cell>
          <cell r="KZ6" t="str">
            <v>Cumplimiento Objetivo Especifico</v>
          </cell>
          <cell r="LA6" t="str">
            <v>Avance objetivo especifico</v>
          </cell>
          <cell r="LB6" t="str">
            <v>Suma producto cumplimiento</v>
          </cell>
          <cell r="LC6" t="str">
            <v>Suma producto avance</v>
          </cell>
          <cell r="LD6" t="str">
            <v>Cumplimiento Objetivo General</v>
          </cell>
          <cell r="LE6" t="str">
            <v>Avance objetivo general</v>
          </cell>
          <cell r="LF6" t="str">
            <v>Apropiación disponible</v>
          </cell>
          <cell r="LG6" t="str">
            <v>Compromisos al corte</v>
          </cell>
          <cell r="LH6" t="str">
            <v>Giros al corte</v>
          </cell>
          <cell r="LI6" t="str">
            <v>Reservas Constituidas</v>
          </cell>
          <cell r="LJ6" t="str">
            <v>Gestión reservas</v>
          </cell>
          <cell r="LK6" t="str">
            <v>Meta Ejecutada Enero</v>
          </cell>
          <cell r="LL6" t="str">
            <v>Meta Ejecutada Febrero</v>
          </cell>
          <cell r="LM6" t="str">
            <v>Meta Ejecutada Marzo</v>
          </cell>
          <cell r="LN6" t="str">
            <v>Meta Ejecutada Abril</v>
          </cell>
          <cell r="LO6" t="str">
            <v>Meta Ejecutada Mayo</v>
          </cell>
          <cell r="LP6" t="str">
            <v>Meta Ejecutada Junio</v>
          </cell>
          <cell r="LQ6" t="str">
            <v>Meta Ejecutada Julio</v>
          </cell>
          <cell r="LR6" t="str">
            <v>Meta Ejecutada Agosto</v>
          </cell>
          <cell r="LS6" t="str">
            <v>Meta Ejecutada Septiembre</v>
          </cell>
          <cell r="LT6" t="str">
            <v>Meta Ejecutada Octubre</v>
          </cell>
          <cell r="LU6" t="str">
            <v>Meta Ejecutada Noviembre</v>
          </cell>
          <cell r="LV6" t="str">
            <v>Meta Ejecutada Diciembre</v>
          </cell>
          <cell r="LW6" t="str">
            <v>Meta Ejecutada Total</v>
          </cell>
          <cell r="LX6" t="str">
            <v>Meta ejecutada acumulada al corte</v>
          </cell>
          <cell r="LY6" t="str">
            <v>Meta Ejecutada 2022</v>
          </cell>
          <cell r="LZ6" t="str">
            <v>Enero_rio</v>
          </cell>
          <cell r="MA6" t="str">
            <v>Febrero_rio</v>
          </cell>
          <cell r="MB6" t="str">
            <v>Marzo_rio</v>
          </cell>
          <cell r="MC6" t="str">
            <v>Abril_rio</v>
          </cell>
          <cell r="MD6" t="str">
            <v>Mayo_rio</v>
          </cell>
          <cell r="ME6" t="str">
            <v>Junio_rio</v>
          </cell>
          <cell r="MF6" t="str">
            <v>Julio_rio</v>
          </cell>
          <cell r="MG6" t="str">
            <v>Agosto_rio</v>
          </cell>
          <cell r="MH6" t="str">
            <v>Septiembre_rio</v>
          </cell>
          <cell r="MI6" t="str">
            <v>Octubre_rio</v>
          </cell>
          <cell r="MJ6" t="str">
            <v>Noviembre_rio</v>
          </cell>
          <cell r="MK6" t="str">
            <v>Diciembre_rio</v>
          </cell>
          <cell r="ML6" t="str">
            <v>Enero_coh</v>
          </cell>
          <cell r="MM6" t="str">
            <v>Febrero_coh</v>
          </cell>
          <cell r="MN6" t="str">
            <v>Marzo_coh</v>
          </cell>
          <cell r="MO6" t="str">
            <v>Abril_coh</v>
          </cell>
          <cell r="MP6" t="str">
            <v>Mayo_coh</v>
          </cell>
          <cell r="MQ6" t="str">
            <v>Junio_coh</v>
          </cell>
          <cell r="MR6" t="str">
            <v>Julio_coh</v>
          </cell>
          <cell r="MS6" t="str">
            <v>Agosto_coh</v>
          </cell>
          <cell r="MT6" t="str">
            <v>Septiembre_coh</v>
          </cell>
          <cell r="MU6" t="str">
            <v>Octubre_coh</v>
          </cell>
          <cell r="MV6" t="str">
            <v>Noviembre_coh</v>
          </cell>
          <cell r="MW6" t="str">
            <v>Diciembre_coh</v>
          </cell>
          <cell r="MX6" t="str">
            <v>Enero_cum</v>
          </cell>
          <cell r="MY6" t="str">
            <v>Febrero_cum</v>
          </cell>
          <cell r="MZ6" t="str">
            <v>Marzo_cum</v>
          </cell>
          <cell r="NA6" t="str">
            <v>Abril_cum</v>
          </cell>
          <cell r="NB6" t="str">
            <v>Mayo_cum</v>
          </cell>
          <cell r="NC6" t="str">
            <v>Junio_cum</v>
          </cell>
          <cell r="ND6" t="str">
            <v>Julio_cum</v>
          </cell>
          <cell r="NE6" t="str">
            <v>Agosto_cum</v>
          </cell>
          <cell r="NF6" t="str">
            <v>Septiembre_cum</v>
          </cell>
          <cell r="NG6" t="str">
            <v>Octubre_cum</v>
          </cell>
          <cell r="NH6" t="str">
            <v>Noviembre_cum</v>
          </cell>
          <cell r="NI6" t="str">
            <v>Diciembre_cum</v>
          </cell>
          <cell r="NJ6" t="str">
            <v>Enero_cp</v>
          </cell>
          <cell r="NK6" t="str">
            <v>Febrero_cp</v>
          </cell>
          <cell r="NL6" t="str">
            <v>Marzo_cp</v>
          </cell>
          <cell r="NM6" t="str">
            <v>Abril_cp</v>
          </cell>
          <cell r="NN6" t="str">
            <v>Mayo_cp</v>
          </cell>
          <cell r="NO6" t="str">
            <v>Junio_cp</v>
          </cell>
          <cell r="NP6" t="str">
            <v>Julio_cp</v>
          </cell>
          <cell r="NQ6" t="str">
            <v>Agosto_cp</v>
          </cell>
          <cell r="NR6" t="str">
            <v>Septiembre_cp</v>
          </cell>
          <cell r="NS6" t="str">
            <v>Octubre_cp</v>
          </cell>
          <cell r="NT6" t="str">
            <v>Noviembre_cp</v>
          </cell>
          <cell r="NU6" t="str">
            <v>Diciembre_cp</v>
          </cell>
          <cell r="NV6" t="str">
            <v>Enero_ryd</v>
          </cell>
          <cell r="NW6" t="str">
            <v>Febrero_ryd</v>
          </cell>
          <cell r="NX6" t="str">
            <v>Marzo_ryd</v>
          </cell>
          <cell r="NY6" t="str">
            <v>Abril_ryd</v>
          </cell>
          <cell r="NZ6" t="str">
            <v>Mayo_ryd</v>
          </cell>
          <cell r="OA6" t="str">
            <v>Junio_ryd</v>
          </cell>
          <cell r="OB6" t="str">
            <v>Julio_ryd</v>
          </cell>
          <cell r="OC6" t="str">
            <v>Agosto_ryd</v>
          </cell>
          <cell r="OD6" t="str">
            <v>Septiembre_ryd</v>
          </cell>
          <cell r="OE6" t="str">
            <v>Octubre_ryd</v>
          </cell>
          <cell r="OF6" t="str">
            <v>Noviembre_ryd</v>
          </cell>
          <cell r="OG6" t="str">
            <v>Diciembre_ryd</v>
          </cell>
          <cell r="OH6" t="str">
            <v>Objetivos específicos proyecto de inversión</v>
          </cell>
          <cell r="OI6" t="str">
            <v>Dependencias_Proyecto de Inversión</v>
          </cell>
          <cell r="OJ6" t="str">
            <v>ID</v>
          </cell>
          <cell r="OK6" t="str">
            <v>Programación al corte</v>
          </cell>
          <cell r="OL6" t="str">
            <v>Enero_P7</v>
          </cell>
          <cell r="OM6" t="str">
            <v>Febrero_P7</v>
          </cell>
          <cell r="ON6" t="str">
            <v>Marzo_P7</v>
          </cell>
          <cell r="OO6" t="str">
            <v>Abril_P7</v>
          </cell>
          <cell r="OP6" t="str">
            <v>Mayo_P7</v>
          </cell>
          <cell r="OQ6" t="str">
            <v>Junio_P7</v>
          </cell>
          <cell r="OR6" t="str">
            <v>Julio_P7</v>
          </cell>
          <cell r="OS6" t="str">
            <v>Agosto_P7</v>
          </cell>
          <cell r="OT6" t="str">
            <v>Septiembre_P7</v>
          </cell>
          <cell r="OU6" t="str">
            <v>Octubre_P7</v>
          </cell>
          <cell r="OV6" t="str">
            <v>Noviembre_P7</v>
          </cell>
          <cell r="OW6" t="str">
            <v>Diciembre_P7</v>
          </cell>
          <cell r="OX6" t="str">
            <v>Total_P7</v>
          </cell>
          <cell r="OY6" t="str">
            <v>Enero_P8</v>
          </cell>
          <cell r="OZ6" t="str">
            <v>Febrero_P8</v>
          </cell>
          <cell r="PA6" t="str">
            <v>Marzo_P8</v>
          </cell>
          <cell r="PB6" t="str">
            <v>Abril_P8</v>
          </cell>
          <cell r="PC6" t="str">
            <v>Mayo_P8</v>
          </cell>
          <cell r="PD6" t="str">
            <v>Junio_P8</v>
          </cell>
          <cell r="PE6" t="str">
            <v>Julio_P8</v>
          </cell>
          <cell r="PF6" t="str">
            <v>Agosto_P8</v>
          </cell>
          <cell r="PG6" t="str">
            <v>Septiembre_P8</v>
          </cell>
          <cell r="PH6" t="str">
            <v>Octubre_P8</v>
          </cell>
          <cell r="PI6" t="str">
            <v>Noviembre_P8</v>
          </cell>
          <cell r="PJ6" t="str">
            <v>Diciembre_P8</v>
          </cell>
          <cell r="PK6" t="str">
            <v>Total_P8</v>
          </cell>
          <cell r="PL6" t="str">
            <v>Ajuste1</v>
          </cell>
          <cell r="PM6" t="str">
            <v>Ajuste2</v>
          </cell>
          <cell r="PN6" t="str">
            <v>Registra</v>
          </cell>
        </row>
        <row r="7">
          <cell r="A7" t="str">
            <v>PD1</v>
          </cell>
          <cell r="B7">
            <v>7867</v>
          </cell>
          <cell r="C7" t="str">
            <v>7867_1</v>
          </cell>
          <cell r="D7">
            <v>2020110010190</v>
          </cell>
          <cell r="E7" t="str">
            <v>Un nuevo contrato social y ambiental para la Bogotá del siglo XXI</v>
          </cell>
          <cell r="F7" t="str">
            <v>5. Construir Bogotá región con gobierno abierto, transparente y ciudadanía consciente.</v>
          </cell>
          <cell r="G7" t="str">
            <v>56. Gestión Pública Efectiva</v>
          </cell>
          <cell r="H7" t="str">
            <v>Lograr que la comunicación pública distrital se dirija hacia el mismo objetivo y visión de ciudad, reconociendo y abordando las necesidades de la ciudadanía y generando confianza para incentivar su participación en la construcción de Ciudad.</v>
          </cell>
          <cell r="I7" t="str">
            <v>1. Fortalecer la articulación interinstitucional y las estrategias de las oficinas de comunicaciones de las entidades del Distrito.</v>
          </cell>
          <cell r="J7" t="str">
            <v xml:space="preserve">Generación de los lineamientos de comunicación del Distrito para construir ciudad y ciudadanía   </v>
          </cell>
          <cell r="K7" t="str">
            <v>Oficina Consejería de Comunicaciones</v>
          </cell>
          <cell r="L7" t="str">
            <v>Glenda Martínez Osorio</v>
          </cell>
          <cell r="M7" t="str">
            <v>Jefe de Oficina</v>
          </cell>
          <cell r="N7" t="str">
            <v>Oficina Consejería de Comunicaciones</v>
          </cell>
          <cell r="O7" t="str">
            <v>Glenda Martínez Osorio</v>
          </cell>
          <cell r="P7" t="str">
            <v>Jefe de Oficina</v>
          </cell>
          <cell r="Q7" t="str">
            <v>Yenny Vanessa Zabaleta Durán, Rene Hideki Doku Vendries.</v>
          </cell>
          <cell r="R7" t="str">
            <v>Cristhian Guacaneme</v>
          </cell>
          <cell r="S7" t="str">
            <v>1. Generar 100 porciento de los lineamientos distritales en materia de comunicación pública</v>
          </cell>
          <cell r="T7" t="str">
            <v>Porcentaje de lineamientos distritales en materia de comunicación pública, formulados, implementados y monitoreado</v>
          </cell>
          <cell r="Z7" t="str">
            <v>506. Formular, implementar y monitorear los lineamientos distritales  en materia de Comunicación Pública.</v>
          </cell>
          <cell r="AA7" t="str">
            <v>554. Porcentaje de lineamientos distritales en materia de comunicación pública, formulados, implementados y monitoreados.</v>
          </cell>
          <cell r="AC7" t="str">
            <v>1. Generar 100 porciento de los lineamientos distritales en materia de comunicación pública</v>
          </cell>
          <cell r="AH7" t="str">
            <v>16. Paz, justicia e instituciones sólidas</v>
          </cell>
          <cell r="AI7" t="str">
            <v xml:space="preserve">PD_Meta Sectorial: 506. Formular, implementar y monitorear los lineamientos distritales  en materia de Comunicación Pública.; PD_Indicador Meta sector: 554. Porcentaje de lineamientos distritales en materia de comunicación pública, formulados, implementados y monitoreados.; PD_Meta Proyecto: 1. Generar 100 porciento de los lineamientos distritales en materia de comunicación pública; ODS: 16. Paz, justicia e instituciones sólidas; </v>
          </cell>
          <cell r="AJ7" t="str">
            <v>Programación sin Observaciones</v>
          </cell>
          <cell r="AK7">
            <v>44055</v>
          </cell>
          <cell r="AL7">
            <v>2</v>
          </cell>
          <cell r="AM7">
            <v>2022</v>
          </cell>
          <cell r="AN7" t="str">
            <v>Lineamientos distritales de comunicación pública definidos por la Oficina Consejeria de Comunicaciones para las diferentes entidades del distrito.</v>
          </cell>
          <cell r="AO7" t="str">
            <v>Lograr que las Oficinas de Comunicación del Distrito tenga un objetivo unificado de comunicación que permita comunicar la visión de ciudad de forma articulada y alineada en el Distrito Capital.</v>
          </cell>
          <cell r="AP7">
            <v>2020</v>
          </cell>
          <cell r="AQ7">
            <v>2024</v>
          </cell>
          <cell r="AR7" t="str">
            <v>Creciente</v>
          </cell>
          <cell r="AS7" t="str">
            <v>Eficacia</v>
          </cell>
          <cell r="AT7" t="str">
            <v>Porcentaje</v>
          </cell>
          <cell r="AU7" t="str">
            <v>Producto</v>
          </cell>
          <cell r="AV7" t="str">
            <v>N/D</v>
          </cell>
          <cell r="AW7" t="str">
            <v>N/D</v>
          </cell>
          <cell r="AX7" t="str">
            <v>N/D</v>
          </cell>
          <cell r="AY7">
            <v>1</v>
          </cell>
          <cell r="BB7" t="str">
            <v>La medicion del cumplimiento de la meta se llevara a cabo con la ejecución de las actividades definidas para la generación de lineamientos distritales en materia de comunicación pública.</v>
          </cell>
          <cell r="BC7" t="str">
            <v xml:space="preserve">Sumatoria del porcentaje ejecutado de las actividades desarrolladas para la generación de lineamientos en materia de comunicación pública  / Sumatoria del porcentaje programado de las actividades desarrolladas para la generación de lineamientos en materia de comunicación pública </v>
          </cell>
          <cell r="BD7" t="str">
            <v>Sumatoria del porcentaje ejecutado de las actividades desarrolladas para la generación de lineamientos en materia de comunicación pública</v>
          </cell>
          <cell r="BE7" t="str">
            <v>Sumatoria del porcentaje programado de las actividades desarrolladas para la generación de lineamientos en materia de comunicación pública</v>
          </cell>
          <cell r="BF7" t="str">
            <v>Acciones de Difusión ( Correos Electrónicos, Evidencias de Reunión, Documentos Oficiales, publicaciones).
Documentos de trabajo (Lineamientos de Comunicación, Mesas de Trabajo, Investigaciones, Correos electrónicos)</v>
          </cell>
          <cell r="BG7">
            <v>1</v>
          </cell>
          <cell r="BH7">
            <v>44055</v>
          </cell>
          <cell r="BI7" t="str">
            <v>Se diligencia la hoja de vida del indicador.</v>
          </cell>
          <cell r="BJ7" t="str">
            <v>Plan de acción - proyectos de inversión (actividades)</v>
          </cell>
          <cell r="BK7">
            <v>100</v>
          </cell>
          <cell r="BL7">
            <v>10</v>
          </cell>
          <cell r="BM7">
            <v>30</v>
          </cell>
          <cell r="BN7">
            <v>70</v>
          </cell>
          <cell r="BO7">
            <v>90</v>
          </cell>
          <cell r="BP7">
            <v>100</v>
          </cell>
          <cell r="BQ7">
            <v>10160749596</v>
          </cell>
          <cell r="BR7">
            <v>829432495</v>
          </cell>
          <cell r="BS7">
            <v>1817381049</v>
          </cell>
          <cell r="BT7">
            <v>1689223052</v>
          </cell>
          <cell r="BU7">
            <v>1750713000</v>
          </cell>
          <cell r="BV7">
            <v>4074000000</v>
          </cell>
          <cell r="BW7">
            <v>10</v>
          </cell>
          <cell r="BX7">
            <v>30</v>
          </cell>
          <cell r="BY7">
            <v>70</v>
          </cell>
          <cell r="BZ7">
            <v>20.249999999999996</v>
          </cell>
          <cell r="CA7">
            <v>40</v>
          </cell>
          <cell r="CB7">
            <v>829432495</v>
          </cell>
          <cell r="CC7">
            <v>818590265</v>
          </cell>
          <cell r="CD7">
            <v>1817381049</v>
          </cell>
          <cell r="CE7">
            <v>1790836555</v>
          </cell>
          <cell r="CF7">
            <v>9.75</v>
          </cell>
          <cell r="CG7">
            <v>29.999999999999996</v>
          </cell>
          <cell r="CH7">
            <v>56.8</v>
          </cell>
          <cell r="CI7" t="str">
            <v>Suma</v>
          </cell>
          <cell r="CJ7">
            <v>0</v>
          </cell>
          <cell r="CK7">
            <v>4</v>
          </cell>
          <cell r="CL7">
            <v>1.2</v>
          </cell>
          <cell r="CM7">
            <v>1.2</v>
          </cell>
          <cell r="CN7">
            <v>2.4</v>
          </cell>
          <cell r="CO7">
            <v>6.6000000000000005</v>
          </cell>
          <cell r="CP7">
            <v>6.6000000000000005</v>
          </cell>
          <cell r="CQ7">
            <v>1.2</v>
          </cell>
          <cell r="CR7">
            <v>1.2</v>
          </cell>
          <cell r="CS7">
            <v>2.4</v>
          </cell>
          <cell r="CT7">
            <v>6.6000000000000005</v>
          </cell>
          <cell r="CU7">
            <v>6.6000000000000005</v>
          </cell>
          <cell r="CV7">
            <v>70</v>
          </cell>
          <cell r="CW7">
            <v>26.8</v>
          </cell>
          <cell r="CX7">
            <v>26.8</v>
          </cell>
          <cell r="CY7">
            <v>0</v>
          </cell>
          <cell r="CZ7">
            <v>20</v>
          </cell>
          <cell r="DA7">
            <v>6</v>
          </cell>
          <cell r="DB7">
            <v>6</v>
          </cell>
          <cell r="DC7">
            <v>12</v>
          </cell>
          <cell r="DD7">
            <v>33</v>
          </cell>
          <cell r="DE7">
            <v>33</v>
          </cell>
          <cell r="DF7">
            <v>6</v>
          </cell>
          <cell r="DG7">
            <v>6</v>
          </cell>
          <cell r="DH7">
            <v>12</v>
          </cell>
          <cell r="DI7">
            <v>33</v>
          </cell>
          <cell r="DJ7">
            <v>33</v>
          </cell>
          <cell r="DK7">
            <v>200</v>
          </cell>
          <cell r="DL7">
            <v>0</v>
          </cell>
          <cell r="DM7">
            <v>20</v>
          </cell>
          <cell r="DN7">
            <v>6</v>
          </cell>
          <cell r="DO7">
            <v>6</v>
          </cell>
          <cell r="DP7">
            <v>12</v>
          </cell>
          <cell r="DQ7">
            <v>25</v>
          </cell>
          <cell r="DR7">
            <v>31</v>
          </cell>
          <cell r="DS7">
            <v>6</v>
          </cell>
          <cell r="DT7">
            <v>16</v>
          </cell>
          <cell r="DU7">
            <v>12</v>
          </cell>
          <cell r="DV7">
            <v>0</v>
          </cell>
          <cell r="DW7">
            <v>0</v>
          </cell>
          <cell r="DX7">
            <v>134</v>
          </cell>
          <cell r="DY7">
            <v>134</v>
          </cell>
          <cell r="DZ7">
            <v>0</v>
          </cell>
          <cell r="EA7" t="str">
            <v>Informe preliminar en Acciones de Difusión de los lineamientos de comunicación y en documentos de trabajo en materia de comunicaciones</v>
          </cell>
          <cell r="EB7" t="str">
            <v>Informe preliminar en Acciones de Difusión de los lineamientos de comunicación y en documentos de trabajo en materia de comunicaciones</v>
          </cell>
          <cell r="EC7" t="str">
            <v>Informe preliminar en Acciones de Difusión de los lineamientos de comunicación y en documentos de trabajo en materia de comunicaciones</v>
          </cell>
          <cell r="ED7" t="str">
            <v>Informe preliminar en Acciones de Difusión de los lineamientos de comunicación y en documentos de trabajo en materia de comunicaciones</v>
          </cell>
          <cell r="EE7" t="str">
            <v>Informe preliminar en Acciones de Difusión de los lineamientos de comunicación y en documentos de trabajo en materia de comunicaciones</v>
          </cell>
          <cell r="EF7" t="str">
            <v>Informe preliminar en Acciones de Difusión de los lineamientos de comunicación y en documentos de trabajo en materia de comunicaciones</v>
          </cell>
          <cell r="EG7" t="str">
            <v>Informe preliminar en Acciones de Difusión de los lineamientos de comunicación y en documentos de trabajo en materia de comunicaciones</v>
          </cell>
          <cell r="EH7" t="str">
            <v>Informe preliminar en Acciones de Difusión de los lineamientos de comunicación y en documentos de trabajo en materia de comunicaciones</v>
          </cell>
          <cell r="EI7" t="str">
            <v>Informe preliminar en Acciones de Difusión de los lineamientos de comunicación y en documentos de trabajo en materia de comunicaciones</v>
          </cell>
          <cell r="EJ7" t="str">
            <v>Informe preliminar en Acciones de Difusión de los lineamientos de comunicación y en documentos de trabajo en materia de comunicaciones</v>
          </cell>
          <cell r="EK7" t="str">
            <v>Informe Acciones de Difusión de los lineamientos de comunicación y en documentos de trabajo en materia de comunicaciones</v>
          </cell>
          <cell r="EL7" t="str">
            <v>N/A</v>
          </cell>
          <cell r="EM7" t="str">
            <v>1. Informe preliminar en Acciones de Difusión de los lineamientos de comunicación y en documentos de trabajo en materia de comunicaciones</v>
          </cell>
          <cell r="EN7" t="str">
            <v>1. Informe preliminar en Acciones de Difusión de los lineamientos de comunicación marzo 2022</v>
          </cell>
          <cell r="EO7" t="str">
            <v xml:space="preserve">1. Informe preliminar en Acciones de Difusión y documentos de trabajo en materia de comunicaciones abril 2022
</v>
          </cell>
          <cell r="EP7" t="str">
            <v>1. Informe preliminar en Acciones de Difusión de los lineamientos de comunicación mayo 2022</v>
          </cell>
          <cell r="EQ7" t="str">
            <v>1. Informe preliminar en Acciones de Difusión y documentos de trabajo en materia de comunicaciones junio 2022</v>
          </cell>
          <cell r="ER7" t="str">
            <v>1. Informe preliminar en Acciones de Difusión y documentos de trabajo en materia de comunicaciones julio 2022</v>
          </cell>
          <cell r="ES7" t="str">
            <v>1. Informe preliminar en Acciones de Difusión y documentos de trabajo en materia de comunicaciones agosto 2022</v>
          </cell>
          <cell r="ET7" t="str">
            <v>1. Informe preliminar en Acciones de Difusión y documentos de trabajo en materia de comunicaciones septiembre 2022</v>
          </cell>
          <cell r="EU7" t="str">
            <v xml:space="preserve">
Informe preliminar en Acciones de Difusión de los lineamientos de comunicación</v>
          </cell>
          <cell r="EV7">
            <v>0</v>
          </cell>
          <cell r="EW7">
            <v>0</v>
          </cell>
          <cell r="EX7">
            <v>1650015000</v>
          </cell>
          <cell r="EY7">
            <v>1650015000</v>
          </cell>
          <cell r="EZ7">
            <v>1650015000</v>
          </cell>
          <cell r="FA7">
            <v>1650015000</v>
          </cell>
          <cell r="FB7">
            <v>1650015000</v>
          </cell>
          <cell r="FC7">
            <v>1650015000</v>
          </cell>
          <cell r="FD7">
            <v>1650015000</v>
          </cell>
          <cell r="FE7">
            <v>1650015000</v>
          </cell>
          <cell r="FF7">
            <v>1650015000</v>
          </cell>
          <cell r="FG7">
            <v>1650015000</v>
          </cell>
          <cell r="FH7">
            <v>1650015000</v>
          </cell>
          <cell r="FI7">
            <v>1650015000</v>
          </cell>
          <cell r="FJ7">
            <v>1650015000</v>
          </cell>
          <cell r="FK7">
            <v>1650015000</v>
          </cell>
          <cell r="FL7">
            <v>1650015000</v>
          </cell>
          <cell r="FM7">
            <v>1650015000</v>
          </cell>
          <cell r="FN7">
            <v>1650015000</v>
          </cell>
          <cell r="FO7">
            <v>1650015000</v>
          </cell>
          <cell r="FP7">
            <v>1650015000</v>
          </cell>
          <cell r="FQ7">
            <v>1728461366</v>
          </cell>
          <cell r="FR7">
            <v>1697527677</v>
          </cell>
          <cell r="FS7">
            <v>1697527677</v>
          </cell>
          <cell r="FT7">
            <v>1689223052</v>
          </cell>
          <cell r="FU7">
            <v>0</v>
          </cell>
          <cell r="FV7">
            <v>0</v>
          </cell>
          <cell r="FW7">
            <v>1689223052</v>
          </cell>
          <cell r="FX7">
            <v>1511979684</v>
          </cell>
          <cell r="FY7">
            <v>1511979684</v>
          </cell>
          <cell r="FZ7">
            <v>1511979684</v>
          </cell>
          <cell r="GA7">
            <v>1511979684</v>
          </cell>
          <cell r="GB7">
            <v>1511979684</v>
          </cell>
          <cell r="GC7">
            <v>1511979684</v>
          </cell>
          <cell r="GD7">
            <v>1604288569</v>
          </cell>
          <cell r="GE7">
            <v>1604288569</v>
          </cell>
          <cell r="GF7">
            <v>1604288569</v>
          </cell>
          <cell r="GG7">
            <v>1604288569</v>
          </cell>
          <cell r="GH7">
            <v>0</v>
          </cell>
          <cell r="GI7">
            <v>0</v>
          </cell>
          <cell r="GJ7">
            <v>1604288569</v>
          </cell>
          <cell r="GK7">
            <v>0</v>
          </cell>
          <cell r="GL7">
            <v>56472177</v>
          </cell>
          <cell r="GM7">
            <v>197169096</v>
          </cell>
          <cell r="GN7">
            <v>337866015</v>
          </cell>
          <cell r="GO7">
            <v>478562934</v>
          </cell>
          <cell r="GP7">
            <v>619259853</v>
          </cell>
          <cell r="GQ7">
            <v>759956772</v>
          </cell>
          <cell r="GR7">
            <v>884758919</v>
          </cell>
          <cell r="GS7">
            <v>1036542421</v>
          </cell>
          <cell r="GT7">
            <v>1188563832</v>
          </cell>
          <cell r="GU7">
            <v>0</v>
          </cell>
          <cell r="GV7">
            <v>0</v>
          </cell>
          <cell r="GW7">
            <v>1188563832</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26544494</v>
          </cell>
          <cell r="HM7">
            <v>26544494</v>
          </cell>
          <cell r="HN7">
            <v>26544494</v>
          </cell>
          <cell r="HO7">
            <v>26544494</v>
          </cell>
          <cell r="HP7">
            <v>26544494</v>
          </cell>
          <cell r="HQ7">
            <v>26544494</v>
          </cell>
          <cell r="HR7">
            <v>26544494</v>
          </cell>
          <cell r="HS7">
            <v>26544494</v>
          </cell>
          <cell r="HT7">
            <v>26544494</v>
          </cell>
          <cell r="HU7">
            <v>0</v>
          </cell>
          <cell r="HV7">
            <v>0</v>
          </cell>
          <cell r="HW7">
            <v>26544494</v>
          </cell>
          <cell r="HX7" t="str">
            <v>Avances y logros:
La Oficina Consejería de Comunicaciones, identificó acciones a desarrollar durante la vigencia 2022 para la generación y seguimiento de los lineamientos en materia de comunicación pública, destacando los siguientes avances entre enero y septiembre de la vigencia 2022:
Actualizó el Manual Estratégico de Comunicaciones del Distrito, relacionando en el mismo, el enlace para encontrar el “Manual para una comunicación libre de sexismo y discriminación para la prevención y eliminación de las violencias contra las mujeres”, incluyendo indicaciones y ejemplos sobre la implementación del lenguaje con enfoque de género, de derechos humanos y diferencial.  
Elaboró y divulgó con radicado N. 2-2022-27114 la Circular No. 002-2022 denominada "Lineamientos uso de mensajes institucionales y/o marca ciudad en las acciones y/o campañas de comunicación pública y piezas de divulgación o identificación institucional", la cual imparte directrices a las entidades de la Administración Distrital respecto del uso de la marca en el desarrollo de acciones y/o campanas de comunicación pública y piezas de divulgación o identificación institucional con el fin de garantizar el uso debido de la Marca Ciudad "BOGOTA" dentro de los parámetros definidos por el Acuerdo 744 de 2019.
Se realizaron ajustes al capítulo 7 del  Manual Estratégico de Comunicaciones del Distrito, en lo referente al lenguaje incluyente y se socializó mediante circular 003 de 2022 con oficio No. 2-2022-30806.
Convocó y realizó la reunión con los jefes de comunicaciones del Distrito en donde la jefe de la Consejería de Comunicaciones expuso ciertos lineamientos relacionados con el propósito de la estrategia de comunicación para el periodo 2022-2023 a nivel distrito, dentro de los cuales se encuentran:
• Presentación formal de los profesionales de la Oficina Consejería de Comunicaciones que apoyan el desarrollo de sinergias, difusión de campañas y acompañamiento a las entidades del Distrito.
• Solicitud para concentrar los recursos de todas las entidades para generar acciones de comunicación que reúnan todas las temáticas del Distrito, para la campaña vigente de Obras de la Ciudad y para la próxima campaña del cumpleaños de Bogotá.
• Publicaciones especializadas 
• Eventos institucionales
• Respuestas PQRS
Beneficios:
Este conjunto de actividades permite que se formulen lineamientos y directrices en materia de comunicación pública, que conducen a la creación, desarrollo y divulgación de estrategias, campañas y/o acciones de comunicación relacionadas con los propósitos, programas, y metas del Plan de Desarrollo.</v>
          </cell>
          <cell r="HY7" t="str">
            <v/>
          </cell>
          <cell r="HZ7" t="str">
            <v/>
          </cell>
          <cell r="IA7" t="str">
            <v>N/A</v>
          </cell>
          <cell r="IB7" t="str">
            <v>La Oficina Consejería de Comunicaciones, durante este periodo identificó acciones a desarrollar durante la vigencia 2022 para la generación y seguimiento de los lineamientos en materia de comunicación pública, así mismo, trabajó en la revisión jurídica y procedimentalmente la solicitud realizada por la Oficina Asesora Jurídica en cuanto al proyecto de alcance la circular 004 de 2021 "Revisión acciones y campañas de comunicación pública"</v>
          </cell>
          <cell r="IC7" t="str">
            <v>La Oficina Consejería de Comunicaciones está realizando una revisión al Manual Estratégico de Comunicaciones del Distrito para ajustarlo a las disposiciones que sobre lenguaje incluyente expedidas por la Secretaría de Mujer  en el “manual para una comunicación libre de sexismo y discriminación para la prevención y eliminación de las violencias contra las mujeres”.</v>
          </cell>
          <cell r="ID7" t="str">
            <v xml:space="preserve">La Oficina Consejería de Comunicaciones llevó a cabo una reunión de planeación de las diferentes acciones a desarrollar durante la vigencia 2022 para la generación y seguimiento de los lineamientos en materia de comunicación pública. </v>
          </cell>
          <cell r="IE7" t="str">
            <v xml:space="preserve">La Oficina Consejería de Comunicaciones elaboró el proyecto la Circular denominada " Lineamientos uso de mensajes institucionales y/o marca ciudad en las acciones y/o campañas de comunicación pública y piezas de divulgación o identificación institucional", la cual se remitió con radicado No. 3-2022-15368 a la Oficina Jurídica para su revisión y aval.
Además, se convocó y realizó la reunión con los jefes de comunicaciones del Distrito, la cual se llevó a cabo el día 16/05/2022 y en donde la Jefe de la Consejería de Comunicaciones, expuso ciertos lineamientos relacionados con el propósito de la estrategia de comunicación para el periodo 2022-2023 a nivel distrito, igualmente mencionó la campaña vigente y la próxima campaña con el fin de concentrar los recursos de todas las entidades para generar acciones de comunicación que reúnan todas las temáticas del Distrito. </v>
          </cell>
          <cell r="IF7" t="str">
            <v>De acuerdo con el reporte anterior en donde se indicó que equipos internos de la Oficina Consejería de Comunicaciones proyectaron la circular denominada " Lineamientos uso de mensajes institucionales y/o marca ciudad en las acciones y/o campañas de comunicación pública y piezas de divulgación o identificación institucional”, la cual fue revisada por la Oficina Asesora Jurídica y de la cual se recibieron observaciones; durante el mes de Junio, las actividades realizadas por la Oficina Consejería de Comunicaciones fueron encaminadas a la aclaración de dudas con la Oficina Asesora Jurídica, al ajuste de dichas observaciones, así como  a la revisión final de contenido la cual fue realizada directamente por el equipo estratégico encargado de estructurar los lineamientos en materia de Comunicación Pública. 
Esta circular se encuentra pendiente de aprobación por parte de la Jefe de la Oficina, para posteriormente remitir a las entidades del Distrito.
Dificultades
La circular que se elaboró saldrá en el mes de julio, ya que se hicieron los ajustes sugeridos en la revisión realizada por parte de la Oficina Asesora Jurídica, los cuales están a la espera de aprobación</v>
          </cell>
          <cell r="IG7" t="str">
            <v xml:space="preserve">La Oficina Consejería de Comunicaciones ejecutó las siguientes actividades con el fin de dar cumplimiento a la oficialización y difusión de los lineamientos distritales en los que ha venido trabajando la jefe de la Oficina y su equipo estratégico:
1.	Con relación a la circular denominada “Lineamientos uso de mensajes institucionales y/o marca ciudad en las acciones y/o campañas de comunicación pública y piezas de divulgación o identificación institucional", Una vez recibida la circular con las observaciones por parte de la jefe de la dependencia se procedió a ejecutar los cambios solicitados, se remitió nuevamente a la Jefe de la Oficina para su aprobación y posteriormente se radicó a la Oficina Asesora Jurídica con memorando No. 3-2022-21572 para revisión y aprobación. 
2.	Con relación al proyecto de alcance de la circular de la actualización de la Manual Estratégico de Comunicaciones en el Distrito Capital, la misma ya fue elaborada por el abogado y remitido al coordinador de equipo para su revisión y posterior aval por parte de la jefe de la dependencia.
Por otro lado, se realizó la actualización del Manual Estratégico de Comunicaciones en el Distrito Capital, con el propósito de incluir los nuevos textos, tablas y links en la publicación digital, realizando una última revisión de los textos del ‘Manual Estratégico de Comunicaciones del Distrito Capital’, en lo referente al numeral 7, tras haber solicitado una revisión del contenido por parte de la Secretaría Distrital de la Mujer, con el propósito de asegurar una redacción adecuada y la pertinencia en el lenguaje utilizado en el texto.  Así mismo, se realizó la diagramación para incluir los nuevos textos al Manual de Comunicaciones que ahora incluye indicaciones y ejemplos sobre la implementación del lenguaje con enfoque de género, de derechos humanos y diferencial.   
Dificultades: De acuerdo con lo reportado anteriormente, las circulares aun se encuentran en proceso de revisión y aprobación por lo cual no se logró para este periodo la difusión y/o socialización de las mismas a los jefes de comunicaciones de las entidades distritales. </v>
          </cell>
          <cell r="IH7" t="str">
            <v>La Oficina Consejería de Comunicaciones recibió las observaciones de parte de la Oficina Jurídica, se realizaron los ajustes pertinentes de forma y de fondo, las aclaraciones a conceptos establecidos en la circular con radicado 3-2022-23229 se remitió nuevamente la circular y las respuestas a las observaciones para revisión y aprobación por parte de la Oficina Jurídica. La Oficina Jurídica a traves del radicado 2-2022-24731 solicitó una mesa de trabajo para revisar y concertar el texto definitivo del documento, reunión que se llevará a cabo en le mes de septiembre.</v>
          </cell>
          <cell r="II7" t="str">
            <v>La Oficina Consejería de Comunicaciones, a través de sus equipos internos Administrativo y Estratégico realizó las diferentes actividades relacionadas con mesas de trabajo, aclaraciones y ajustes a los dos proyectos de circulares que viene trabajando a lo largo de esta vigencia.
Resultado del desarrollo de estas actividades, se remitió la Circular No. 002-2022 “Lineamientos uso de mensajes institucionales y/o marca ciudad en las acciones y/o campañas de comunicación pública y piezas de divulgación o identificación institucional" por medio del radicado No. 2-2022-27114, dicha circular imparte directrices a las entidades de la Administración Distrital respecto del uso de la marca en el desarrollo de acciones y/o campanas de comunicación pública y piezas de divulgación o identificación institucional con el fin de garantizar el uso debido de la Marca Ciudad "BOGOTA" dentro de los parámetros definidos por el Acuerdo 744 de 2019.</v>
          </cell>
          <cell r="IJ7" t="str">
            <v>La Oficina Consejería de Comunicaciones  ejecutó las siguientes actividades con el fin de dar cumplimiento a la oficialización y difusión de los lineamientos distritales en los que ha venido trabajando:
1. Una vez realizadas las modificaciones a la circular No. 003 de 2022, el equipo jurídico y la jefe de la dependencia aprobaron el documento y el mismo se remitió a las entidades del distrito el 24/10/2022 a través del radicado  No. 2-2022-30806 “Alcance a la circular No. 002 de 2021 Manual Estratégico de comunicaciones del Distrito Capital".
2. Realizaron ajustes de forma en el Capitulo 7, lengualhe incluyente, al alcance de la circular No. 002 de 2021 Manual Estratégico de Comunicaciones en el Distrito Capital, con lo cual se reporta un avance del 8%.</v>
          </cell>
          <cell r="IK7" t="str">
            <v/>
          </cell>
          <cell r="IL7" t="str">
            <v/>
          </cell>
          <cell r="IM7">
            <v>0</v>
          </cell>
          <cell r="IN7">
            <v>1</v>
          </cell>
          <cell r="IO7">
            <v>1</v>
          </cell>
          <cell r="IP7">
            <v>1</v>
          </cell>
          <cell r="IQ7">
            <v>1</v>
          </cell>
          <cell r="IR7">
            <v>0.75757575757575757</v>
          </cell>
          <cell r="IS7">
            <v>0.93939393939393945</v>
          </cell>
          <cell r="IT7">
            <v>1</v>
          </cell>
          <cell r="IU7">
            <v>2.6666666666666665</v>
          </cell>
          <cell r="IV7">
            <v>1</v>
          </cell>
          <cell r="IW7">
            <v>0</v>
          </cell>
          <cell r="IX7">
            <v>0</v>
          </cell>
          <cell r="IY7">
            <v>0.67</v>
          </cell>
          <cell r="IZ7">
            <v>0</v>
          </cell>
          <cell r="JA7">
            <v>10</v>
          </cell>
          <cell r="JB7">
            <v>3</v>
          </cell>
          <cell r="JC7">
            <v>3</v>
          </cell>
          <cell r="JD7">
            <v>6</v>
          </cell>
          <cell r="JE7">
            <v>12.5</v>
          </cell>
          <cell r="JF7">
            <v>15.5</v>
          </cell>
          <cell r="JG7">
            <v>3</v>
          </cell>
          <cell r="JH7">
            <v>8</v>
          </cell>
          <cell r="JI7">
            <v>6</v>
          </cell>
          <cell r="JJ7">
            <v>0</v>
          </cell>
          <cell r="JK7">
            <v>0</v>
          </cell>
          <cell r="JL7">
            <v>67</v>
          </cell>
          <cell r="JM7">
            <v>0</v>
          </cell>
          <cell r="JN7">
            <v>10</v>
          </cell>
          <cell r="JO7">
            <v>13</v>
          </cell>
          <cell r="JP7">
            <v>16</v>
          </cell>
          <cell r="JQ7">
            <v>22</v>
          </cell>
          <cell r="JR7">
            <v>34.5</v>
          </cell>
          <cell r="JS7">
            <v>50</v>
          </cell>
          <cell r="JT7">
            <v>53</v>
          </cell>
          <cell r="JU7">
            <v>61</v>
          </cell>
          <cell r="JV7">
            <v>67</v>
          </cell>
          <cell r="JW7">
            <v>67</v>
          </cell>
          <cell r="JX7">
            <v>67</v>
          </cell>
          <cell r="JY7" t="str">
            <v>No Programó</v>
          </cell>
          <cell r="JZ7">
            <v>100</v>
          </cell>
          <cell r="KA7">
            <v>100</v>
          </cell>
          <cell r="KB7">
            <v>100</v>
          </cell>
          <cell r="KC7">
            <v>100</v>
          </cell>
          <cell r="KD7">
            <v>75.757575757575751</v>
          </cell>
          <cell r="KE7">
            <v>93.939393939393938</v>
          </cell>
          <cell r="KF7">
            <v>100</v>
          </cell>
          <cell r="KG7">
            <v>266.66666666666663</v>
          </cell>
          <cell r="KH7">
            <v>100</v>
          </cell>
          <cell r="KI7" t="str">
            <v/>
          </cell>
          <cell r="KJ7" t="str">
            <v/>
          </cell>
          <cell r="KK7" t="str">
            <v>No Programó</v>
          </cell>
          <cell r="KL7">
            <v>100</v>
          </cell>
          <cell r="KM7">
            <v>100</v>
          </cell>
          <cell r="KN7">
            <v>100</v>
          </cell>
          <cell r="KO7">
            <v>100</v>
          </cell>
          <cell r="KP7">
            <v>89.610389610389603</v>
          </cell>
          <cell r="KQ7">
            <v>90.909090909090907</v>
          </cell>
          <cell r="KR7">
            <v>91.379310344827587</v>
          </cell>
          <cell r="KS7">
            <v>100</v>
          </cell>
          <cell r="KT7">
            <v>100</v>
          </cell>
          <cell r="KU7" t="str">
            <v/>
          </cell>
          <cell r="KV7" t="str">
            <v/>
          </cell>
          <cell r="KW7">
            <v>100</v>
          </cell>
          <cell r="KX7" t="str">
            <v>7867_1</v>
          </cell>
          <cell r="KY7" t="str">
            <v>1. Fortalecer la articulación interinstitucional y las estrategias de las oficinas de comunicaciones</v>
          </cell>
          <cell r="KZ7">
            <v>100</v>
          </cell>
          <cell r="LA7">
            <v>67</v>
          </cell>
          <cell r="LB7">
            <v>100</v>
          </cell>
          <cell r="LC7">
            <v>67</v>
          </cell>
          <cell r="LD7">
            <v>83.333333333333343</v>
          </cell>
          <cell r="LE7">
            <v>63.944444444444443</v>
          </cell>
          <cell r="LF7">
            <v>24746649000</v>
          </cell>
          <cell r="LG7">
            <v>24033862319</v>
          </cell>
          <cell r="LH7">
            <v>10595747191</v>
          </cell>
          <cell r="LI7">
            <v>3103520585</v>
          </cell>
          <cell r="LJ7">
            <v>3064020131</v>
          </cell>
          <cell r="LK7" t="str">
            <v>No Programó</v>
          </cell>
          <cell r="LL7">
            <v>4</v>
          </cell>
          <cell r="LM7">
            <v>1.2000000000000002</v>
          </cell>
          <cell r="LN7">
            <v>1.2000000000000002</v>
          </cell>
          <cell r="LO7">
            <v>2.4000000000000004</v>
          </cell>
          <cell r="LP7">
            <v>5</v>
          </cell>
          <cell r="LQ7">
            <v>6.2000000000000028</v>
          </cell>
          <cell r="LR7">
            <v>1.1999999999999993</v>
          </cell>
          <cell r="LS7">
            <v>3.1999999999999957</v>
          </cell>
          <cell r="LT7">
            <v>2.4000000000000021</v>
          </cell>
          <cell r="LU7" t="str">
            <v/>
          </cell>
          <cell r="LV7" t="str">
            <v/>
          </cell>
          <cell r="LW7">
            <v>26.8</v>
          </cell>
          <cell r="LX7">
            <v>26.8</v>
          </cell>
          <cell r="LY7">
            <v>56.8</v>
          </cell>
          <cell r="LZ7" t="str">
            <v>No aplica</v>
          </cell>
          <cell r="MA7" t="str">
            <v>No oportuna: El tiempo de radicación debe coincidir con el plazo establecido por la Oficina Asesora de Planeación - OAP</v>
          </cell>
          <cell r="MB7" t="str">
            <v>No oportuna: El tiempo de radicación debe coincidir con el plazo establecido por la Oficina Asesora de Planeación - OAP</v>
          </cell>
          <cell r="MC7" t="str">
            <v>Oportuno: Se radica en los tiempos establecidos por la Oficina Asesora de Planeación - OAP</v>
          </cell>
          <cell r="MD7" t="str">
            <v>No oportuna: El tiempo de radicación debe coincidir con el plazo establecido por la Oficina Asesora de Planeación - OAP</v>
          </cell>
          <cell r="ME7" t="str">
            <v>No oportuna: El tiempo de radicación debe coincidir con el plazo establecido por la Oficina Asesora de Planeación - OAP</v>
          </cell>
          <cell r="MF7" t="str">
            <v>No oportuna: El tiempo de radicación debe coincidir con el plazo establecido por la Oficina Asesora de Planeación - OAP</v>
          </cell>
          <cell r="MG7" t="str">
            <v>Oportuno: Se radica en los tiempos establecidos por la Oficina Asesora de Planeación - OAP</v>
          </cell>
          <cell r="MH7">
            <v>0</v>
          </cell>
          <cell r="MI7">
            <v>0</v>
          </cell>
          <cell r="MJ7">
            <v>0</v>
          </cell>
          <cell r="MK7">
            <v>0</v>
          </cell>
          <cell r="ML7" t="str">
            <v>No aplica</v>
          </cell>
          <cell r="MM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7">
            <v>0</v>
          </cell>
          <cell r="MU7">
            <v>0</v>
          </cell>
          <cell r="MV7">
            <v>0</v>
          </cell>
          <cell r="MW7">
            <v>0</v>
          </cell>
          <cell r="MX7" t="str">
            <v>No Programó</v>
          </cell>
          <cell r="MY7">
            <v>100</v>
          </cell>
          <cell r="MZ7">
            <v>100</v>
          </cell>
          <cell r="NA7">
            <v>100</v>
          </cell>
          <cell r="NB7">
            <v>100</v>
          </cell>
          <cell r="NC7">
            <v>89.610389610389603</v>
          </cell>
          <cell r="ND7">
            <v>90.909090909090907</v>
          </cell>
          <cell r="NE7">
            <v>91.379310344827587</v>
          </cell>
          <cell r="NF7">
            <v>100</v>
          </cell>
          <cell r="NG7">
            <v>100</v>
          </cell>
          <cell r="NH7" t="str">
            <v/>
          </cell>
          <cell r="NI7" t="str">
            <v/>
          </cell>
          <cell r="NJ7" t="str">
            <v>La información consignada por el proyecto corresponde frente a las fuentes de información presupuestal oficial.
De acuerdo con el informe de cierre de vigencia a Enero de 2022:
El valor comprometido es del 91.63%.
Los giros sobre el valor programado corresponden al 0%.
Los giros sobre las reservas son del 0%.</v>
          </cell>
          <cell r="NK7" t="str">
            <v>La información consignada por el proyecto corresponde frente a las fuentes de información presupuestal oficial.
De acuerdo con el informe de cierre de vigencia a febrero de 2022:
El valor comprometido es del 91.63%.
Los giros sobre el valor programado corresponden al 3,42%.
Los giros sobre las reservas son del 0%.</v>
          </cell>
          <cell r="NL7" t="str">
            <v>La información consignada por el proyecto corresponde frente a las fuentes de información presupuestal oficial.
De acuerdo con el informe de cierre de vigencia a marzo de 2022:
El valor comprometido es del 91.63%.
Los giros sobre el valor programado corresponden al 11,95%.
Los giros sobre las reservas son del 100%.</v>
          </cell>
          <cell r="NM7" t="str">
            <v>La información consignada por el proyecto corresponde frente a las fuentes de información presupuestal oficial.
De acuerdo con el informe de cierre de vigencia a abril de 2022:
El valor comprometido es del 91.63%.
Los giros sobre el valor programado corresponden al 20,48%.
Los giros sobre las reservas son del 100%.</v>
          </cell>
          <cell r="NN7" t="str">
            <v>La información consignada por el proyecto corresponde frente a las fuentes de información presupuestal oficial.
De acuerdo con el informe de cierre de vigencia a mayo de 2022:
El valor comprometido es del 91.63%.
Los giros sobre el valor programado corresponden al 29.00%.
Los giros sobre las reservas son del 100%.</v>
          </cell>
          <cell r="NO7" t="str">
            <v>La información consignada por el proyecto corresponde frente a las fuentes de información presupuestal oficial.
De acuerdo con el informe de cierre de vigencia a junio de 2022:
El valor comprometido es del 91.63%.
Los giros sobre el valor programado corresponden al 37.53%.
Los giros sobre las reservas son del 100%.</v>
          </cell>
          <cell r="NP7" t="str">
            <v>La información consignada por el proyecto corresponde frente a las fuentes de información presupuestal oficial.
De acuerdo con el informe de cierre de vigencia a julio de 2022:
El valor comprometido es del 90.75%.
Los giros sobre el valor programado corresponden al 43.97%.
Los giros sobre las reservas son del 100%.</v>
          </cell>
          <cell r="NQ7" t="str">
            <v>La información consignada por el proyecto corresponde frente a las fuentes de información presupuestal oficial.
De acuerdo con el informe de cierre de vigencia a agosto de 2022:
El valor comprometido es del 94.51%.
Los giros sobre el valor programado corresponden al 52.12%.
Los giros sobre las reservas son del 100%.</v>
          </cell>
          <cell r="NR7">
            <v>0</v>
          </cell>
          <cell r="NS7">
            <v>0</v>
          </cell>
          <cell r="NT7">
            <v>0</v>
          </cell>
          <cell r="NU7">
            <v>0</v>
          </cell>
          <cell r="NV7" t="str">
            <v>No se identificaron problemas o dificultades. Este indicador no presenta programación para el periodo de reporte</v>
          </cell>
          <cell r="NW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X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Y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Z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A7" t="str">
            <v xml:space="preserve">Al corte de junio de 2022, la meta tenía una programación acumulada de 45,4% y alcanzó una ejecución del 43,8%, es decir, se presenta un rezago del 1,6%. En la medida que la actividad depende del cumplimiento de las actividades se presenta la siguiente situación: 
La actividad 2 “Estructurar el modelo de comunicación pública Distrital”, la cual, tenía una programación de 33% para el mes de junio y la ejecución fue de 25%, es decir un rezago 8% debido a que se tenía programado la entrega de un documento técnico de lineamientos de uso de mensajes institucionales y/o marca institucional para el mes de junio y se encuentra en etapa de aprobación tras ajustes sugeridos por la Oficina Asesora de Jurídica.
 Por lo anterior, se recomienda revisar y adelantar las acciones correspondientes que apliquen a partir de los resultados de la revisión del proceso y las necesidades institucionales se surtan en los plazos previstos por el proyecto. </v>
          </cell>
          <cell r="OB7" t="str">
            <v xml:space="preserve">Al corte de julio de 2022, la meta tenía una programación acumulada de 52% y alcanzó una ejecución del 50%, es decir, se presenta un rezago del 2%. En la medida que la actividad depende del cumplimiento de las actividades se presenta la siguiente situación: 
La actividad 1. "Ejecutar las actividades conducentes a la oficialización, difusión y apropiación de los lineamientos distritales que componen el modelo en materia de comunicación pública.", tenía una programación acumulada de 55% y la ejecución acumulada fue de 47%, es decir un rezago de 8%; así mismo, la actividad 2 “Estructurar el modelo de comunicación pública Distrital”, tenía una programación acumulada de 55% y la ejecución acumulada fue de 53%, es decir un rezago de 2%; lo anterior debido a que se tenía programado la entrega de un documento técnico de lineamientos de uso de mensajes institucionales y/o marca institucional para el mes de junio y a la fecha aún se encuentra en etapa de aprobación tras ajustes sugeridos por la Oficina Asesora de Jurídica.
Por lo anterior, se recomienda revisar y adelantar las acciones correspondientes que apliquen a partir de los resultados de la revisión del proceso y las necesidades institucionales se surtan en los plazos previstos por el proyecto. </v>
          </cell>
          <cell r="OC7" t="str">
            <v xml:space="preserve">Al corte de agosto de 2022, la meta proyecto de inversión 1 tenía una programación de 53.20% y alcanzó una ejecución del 51.20%, es decir, se presenta un rezago del 2%. En la medida que la actividad depende del cumplimiento de las actividades se presenta la siguiente situación: 
La actividad 1. "Ejecutar las actividades conducentes a la oficialización, difusión y apropiación de los lineamientos distritales que componen el modelo en materia de comunicación pública", tenía una programación al periodo de 55% y la ejecución fue de 47%, es decir un rezago de 8%. 
Así mismo, la actividad 2 “Estructurar el modelo de comunicación pública Distrital”, tenía una programación acumulada de 61% y la ejecución acumulada fue de 59%, es decir un rezago de 2%.  Lo anterior, debido a que las dos actividades son interdependientes y se tenía programado la entrega de un documento técnico de lineamientos de uso de mensajes institucionales y/o marca institucional para el mes de junio y la respectiva difusión. Sin embargo, al corte de agosto se mantiene en la etapa de revisión tras ajustes sugeridos por la Oficina Asesora de Jurídica lo que redunda en las dos actividades.
Por lo anterior, se recomienda revisar y adelantar las acciones correspondientes que apliquen a partir de los resultados de la revisión del proceso y las necesidades institucionales se surtan en los plazos previstos por el proyecto (subsanar en septiembre). 
</v>
          </cell>
          <cell r="OD7">
            <v>0</v>
          </cell>
          <cell r="OE7">
            <v>0</v>
          </cell>
          <cell r="OF7">
            <v>0</v>
          </cell>
          <cell r="OG7">
            <v>0</v>
          </cell>
          <cell r="OH7" t="str">
            <v>1. Fortalecer la articulación interinstitucional y las estrategias de las oficinas de comunicaciones de las entidades del Distrito.
2. Lograr una comunicación pública en la que la ciudadanía se vea identificada.</v>
          </cell>
          <cell r="OI7" t="str">
            <v>Oficina Consejería de Comunicaciones</v>
          </cell>
          <cell r="OJ7" t="str">
            <v>PD1</v>
          </cell>
          <cell r="OK7">
            <v>56.8</v>
          </cell>
          <cell r="OL7">
            <v>0</v>
          </cell>
          <cell r="OM7">
            <v>0</v>
          </cell>
          <cell r="ON7">
            <v>0</v>
          </cell>
          <cell r="OO7">
            <v>0</v>
          </cell>
          <cell r="OP7">
            <v>0</v>
          </cell>
          <cell r="OQ7">
            <v>0</v>
          </cell>
          <cell r="OR7">
            <v>0</v>
          </cell>
          <cell r="OS7">
            <v>0</v>
          </cell>
          <cell r="OT7">
            <v>0</v>
          </cell>
          <cell r="OU7">
            <v>0</v>
          </cell>
          <cell r="OV7">
            <v>0</v>
          </cell>
          <cell r="OW7">
            <v>0</v>
          </cell>
          <cell r="OX7">
            <v>0</v>
          </cell>
          <cell r="OY7">
            <v>26544494</v>
          </cell>
          <cell r="OZ7">
            <v>26544494</v>
          </cell>
          <cell r="PA7">
            <v>26544494</v>
          </cell>
          <cell r="PB7">
            <v>26544494</v>
          </cell>
          <cell r="PC7">
            <v>26544494</v>
          </cell>
          <cell r="PD7">
            <v>26544494</v>
          </cell>
          <cell r="PE7">
            <v>26544494</v>
          </cell>
          <cell r="PF7">
            <v>26544494</v>
          </cell>
          <cell r="PG7">
            <v>26544494</v>
          </cell>
          <cell r="PH7">
            <v>0</v>
          </cell>
          <cell r="PI7">
            <v>0</v>
          </cell>
          <cell r="PJ7">
            <v>0</v>
          </cell>
          <cell r="PK7">
            <v>0</v>
          </cell>
          <cell r="PL7">
            <v>41571468</v>
          </cell>
          <cell r="PM7">
            <v>3061949117</v>
          </cell>
          <cell r="PN7" t="str">
            <v>Meta Proyecto de Inversión</v>
          </cell>
        </row>
        <row r="8">
          <cell r="A8" t="str">
            <v>PD2</v>
          </cell>
          <cell r="B8">
            <v>7867</v>
          </cell>
          <cell r="C8" t="str">
            <v>7867_2</v>
          </cell>
          <cell r="D8">
            <v>2020110010190</v>
          </cell>
          <cell r="E8" t="str">
            <v>Un nuevo contrato social y ambiental para la Bogotá del siglo XXI</v>
          </cell>
          <cell r="F8" t="str">
            <v>5. Construir Bogotá región con gobierno abierto, transparente y ciudadanía consciente.</v>
          </cell>
          <cell r="G8" t="str">
            <v>56. Gestión Pública Efectiva</v>
          </cell>
          <cell r="H8" t="str">
            <v>Lograr que la comunicación pública distrital se dirija hacia el mismo objetivo y visión de ciudad, reconociendo y abordando las necesidades de la ciudadanía y generando confianza para incentivar su participación en la construcción de Ciudad.</v>
          </cell>
          <cell r="I8" t="str">
            <v>2. Lograr una comunicación pública en la que la ciudadanía se vea identificada.</v>
          </cell>
          <cell r="J8" t="str">
            <v xml:space="preserve">Generación de los lineamientos de comunicación del Distrito para construir ciudad y ciudadanía   </v>
          </cell>
          <cell r="K8" t="str">
            <v>Oficina Consejería de Comunicaciones</v>
          </cell>
          <cell r="L8" t="str">
            <v>Glenda Martínez Osorio</v>
          </cell>
          <cell r="M8" t="str">
            <v>Jefe de Oficina</v>
          </cell>
          <cell r="N8" t="str">
            <v>Oficina Consejería de Comunicaciones</v>
          </cell>
          <cell r="O8" t="str">
            <v>Glenda Martínez Osorio</v>
          </cell>
          <cell r="P8" t="str">
            <v>Jefe de Oficina</v>
          </cell>
          <cell r="Q8" t="str">
            <v>Yenny Vanessa Zabaleta Durán, Rene Hideki Doku Vendries.</v>
          </cell>
          <cell r="R8" t="str">
            <v>Cristhian Guacaneme</v>
          </cell>
          <cell r="S8" t="str">
            <v>2. Comunicar 100 porciento de los temas estratégicos y coyunturales de la ciudad y su gobierno acorde con los criterios establecidos en los lineamientos.</v>
          </cell>
          <cell r="T8" t="str">
            <v>Comunicar 100 porciento de los temas estratégicos y coyunturales de la ciudad y su gobierno acorde con los criterios establecidos en los lineamientos.</v>
          </cell>
          <cell r="AC8" t="str">
            <v>2. Comunicar 100 porciento de los temas estratégicos y coyunturales de la ciudad y su gobierno acorde con los criterios establecidos en los lineamientos.</v>
          </cell>
          <cell r="AI8" t="str">
            <v xml:space="preserve">PD_Meta Proyecto: 2. Comunicar 100 porciento de los temas estratégicos y coyunturales de la ciudad y su gobierno acorde con los criterios establecidos en los lineamientos.; </v>
          </cell>
          <cell r="AJ8" t="str">
            <v>Programación sin observaciones</v>
          </cell>
          <cell r="AK8">
            <v>44055</v>
          </cell>
          <cell r="AL8">
            <v>1</v>
          </cell>
          <cell r="AM8">
            <v>2022</v>
          </cell>
          <cell r="AN8" t="str">
            <v xml:space="preserve">Generar información para la ciudadanía de temas estratégicos y coyunturales de la ciudad y su gobierno acorde con los criterios establecidos en los lineamientos de comunicación distrital.  </v>
          </cell>
          <cell r="AO8" t="str">
            <v>Informar temas estrategicos y coyunturales de la ciudad y su gobierno de cara a los intereses de la ciudadanía promoviendo su interacción para la construcción de ciudad.</v>
          </cell>
          <cell r="AP8">
            <v>2020</v>
          </cell>
          <cell r="AQ8">
            <v>2024</v>
          </cell>
          <cell r="AR8" t="str">
            <v>Constante</v>
          </cell>
          <cell r="AS8" t="str">
            <v>Eficacia</v>
          </cell>
          <cell r="AT8" t="str">
            <v>Porcentaje</v>
          </cell>
          <cell r="AU8" t="str">
            <v>Producto</v>
          </cell>
          <cell r="AV8" t="str">
            <v>N/D</v>
          </cell>
          <cell r="AW8" t="str">
            <v>N/D</v>
          </cell>
          <cell r="AX8" t="str">
            <v>N/D</v>
          </cell>
          <cell r="AY8">
            <v>1</v>
          </cell>
          <cell r="BB8" t="str">
            <v>La medición del cumplimiento de la meta se llevara a cabo con la ejecución de las actividades definidas para la comunicación de los temas estratégicos y coyunturales de la ciudad y su gobierno.</v>
          </cell>
          <cell r="BC8" t="str">
            <v xml:space="preserve">Sumatoria del porcentaje ejecutado de las actividades desarrolladas para la comunicación de temas estrategicos y conyunturales de la ciudad y su gobierno / Sumatoria del porcentaje programado de las actividades actividades desarrolladas para la comunicación de temas estrategicos y conyunturales de la ciudad y su gobierno </v>
          </cell>
          <cell r="BD8" t="str">
            <v xml:space="preserve">Sumatoria del porcentaje ejecutado de las actividades desarrolladas para la comunicación de temas estrategicos y conyunturales de la ciudad y su gobierno </v>
          </cell>
          <cell r="BE8" t="str">
            <v xml:space="preserve">Sumatoria del porcentaje programado de las actividades actividades desarrolladas para la comunicación de temas estrategicos y conyunturales de la ciudad y su gobierno </v>
          </cell>
          <cell r="BF8" t="str">
            <v>Documentos Soportes (Temas Coyunturales y estrategicos (Brief +  Piezas de campaña (material gráfico y/o audiovisual), productos audiovisuales, Comités Tecnicos Operador Logistico, Eventos de Comunicación Institucional,  Boletines Informativos)</v>
          </cell>
          <cell r="BG8">
            <v>1</v>
          </cell>
          <cell r="BH8">
            <v>44055</v>
          </cell>
          <cell r="BI8" t="str">
            <v>Esta meta no esta alineada estrategicamente con la Politica "34_PP - Número de campañas comunicacionales de cualificación del ciudadano elaboradas" ni con el indicador de gestión "018_GE - Plan de Comunicaciones de los servicios  y las acciones que desarrolla la Secretaria General implementado"</v>
          </cell>
          <cell r="BJ8" t="str">
            <v>Plan de acción - proyectos de inversión (actividades)</v>
          </cell>
          <cell r="BK8">
            <v>100</v>
          </cell>
          <cell r="BL8">
            <v>100</v>
          </cell>
          <cell r="BM8">
            <v>100</v>
          </cell>
          <cell r="BN8">
            <v>100</v>
          </cell>
          <cell r="BO8">
            <v>100</v>
          </cell>
          <cell r="BP8">
            <v>100</v>
          </cell>
          <cell r="BQ8">
            <v>98805559554</v>
          </cell>
          <cell r="BR8">
            <v>12144264829</v>
          </cell>
          <cell r="BS8">
            <v>19841742416</v>
          </cell>
          <cell r="BT8">
            <v>22993631309</v>
          </cell>
          <cell r="BU8">
            <v>21122921000</v>
          </cell>
          <cell r="BV8">
            <v>22703000000</v>
          </cell>
          <cell r="BW8">
            <v>100</v>
          </cell>
          <cell r="BX8">
            <v>100</v>
          </cell>
          <cell r="BY8">
            <v>100</v>
          </cell>
          <cell r="BZ8">
            <v>100</v>
          </cell>
          <cell r="CA8">
            <v>100</v>
          </cell>
          <cell r="CB8">
            <v>12129007570</v>
          </cell>
          <cell r="CC8">
            <v>10551409280</v>
          </cell>
          <cell r="CD8">
            <v>19823352095</v>
          </cell>
          <cell r="CE8">
            <v>16845425725</v>
          </cell>
          <cell r="CF8">
            <v>100</v>
          </cell>
          <cell r="CG8">
            <v>100</v>
          </cell>
          <cell r="CH8" t="str">
            <v>No aplica</v>
          </cell>
          <cell r="CI8" t="str">
            <v>Suma</v>
          </cell>
          <cell r="CJ8">
            <v>5</v>
          </cell>
          <cell r="CK8">
            <v>5</v>
          </cell>
          <cell r="CL8">
            <v>10.333333333333334</v>
          </cell>
          <cell r="CM8">
            <v>7.0000000000000009</v>
          </cell>
          <cell r="CN8">
            <v>10.333333333333334</v>
          </cell>
          <cell r="CO8">
            <v>10.333333333333334</v>
          </cell>
          <cell r="CP8">
            <v>7.0000000000000009</v>
          </cell>
          <cell r="CQ8">
            <v>10.333333333333334</v>
          </cell>
          <cell r="CR8">
            <v>7.0000000000000009</v>
          </cell>
          <cell r="CS8">
            <v>10.333333333333334</v>
          </cell>
          <cell r="CT8">
            <v>7.0000000000000009</v>
          </cell>
          <cell r="CU8">
            <v>10.333333333333334</v>
          </cell>
          <cell r="CV8">
            <v>100</v>
          </cell>
          <cell r="CW8">
            <v>82.666666666666671</v>
          </cell>
          <cell r="CX8">
            <v>82.666666666666671</v>
          </cell>
          <cell r="CY8">
            <v>15</v>
          </cell>
          <cell r="CZ8">
            <v>15</v>
          </cell>
          <cell r="DA8">
            <v>31</v>
          </cell>
          <cell r="DB8">
            <v>21</v>
          </cell>
          <cell r="DC8">
            <v>31</v>
          </cell>
          <cell r="DD8">
            <v>31</v>
          </cell>
          <cell r="DE8">
            <v>21</v>
          </cell>
          <cell r="DF8">
            <v>31</v>
          </cell>
          <cell r="DG8">
            <v>21</v>
          </cell>
          <cell r="DH8">
            <v>31</v>
          </cell>
          <cell r="DI8">
            <v>21</v>
          </cell>
          <cell r="DJ8">
            <v>31</v>
          </cell>
          <cell r="DK8">
            <v>300</v>
          </cell>
          <cell r="DL8">
            <v>15</v>
          </cell>
          <cell r="DM8">
            <v>15</v>
          </cell>
          <cell r="DN8">
            <v>31</v>
          </cell>
          <cell r="DO8">
            <v>21</v>
          </cell>
          <cell r="DP8">
            <v>31</v>
          </cell>
          <cell r="DQ8">
            <v>21</v>
          </cell>
          <cell r="DR8">
            <v>15</v>
          </cell>
          <cell r="DS8">
            <v>37</v>
          </cell>
          <cell r="DT8">
            <v>31</v>
          </cell>
          <cell r="DU8">
            <v>31</v>
          </cell>
          <cell r="DV8">
            <v>0</v>
          </cell>
          <cell r="DW8">
            <v>0</v>
          </cell>
          <cell r="DX8">
            <v>248</v>
          </cell>
          <cell r="DY8">
            <v>248</v>
          </cell>
          <cell r="DZ8" t="str">
            <v>Informe preliminar en Temas Coyunturales y estrategicos,  Informe preliminar en acciones en las plataformas y medios virtuales, Informes de Trafico, Comités técnicos</v>
          </cell>
          <cell r="EA8" t="str">
            <v>Informe preliminar en Temas Coyunturales y estrategicos,  Informe preliminar en acciones en las plataformas y medios virtuales, Informes de Trafico, Comités técnicos</v>
          </cell>
          <cell r="EB8" t="str">
            <v>Informe preliminar en Temas Coyunturales y estrategicos,  Informe preliminar en acciones en las plataformas y medios virtuales, Informes de Trafico, Comités técnicos</v>
          </cell>
          <cell r="EC8" t="str">
            <v>Informe preliminar en Temas Coyunturales y estrategicos,  Informe preliminar en acciones en las plataformas y medios virtuales, Informes de Trafico, Comités técnicos</v>
          </cell>
          <cell r="ED8" t="str">
            <v>Informe preliminar en Temas Coyunturales y estrategicos,  Informe preliminar en acciones en las plataformas y medios virtuales, Informes de Trafico, Comités técnicos</v>
          </cell>
          <cell r="EE8" t="str">
            <v>Informe preliminar en Temas Coyunturales y estrategicos,  Informe preliminar en acciones en las plataformas y medios virtuales, Informes de Trafico, Comités técnicos</v>
          </cell>
          <cell r="EF8" t="str">
            <v>Informe preliminar en Temas Coyunturales y estrategicos,  Informe preliminar en acciones en las plataformas y medios virtuales, Informes de Trafico, Comités técnicos</v>
          </cell>
          <cell r="EG8" t="str">
            <v>Informe preliminar en Temas Coyunturales y estrategicos,  Informe preliminar en acciones en las plataformas y medios virtuales, Informes de Trafico, Comités técnicos</v>
          </cell>
          <cell r="EH8" t="str">
            <v>Informe preliminar en Temas Coyunturales y estrategicos,  Informe preliminar en acciones en las plataformas y medios virtuales, Informes de Trafico, Comités técnicos</v>
          </cell>
          <cell r="EI8" t="str">
            <v>Informe preliminar en Temas Coyunturales y estrategicos,  Informe preliminar en acciones en las plataformas y medios virtuales, Informes de Trafico, Comités técnicos</v>
          </cell>
          <cell r="EJ8" t="str">
            <v>Informe preliminar en Temas Coyunturales y estrategicos,  Informe preliminar en acciones en las plataformas y medios virtuales, Informes de Trafico, Comités técnicos</v>
          </cell>
          <cell r="EK8" t="str">
            <v>Informe preliminar en Temas Coyunturales y estrategicos,  Informe preliminar en acciones en las plataformas y medios virtuales, Informes de Trafico, Comités técnicos</v>
          </cell>
          <cell r="EL8" t="str">
            <v>1. Informe preliminar en temas coyunturales y estratégicos mes de enero 2022.docx
2. Informe preliminar en acciones en las plataformas y medios virtuales mes de enero 2022.docx
3. Informe de tráfico 02012022
4. Informe de tráfico 16012022
5. Informe de tráfico 23012022</v>
          </cell>
          <cell r="EM8" t="str">
            <v>1. Informe preliminar en temas coyunturales y estratégicos mes de febrero 2022.docx
2. Informe preliminar en acciones en las plataformas y medios virtuales mes de febrero 2022.
1.	Informe de tráfico 06022022.pdf
2.	Informe de tráfico 13022022.pdf
3.	Informe de tráfico 20022022.pdf
4.	Informe de tráfico 27022022.pdf</v>
          </cell>
          <cell r="EN8" t="str">
            <v>1. 	Informe preliminar en temas coyunturales y estratégicos mes de marzo 2022.docx
2. 	Informe preliminar en acciones en las plataformas y medios virtuales mes de marzo 2022.docx
3. Informe de tráfico 06032022
4. Informe de tráfico 13032022
5. Informe de tráfico 21032022
6. Informe de tráfico 27032022
7. Plan medios La Btá que estamos Construyendo Movilidad MarAbr2022</v>
          </cell>
          <cell r="EO8" t="str">
            <v>1. Informe preliminar en temas coyunturales y estratégicos mes de abril 2022.docx
2. Informe preliminar en acciones en las plataformas y medios virtuales mes de abril 2022.docx
3. Informe de tráfico 03042022
4. Informe de tráfico 10042022
5. Informe de tráfico 17042022
6. Informe de tráfico 25042022</v>
          </cell>
          <cell r="EP8" t="str">
            <v>1. Informe preliminar en temas coyunturales y estratégicos mes de mayo 2022.docx
2. Informe preliminar en acciones en las plataformas y medios virtuales mes de mayo 2022.docx
3. Informe de tráfico 02052022
4. Informe de tráfico 09052022
5. Informe de tráfico 16052022
6. Informe de tráfico 22052022
7. Plan medios Balance Gestión - Mayo</v>
          </cell>
          <cell r="EQ8" t="str">
            <v xml:space="preserve">1. Informe preliminar en temas coyunturales y estratégicos mes de junio 2022.docx
2. Informe preliminar en acciones en las plataformas y medios virtuales mes de junio 2022.docx
3. Informe de tráfico 09062022
4. Informe de tráfico 13062022
5. Informe de tráfico 19062022
6. Informe de tráfico 26062022
</v>
          </cell>
          <cell r="ER8" t="str">
            <v>1. Informe preliminar en temas coyunturales y estratégicos mes de julio 2022.docx
2. Informe preliminar en acciones en las plataformas y medios virtuales mes de julio 2022.docx</v>
          </cell>
          <cell r="ES8" t="str">
            <v>1. Informe preliminar en temas coyunturales y estratégicos mes de agosto 2022.docx
2. Informe preliminar en acciones en las plataformas y medios virtuales mes de agosto 2022.docx
3. Informe de tráfico 09082022
4. Informe de tráfico 18082022
5. Informe de tráfico 21082022
6. Informe de tráfico 28082022
7. Plan medios Cumpleaños Bogotá - Agosto
8. Tráfico consolidado (Control Presupuestal) Contrato 877-2021 Central de Medios - ETB Julio</v>
          </cell>
          <cell r="ET8" t="str">
            <v>1. Informe preliminar en temas coyunturales y estratégicos mes de septiembre 2022.docx
2. Informe preliminar en acciones en las plataformas y medios virtuales mes de septiembre 2022.docx
3. Informe de tráfico 04092022
4. Informe de tráfico 11092022
5. Informe de tráfico 18092022
6. Informe de tráfico 25092022
7. Plan SG - Rendición de cuentas I - 2022</v>
          </cell>
          <cell r="EU8" t="str">
            <v>1. Informe preliminar en temas coyunturales y estratégicos mes de octubre 2022.docx
2. Informe preliminar en acciones en las plataformas y medios virtuales mes de octubre 2022.docx
3. Informe de tráfico 02102022
4. Informe de tráfico 09102022
5. Informe de tráfico 16102022
6. Informe de tráfico 23102022
7. Plan medios Rendición de cuentas II - 2022</v>
          </cell>
          <cell r="EV8">
            <v>0</v>
          </cell>
          <cell r="EW8">
            <v>0</v>
          </cell>
          <cell r="EX8">
            <v>18531549000</v>
          </cell>
          <cell r="EY8">
            <v>18531549000</v>
          </cell>
          <cell r="EZ8">
            <v>18531549000</v>
          </cell>
          <cell r="FA8">
            <v>18531549000</v>
          </cell>
          <cell r="FB8">
            <v>18531549000</v>
          </cell>
          <cell r="FC8">
            <v>18531549000</v>
          </cell>
          <cell r="FD8">
            <v>18531549000</v>
          </cell>
          <cell r="FE8">
            <v>18531549000</v>
          </cell>
          <cell r="FF8">
            <v>18531549000</v>
          </cell>
          <cell r="FG8">
            <v>18531549000</v>
          </cell>
          <cell r="FH8">
            <v>18531549000</v>
          </cell>
          <cell r="FI8">
            <v>18531549000</v>
          </cell>
          <cell r="FJ8">
            <v>18531549000</v>
          </cell>
          <cell r="FK8">
            <v>18531549000</v>
          </cell>
          <cell r="FL8">
            <v>18531549000</v>
          </cell>
          <cell r="FM8">
            <v>18531549000</v>
          </cell>
          <cell r="FN8">
            <v>18531549000</v>
          </cell>
          <cell r="FO8">
            <v>18531549000</v>
          </cell>
          <cell r="FP8">
            <v>18531549000</v>
          </cell>
          <cell r="FQ8">
            <v>19393618222</v>
          </cell>
          <cell r="FR8">
            <v>22985326684</v>
          </cell>
          <cell r="FS8">
            <v>22985326684</v>
          </cell>
          <cell r="FT8">
            <v>22993631309</v>
          </cell>
          <cell r="FU8">
            <v>0</v>
          </cell>
          <cell r="FV8">
            <v>0</v>
          </cell>
          <cell r="FW8">
            <v>22993631309</v>
          </cell>
          <cell r="FX8">
            <v>6867535058</v>
          </cell>
          <cell r="FY8">
            <v>6867535058</v>
          </cell>
          <cell r="FZ8">
            <v>6867535058</v>
          </cell>
          <cell r="GA8">
            <v>8893795058</v>
          </cell>
          <cell r="GB8">
            <v>8893795058</v>
          </cell>
          <cell r="GC8">
            <v>9197478228</v>
          </cell>
          <cell r="GD8">
            <v>10318762511</v>
          </cell>
          <cell r="GE8">
            <v>15636213087</v>
          </cell>
          <cell r="GF8">
            <v>15776388578</v>
          </cell>
          <cell r="GG8">
            <v>22365779111</v>
          </cell>
          <cell r="GH8">
            <v>0</v>
          </cell>
          <cell r="GI8">
            <v>0</v>
          </cell>
          <cell r="GJ8">
            <v>22365779111</v>
          </cell>
          <cell r="GK8">
            <v>0</v>
          </cell>
          <cell r="GL8">
            <v>141778100</v>
          </cell>
          <cell r="GM8">
            <v>670366339</v>
          </cell>
          <cell r="GN8">
            <v>1194196388</v>
          </cell>
          <cell r="GO8">
            <v>1734997315</v>
          </cell>
          <cell r="GP8">
            <v>2271515871</v>
          </cell>
          <cell r="GQ8">
            <v>3431202406</v>
          </cell>
          <cell r="GR8">
            <v>5867092553</v>
          </cell>
          <cell r="GS8">
            <v>7007564694</v>
          </cell>
          <cell r="GT8">
            <v>9343388720</v>
          </cell>
          <cell r="GU8">
            <v>0</v>
          </cell>
          <cell r="GV8">
            <v>0</v>
          </cell>
          <cell r="GW8">
            <v>9343388720</v>
          </cell>
          <cell r="GX8">
            <v>0</v>
          </cell>
          <cell r="GY8">
            <v>0</v>
          </cell>
          <cell r="GZ8">
            <v>0</v>
          </cell>
          <cell r="HA8">
            <v>0</v>
          </cell>
          <cell r="HB8">
            <v>0</v>
          </cell>
          <cell r="HC8">
            <v>0</v>
          </cell>
          <cell r="HD8">
            <v>0</v>
          </cell>
          <cell r="HE8">
            <v>0</v>
          </cell>
          <cell r="HF8">
            <v>0</v>
          </cell>
          <cell r="HG8">
            <v>2977926370</v>
          </cell>
          <cell r="HH8">
            <v>0</v>
          </cell>
          <cell r="HI8">
            <v>0</v>
          </cell>
          <cell r="HJ8">
            <v>2977926370</v>
          </cell>
          <cell r="HK8">
            <v>21428571</v>
          </cell>
          <cell r="HL8">
            <v>1330169726</v>
          </cell>
          <cell r="HM8">
            <v>1839412616</v>
          </cell>
          <cell r="HN8">
            <v>2130666003</v>
          </cell>
          <cell r="HO8">
            <v>2441716770</v>
          </cell>
          <cell r="HP8">
            <v>2663473420</v>
          </cell>
          <cell r="HQ8">
            <v>2936578947</v>
          </cell>
          <cell r="HR8">
            <v>2936578947</v>
          </cell>
          <cell r="HS8">
            <v>2936578947</v>
          </cell>
          <cell r="HT8">
            <v>2936578947</v>
          </cell>
          <cell r="HU8">
            <v>0</v>
          </cell>
          <cell r="HV8">
            <v>0</v>
          </cell>
          <cell r="HW8">
            <v>2936578947</v>
          </cell>
          <cell r="HX8" t="str">
            <v xml:space="preserve">Avances y logros:
La Oficina Consejería de Comunicaciones de la Secretaría General de la Alcaldía Mayor de Bogotá, realizó distintas acciones que contribuyen a divulgación de temas coyunturales y estratégicos de la ciudad, destacando los siguientes avances entre enero y septiembre de la vigencia 2022:
Divulgación hacia la ciudadanía: Generó y divulgó 10.247 mensajes institucionales en redes sociales, elaboró 14.846 contenidos informativos y/o periodísticos divulgados en el portal Bogotá www.bogota.gov.co, sobre las principales noticias, eventos, actividades de participación ciudadana, servicios e información de la administración distrital y atendió 8.290 PQRS remitidos por la ciudadanía.
Así mismo, cubrió y realizó 178 transmisiones en vivo de las actividades desarrolladas por la alcaldesa y la Administración Distrital, generó 352 clips audiovisuales y emitió 329 boletines de prensa para los medios de comunicación.
Igualmente, diseño y desarrollo las siguientes campañas y/o acciones de comunicación pública:
•	"La Bogotá que estamos Construyendo - Movilidad", cuyo objetivo fue concientizar a la ciudadanía acerca de la importancia de parquear en los lugares que están habilitados, respetando el espacio público para que peatones y automóviles puedan movilizarse de manera óptima.
•	"Balance Gestión - Mayo", cuyo objetivo fue informar sobre el avance y resultados en obras de colegios, centros de salud y vías; así como, en la generación de empleos.
•	"Cumpleaños Bogotá - Agosto", cuyo objetivo fue mostrarles a los bogotanos los avances que ha logrado la Administración respecto a programas sociales e infraestructura. 
•	"Rendición de Cuentas I - Septiembre", cuyo objetivo fue mostrarle a la ciudadanía las acciones que está haciendo la Administración en cuanto a seguridad, salud, medio ambiente, inversión social, educación y cultura.
•	"Rendición de Cuentas II - 2022", cuyo objetivo es mostrar los avances logrados en inversión social, educación, salud, seguridad, desarrollo económico, infraestructura y cultura
Fortalecimiento Digital:
•	A través de los informes de métricas generados, se pudo identificar que en lo corrido del año se registran aproximadamente 116.966.039 visitas totales a páginas del Portal Bogotá y que a este mismo corte los usuarios incrementaron en un 39%, llegando a un total de 3.302.441. 
Beneficios:
A través de estas estrategias de comunicación y del cubrimiento de las actividades institucionales que realiza la Alcaldía Mayor y el Distrito, se informa a la Ciudadanía y a los medios de comunicación sobre los diferentes avances, programas y proyectos de la Administración Distrital.
</v>
          </cell>
          <cell r="HY8" t="str">
            <v/>
          </cell>
          <cell r="HZ8" t="str">
            <v/>
          </cell>
          <cell r="IA8" t="str">
            <v xml:space="preserve">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877-2021 con la Secretaría General de la Alcaldía Mayor de Bogotá, se realizaron 3 informes de tráfico del enero de 2022 que registran la participación presupuestal de los medios de comunicación en cada campaña realizada con base en los informes de ordenación enviados por ETB.
</v>
          </cell>
          <cell r="IB8" t="str">
            <v>La Secretaría General a través de la Oficina Consejería de Comunicaciones, desarrolló diferentes acciones que contribuyeron a la divulgación de los temas estratégicos y coyunturales de la ciudad, a través de, cubrimientos y transmisiones en vivo de eventos de la alcaldesa Mayor, producción de clips informativos, eventos institucionales y Boletines de prensa.
Igualmente, generó y divulgó mensajes institucionales y contenidos informativos y/o periodísticos a través de sus medios de comunicación propios (redes sociales y portal bogota.gov.co) y con el fin de fortalecer las plataformas digitales, generó informes de métricas, monitoreo de tendencias y atendió las peticiones y solicitudes de los ciudadanos.
Por otro lado, y en el marco del contrato 877-2021, se realizó el seguimiento presupuestal de cada campaña y/o acción de comunicación pública realizada con base en los informes de ordenación enviados por ETB.</v>
          </cell>
          <cell r="IC8" t="str">
            <v>La Oficina Consejería de Comunicaciones desarrolló diferentes acciones que contribuyeron a la divulgación de los temas estratégicos y coyunturales de la ciudad, a través de cubrimientos y transmisiones en vivo de eventos de la Alcaldesa Mayor, campañas, producción de clips informativos,  eventos institucionales y Boletines de prensa para los medios de comunicación. 
En este mes, se diseñó la campaña y/o acción pública denominada "La Bogotá que estamos Construyendo - Movilidad", cuyo objetivo fue concientizar a la ciudadanía acerca de la importancia de parquear en los lugares que están habilitados, respetando el espacio público para que peatones y automóviles puedan movilizarse de manera óptima.
Igualmente, generó y divulgó mensajes institucionales y contenidos informativos y/o periodísticos a través de sus medios de comunicación propios (redes sociales y portal bogota.gov.co). Igualmente, y con el fin de fortalecer las plataformas digitales, generó informes de métricas, monitoreo de tendencias y atendió las peticiones y solicitudes de los ciudadanos.
urante el mes de marzo de la presente vigencia y en el marco del contrato 877-2021, se realizaron cuatro (4) informes de tráfico que registran la participación presupuestal de los medios de comunicación en cada campaña y/o acción de comunicación pública realizada con base en los informes de ordenación enviados por ETB, cumpliendo con el 11,0% de lo programado para este mes.
Asimismo, a través del contrato de Central de medios se realizó el Plan de medios para la campaña "La Bogotá que estamos Construyendo - Movilidad"</v>
          </cell>
          <cell r="ID8" t="str">
            <v>La Oficina Consejería de Comunicaciones desarrolló diferentes acciones que contribuyeron a la divulgación de los temas estratégicos y coyunturales de la ciudad, a través de cubrimientos y transmisiones en vivo de eventos de la Alcaldesa Mayor, producción de clips informativos, eventos institucionales y Boletines de prensa para los medios de comunicación.
Asimismo, generó y divulgó mensajes institucionales y contenidos informativos y/o periodísticos a través de sus medios de comunicación propios (redes sociales y portal bogota.gov.co). Igualmente, y con el fin de fortalecer las plataformas digitales, generó informes de métricas, monitoreo de tendencias y atendió las peticiones y solicitudes de los ciudadanos.
Por otro lado, y en el marco del contrato 877-2021, se realizaron cuatro (4) informes de tráfico que registran la participación presupuestal de los medios de comunicación en cada campaña y/o acción de comunicación pública realizada con base en los informes de ordenación enviados por ETB.</v>
          </cell>
          <cell r="IE8" t="str">
            <v>La Oficina Consejería de Comunicaciones desarrolló diferentes acciones que contribuyeron a la divulgación de los temas estratégicos y coyunturales de la ciudad, a través de cubrimientos y transmisiones en vivo de eventos de la Alcaldesa Mayor, campañas, producción de clips informativos,  eventos institucionales y Boletines de prensa para los medios de comunicación. 
En este mes, se diseñó la campaña y/o acción pública denominada "Balance Gestión - Mayo", cuyo objetivo fue informar sobre el avance y resultados en obras de colegios, centros de salud y vías; así como, en la generación de empleos.
Igualmente, generó y divulgó mensajes institucionales y contenidos informativos y/o periodísticos a través de sus medios de comunicación propios (redes sociales y portal bogota.gov.co). Igualmente, y con el fin de fortalecer las plataformas digitales, generó informes de métricas, monitoreo de tendencias y atendió las peticiones y solicitudes de los ciudadanos.
Durante el mes de mayo de la presente vigencia y en el marco del contrato 877-2021, se realizaron cuatro (4) informes de tráfico que registran la participación presupuestal de los medios de comunicación en cada campaña y/o acción de comunicación pública realizada con base en los informes de ordenación enviados por ETB.
Finalmente, a través del contrato de Central de medios se realizó el Plan de medios para la campaña "Balance Gestión - Mayo".</v>
          </cell>
          <cell r="IF8" t="str">
            <v>La Oficina Consejería de Comunicaciones desarrolló diferentes acciones que contribuyeron a la divulgación de los temas estratégicos y coyunturales de la ciudad, a través de cubrimientos y transmisiones en vivo de eventos de la Alcaldesa Mayor, producción de clips informativos,  eventos institucionales y Boletines de prensa para los medios de comunicación. 
Además, generó y divulgó mensajes institucionales y contenidos informativos y/o periodísticos a través de sus medios de comunicación propios (redes sociales y portal bogota.gov.co). Igualmente, y con el fin de fortalecer las plataformas digitales, generó informes de métricas, monitoreo de tendencias y atendió las peticiones y solicitudes de los ciudadanos.
En el mes de junio de la presente vigencia, y en el marco del contrato 877-2021, se realizaron cuatro (4) informes de tráfico que registran la participación presupuestal de los medios de comunicación en cada campaña y/o acción de comunicación pública realizada con base en los informes de ordenación enviados por ETB.
Dificultades
En este mes, no se realizó la campaña y/o acción pública programada, dado que en el contrato vigente con la Central de Medios no se contaba con recursos suficientes para la realización de la misma. Esta campaña se reportará en el mes de septiembre.</v>
          </cell>
          <cell r="IG8" t="str">
            <v>La Oficina Consejería de Comunicaciones desarrolló diferentes acciones que contribuyeron a la divulgación de los temas estratégicos y coyunturales de la ciudad, a través de cubrimientos y transmisiones en vivo de eventos de la Alcaldesa Mayor, producción de clips informativos,  eventos institucionales y Boletines de prensa para los medios de comunicación.
Por otro lado, se generaron y divulgaron mensajes institucionales y contenidos informativos y/o periodísticos a través de sus medios de comunicación propios (redes sociales y portal bogota.gov.co). Igualmente, y con el fin de fortalecer las plataformas digitales, generó informes de métricas, monitoreo de tendencias y atendió las peticiones y solicitudes de los ciudadanos.
Dificultades:
Para el mes de julio no se generaron informes de tráfico, en razón a que, el contrato de central de medos culminó el 30 de junio de 2022, en este momento se está realizando el proceso de contratación, el cual quedará adjudicado en el mes de agosto.</v>
          </cell>
          <cell r="IH8" t="str">
            <v>La Oficina Consejería de Comunicaciones desarrolló diferentes acciones que contribuyeron a la divulgación de los temas estratégicos y coyunturales de la ciudad, a través de cubrimientos y transmisiones en vivo de eventos de la Alcaldesa Mayor, campañas, producción de clips informativos,  eventos institucionales y Boletines de prensa para los medios de comunicación. 
En este mes, se diseñó la campaña y/o acción pública denominada "Cumpleaños Bogotá - Agosto", cuyo objetivo fue mostrarle a los bogotanos los avances que ha logrado la Administración respecto a programas sociales e infraestructura.
Por otro lado, la Oficina Consejería de Comunicaciones generó y divulgó mensajes institucionales y contenidos informativos y/o periodísticos a través de sus medios de comunicación propios (redes sociales y portal bogota.gov.co). Igualmente, y con el fin de fortalecer las plataformas digitales, generó informes de métricas, monitoreo de tendencias y atendió las peticiones y solicitudes de los ciudadanos.
Igualmente, en el marco del contrato 804-2022, se realizaron cuatro (4) informes de tráfico que registran la participación presupuestal de los medios de comunicación en cada campaña y/o acción de comunicación pública realizada con base en los informes de ordenación enviados por ETB. Asimismo, a través de este contrato se realizó el Plan de medios para la campaña "Cumpleaños Bogotá - Agosto".
Ahora bien, frente a los reportes de informes de trafico que se presentan mensualmente, para el mes de julio de 2022 no hubo avance técnico presupuestal en el marco del contrato No. 4140000-877-2021,  por cuanto el contrato finalizo el 30 de junio de 2022, sin embargo, hubo avance financiero con la facturación presentada por parte de la Central de Medios, para lo cual se anexa el informe financiero y el Control presupuestal del contrato mencionado donde se muestra la participación presupuestal de cada campaña y saldos correspondientes a la fecha de terminación.</v>
          </cell>
          <cell r="II8" t="str">
            <v>La Oficina Consejería de Comunicaciones desarrolló diferentes acciones que contribuyeron a la divulgación de los temas estratégicos y coyunturales de la ciudad, a través de cubrimientos y transmisiones en vivo de eventos de la Alcaldesa Mayor, producción de clips informativos, eventos institucionales, boletines de prensa para los medios de comunicación, generación y divulgación de contenidos informativos, periodísticos y mensajes institucionales a través de sus medios de comunicación propios (redes sociales y portal bogota.gov.co).   
Igualmente, y con el fin de fortalecer las plataformas digitales, monitoreó las tendencias del Portal Bogotá, generó informes de métricas y atendió las PQRS remitidas por la ciudadanía.
Desarrolló la Campaña y/o acción de comunicación pública denominada "Rendición de Cuentas I - Septiembre", cuyo objetivo fue mostrarle a la ciudadanía las acciones que está haciendo la Administración en cuanto a seguridad, salud, medio ambiente, inversión social, educación y cultura.
Así mismo, se realizaron cuatro (4) informes de tráfico que registran la participación presupuestal de los medios de comunicación en cada campaña y/o acción de comunicación pública realizada con base en los informes de ordenación enviados por ETB, en el marco del contrato 804-2022 y se presentó el Plan de medios para la campaña "Rendición de Cuentas I - Septiembre".</v>
          </cell>
          <cell r="IJ8" t="str">
            <v>La Oficina Consejería de Comunicaciones desarrolló diferentes acciones que contribuyeron a la divulgación de los temas estratégicos y coyunturales de la ciudad, a través de cubrimientos y transmisiones en vivo de eventos de la Alcaldesa Mayor, producción de clips informativos, eventos institucionales, boletines de prensa para los medios de comunicación, generación y divulgación de contenidos informativos, periodísticos y mensajes institucionales a través de sus medios de comunicación propios (redes sociales y portal bogota.gov.co).   
Igualmente, y con el fin de fortalecer las plataformas digitales, monitoreó las tendencias del Portal Bogotá, generó informes de métricas y atendió las PQRS remitidas por la ciudadanía.
Desarrolló  la campaña y/o acción de comunicación pública denominada "Rendición de Cuentas II - 2022", cuyo objetivo es mostrar los avances logrados en inversión social, educación, salud, seguridad, desarrollo económico, infraestructura y cultura.
Así mismo, se realizaron cuatro (4) informes de tráfico que registran la participación presupuestal de los medios de comunicación en cada campaña y/o acción de comunicación pública realizada con base en los informes de ordenación enviados por ETB, en el marco del contrato 804-2022 y se presentó el Plan de medios para la campaña "Rendición de Cuentas I - Septiembre".</v>
          </cell>
          <cell r="IK8" t="str">
            <v/>
          </cell>
          <cell r="IL8" t="str">
            <v/>
          </cell>
          <cell r="IM8">
            <v>1</v>
          </cell>
          <cell r="IN8">
            <v>1</v>
          </cell>
          <cell r="IO8">
            <v>1</v>
          </cell>
          <cell r="IP8">
            <v>1</v>
          </cell>
          <cell r="IQ8">
            <v>1</v>
          </cell>
          <cell r="IR8">
            <v>0.67741935483870963</v>
          </cell>
          <cell r="IS8">
            <v>0.7142857142857143</v>
          </cell>
          <cell r="IT8">
            <v>1.1935483870967742</v>
          </cell>
          <cell r="IU8">
            <v>1.4761904761904763</v>
          </cell>
          <cell r="IV8">
            <v>1</v>
          </cell>
          <cell r="IW8">
            <v>0</v>
          </cell>
          <cell r="IX8">
            <v>0</v>
          </cell>
          <cell r="IY8">
            <v>0.82666666666666666</v>
          </cell>
          <cell r="IZ8">
            <v>5</v>
          </cell>
          <cell r="JA8">
            <v>5</v>
          </cell>
          <cell r="JB8">
            <v>10.333333333333334</v>
          </cell>
          <cell r="JC8">
            <v>7.0000000000000009</v>
          </cell>
          <cell r="JD8">
            <v>10.333333333333334</v>
          </cell>
          <cell r="JE8">
            <v>7.0000000000000009</v>
          </cell>
          <cell r="JF8">
            <v>5</v>
          </cell>
          <cell r="JG8">
            <v>12.333333333333334</v>
          </cell>
          <cell r="JH8">
            <v>10.333333333333334</v>
          </cell>
          <cell r="JI8">
            <v>10.333333333333334</v>
          </cell>
          <cell r="JJ8">
            <v>0</v>
          </cell>
          <cell r="JK8">
            <v>0</v>
          </cell>
          <cell r="JL8">
            <v>82.666666666666671</v>
          </cell>
          <cell r="JM8">
            <v>5</v>
          </cell>
          <cell r="JN8">
            <v>10</v>
          </cell>
          <cell r="JO8">
            <v>20.333333333333336</v>
          </cell>
          <cell r="JP8">
            <v>27.333333333333336</v>
          </cell>
          <cell r="JQ8">
            <v>37.666666666666671</v>
          </cell>
          <cell r="JR8">
            <v>44.666666666666671</v>
          </cell>
          <cell r="JS8">
            <v>49.666666666666671</v>
          </cell>
          <cell r="JT8">
            <v>62.000000000000007</v>
          </cell>
          <cell r="JU8">
            <v>72.333333333333343</v>
          </cell>
          <cell r="JV8">
            <v>82.666666666666671</v>
          </cell>
          <cell r="JW8">
            <v>82.666666666666671</v>
          </cell>
          <cell r="JX8">
            <v>82.666666666666671</v>
          </cell>
          <cell r="JY8">
            <v>100</v>
          </cell>
          <cell r="JZ8">
            <v>100</v>
          </cell>
          <cell r="KA8">
            <v>100</v>
          </cell>
          <cell r="KB8">
            <v>100</v>
          </cell>
          <cell r="KC8">
            <v>100</v>
          </cell>
          <cell r="KD8">
            <v>67.741935483870961</v>
          </cell>
          <cell r="KE8">
            <v>71.428571428571431</v>
          </cell>
          <cell r="KF8">
            <v>119.35483870967742</v>
          </cell>
          <cell r="KG8">
            <v>147.61904761904762</v>
          </cell>
          <cell r="KH8">
            <v>100</v>
          </cell>
          <cell r="KI8" t="str">
            <v/>
          </cell>
          <cell r="KJ8" t="str">
            <v/>
          </cell>
          <cell r="KK8">
            <v>100</v>
          </cell>
          <cell r="KL8">
            <v>100</v>
          </cell>
          <cell r="KM8">
            <v>100</v>
          </cell>
          <cell r="KN8">
            <v>100</v>
          </cell>
          <cell r="KO8">
            <v>100</v>
          </cell>
          <cell r="KP8">
            <v>93.055555555555557</v>
          </cell>
          <cell r="KQ8">
            <v>90.303030303030312</v>
          </cell>
          <cell r="KR8">
            <v>94.897959183673478</v>
          </cell>
          <cell r="KS8">
            <v>100</v>
          </cell>
          <cell r="KT8">
            <v>100</v>
          </cell>
          <cell r="KU8" t="str">
            <v/>
          </cell>
          <cell r="KV8" t="str">
            <v/>
          </cell>
          <cell r="KW8">
            <v>100</v>
          </cell>
          <cell r="KX8" t="str">
            <v>7867_2</v>
          </cell>
          <cell r="KY8" t="str">
            <v>2. Lograr una comunicación pública en la que la ciudadanía se vea identificada.</v>
          </cell>
          <cell r="KZ8">
            <v>66.666666666666671</v>
          </cell>
          <cell r="LA8">
            <v>60.888888888888893</v>
          </cell>
          <cell r="LB8">
            <v>66.666666666666671</v>
          </cell>
          <cell r="LC8">
            <v>60.888888888888893</v>
          </cell>
          <cell r="LD8">
            <v>83.333333333333343</v>
          </cell>
          <cell r="LE8">
            <v>63.944444444444443</v>
          </cell>
          <cell r="LF8">
            <v>24746649000</v>
          </cell>
          <cell r="LG8">
            <v>24033862319</v>
          </cell>
          <cell r="LH8">
            <v>10595747191</v>
          </cell>
          <cell r="LI8">
            <v>3103520585</v>
          </cell>
          <cell r="LJ8">
            <v>3064020131</v>
          </cell>
          <cell r="LK8">
            <v>5</v>
          </cell>
          <cell r="LL8">
            <v>5</v>
          </cell>
          <cell r="LM8">
            <v>10.333333333333336</v>
          </cell>
          <cell r="LN8">
            <v>7</v>
          </cell>
          <cell r="LO8">
            <v>10.333333333333336</v>
          </cell>
          <cell r="LP8">
            <v>7</v>
          </cell>
          <cell r="LQ8">
            <v>5.0000000000000071</v>
          </cell>
          <cell r="LR8">
            <v>12.333333333333343</v>
          </cell>
          <cell r="LS8">
            <v>10.333333333333321</v>
          </cell>
          <cell r="LT8">
            <v>10.333333333333343</v>
          </cell>
          <cell r="LU8" t="str">
            <v/>
          </cell>
          <cell r="LV8" t="str">
            <v/>
          </cell>
          <cell r="LW8">
            <v>82.666666666666686</v>
          </cell>
          <cell r="LX8">
            <v>82.666666666666686</v>
          </cell>
          <cell r="LY8">
            <v>82.666666666666686</v>
          </cell>
          <cell r="LZ8" t="str">
            <v>Oportuno: Se radica en los tiempos establecidos por la Oficina Asesora de Planeación - OAP</v>
          </cell>
          <cell r="MA8" t="str">
            <v>No oportuna: El tiempo de radicación debe coincidir con el plazo establecido por la Oficina Asesora de Planeación - OAP</v>
          </cell>
          <cell r="MB8" t="str">
            <v>No oportuna: El tiempo de radicación debe coincidir con el plazo establecido por la Oficina Asesora de Planeación - OAP</v>
          </cell>
          <cell r="MC8" t="str">
            <v>Oportuno: Se radica en los tiempos establecidos por la Oficina Asesora de Planeación - OAP</v>
          </cell>
          <cell r="MD8" t="str">
            <v>No oportuna: El tiempo de radicación debe coincidir con el plazo establecido por la Oficina Asesora de Planeación - OAP</v>
          </cell>
          <cell r="ME8" t="str">
            <v>No oportuna: El tiempo de radicación debe coincidir con el plazo establecido por la Oficina Asesora de Planeación - OAP</v>
          </cell>
          <cell r="MF8" t="str">
            <v>No oportuna: El tiempo de radicación debe coincidir con el plazo establecido por la Oficina Asesora de Planeación - OAP</v>
          </cell>
          <cell r="MG8" t="str">
            <v>Oportuno: Se radica en los tiempos establecidos por la Oficina Asesora de Planeación - OAP</v>
          </cell>
          <cell r="MH8">
            <v>0</v>
          </cell>
          <cell r="MI8">
            <v>0</v>
          </cell>
          <cell r="MJ8">
            <v>0</v>
          </cell>
          <cell r="MK8">
            <v>0</v>
          </cell>
          <cell r="ML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8">
            <v>0</v>
          </cell>
          <cell r="MU8">
            <v>0</v>
          </cell>
          <cell r="MV8">
            <v>0</v>
          </cell>
          <cell r="MW8">
            <v>0</v>
          </cell>
          <cell r="MX8">
            <v>100</v>
          </cell>
          <cell r="MY8">
            <v>100</v>
          </cell>
          <cell r="MZ8">
            <v>100</v>
          </cell>
          <cell r="NA8">
            <v>100</v>
          </cell>
          <cell r="NB8">
            <v>100</v>
          </cell>
          <cell r="NC8">
            <v>93.055555555555557</v>
          </cell>
          <cell r="ND8">
            <v>90.303030303030312</v>
          </cell>
          <cell r="NE8">
            <v>94.897959183673478</v>
          </cell>
          <cell r="NF8">
            <v>100</v>
          </cell>
          <cell r="NG8">
            <v>100</v>
          </cell>
          <cell r="NH8" t="str">
            <v/>
          </cell>
          <cell r="NI8" t="str">
            <v/>
          </cell>
          <cell r="NJ8" t="str">
            <v>La información consignada por el proyecto corresponde frente a las fuentes de información presupuestal oficial.
De acuerdo con el informe de cierre de vigencia a Enero de 2022:
El valor comprometido es del 37.06%.
Los giros sobre el valor programado corresponden al 0%.
Los giros sobre las reservas son del 0.72%.</v>
          </cell>
          <cell r="NK8" t="str">
            <v>La información consignada por el proyecto corresponde frente a las fuentes de información presupuestal oficial.
De acuerdo con el informe de cierre de vigencia a febrero de 2022:
El valor comprometido es del 12.28%.
Los giros sobre el valor programado corresponden al 0,41%.</v>
          </cell>
          <cell r="NL8" t="str">
            <v>La información consignada por el proyecto corresponde frente a las fuentes de información presupuestal oficial.
De acuerdo con el informe de cierre de vigencia a marzo de 2022:
El valor comprometido es del 37.06%.
Los giros sobre el valor programado corresponden al 3,62%.
Los giros sobre las reservas son del 61.77%.</v>
          </cell>
          <cell r="NM8" t="str">
            <v>La información consignada por el proyecto corresponde frente a las fuentes de información presupuestal oficial.
De acuerdo con el informe de cierre de vigencia a abril de 2022:
El valor comprometido es del 47.99%.
Los giros sobre el valor programado corresponden al 6,44%.
Los giros sobre las reservas son del 71.55%.</v>
          </cell>
          <cell r="NN8" t="str">
            <v>La información consignada por el proyecto corresponde frente a las fuentes de información presupuestal oficial.
De acuerdo con el informe de cierre de vigencia a mayo de 2022:
El valor comprometido es del 47.99%.
Los giros sobre el valor programado corresponden al 9.36%.
Los giros sobre las reservas son del 81.99%.</v>
          </cell>
          <cell r="NO8" t="str">
            <v>La información consignada por el proyecto corresponde frente a las fuentes de información presupuestal oficial.
De acuerdo con el informe de cierre de vigencia a junio de 2022:
El valor comprometido es del 49.63%.
Los giros sobre el valor programado corresponden al 12.26%.
Los giros sobre las reservas son del 89.44%.</v>
          </cell>
          <cell r="NP8" t="str">
            <v>La información consignada por el proyecto corresponde frente a las fuentes de información presupuestal oficial.
De acuerdo con el informe de cierre de vigencia a julio de 2022:
El valor comprometido es del 51.73%.
Los giros sobre el valor programado corresponden al 17.69%.
Los giros sobre las reservas son del 98.61%.</v>
          </cell>
          <cell r="NQ8" t="str">
            <v>La información consignada por el proyecto corresponde frente a las fuentes de información presupuestal oficial.
De acuerdo con el informe de cierre de vigencia a agosto de 2022:
El valor comprometido es del 68.03%.
Los giros sobre el valor programado corresponden al 25.53%.
Los giros sobre las reservas son del 98.61%.</v>
          </cell>
          <cell r="NR8">
            <v>0</v>
          </cell>
          <cell r="NS8">
            <v>0</v>
          </cell>
          <cell r="NT8">
            <v>0</v>
          </cell>
          <cell r="NU8">
            <v>0</v>
          </cell>
          <cell r="NV8"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W8"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X8"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Y8"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Z8"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A8" t="str">
            <v>Al corte de junio de 2022, la meta proyecto de inversión tenía una programación acumulada de 48% y alcanzó una ejecución del 44,67%, es decir, presenta un rezago de 3,33%, debido a que en este mes no se realizó la campaña y/o acción pública programada, dado que en el contrato vigente con la Central de Medios no se contaba con recursos suficientes para la realización de la misma. Esta campaña se reportará en el mes de septiembre de 2022.
Se recomienda realizar seguimiento para reportar la campaña, según lo previsto por el proyecto (para el mes de septiembre)</v>
          </cell>
          <cell r="OB8" t="str">
            <v>Al corte de julio de 2022, la meta proyecto de inversión tenía una programación acumulada de 55% y alcanzó una ejecución del 49,67%, es decir, presenta un rezago de 5,33%, debido a que en este mes no se generaron informes de tráfico, en razón a que, el contrato de central de medios culminó el 30 de junio de 2022, y se está realizando el proceso de contratación, el cual quedará adjudicado en el mes de agosto; así mismo, continúa pendiente la campaña y/o acción pública programada para el mes de junio. Esta campaña se reportará en el mes de septiembre de 2022.
Se recomienda realizar seguimiento para reportar la campaña y adjudicar el contrato de central de medios, según lo previsto por el proyecto (para el mes de septiembre y agosto, respectivamente)</v>
          </cell>
          <cell r="OC8" t="str">
            <v xml:space="preserve">Al corte de agosto de 2022, la meta proyecto de inversión 2 tenía una programación de 65.33% y alcanzó una ejecución del 62%, es decir, presenta un rezago de 3,33%, debido a que no se contaba con recursos suficientes para el contrato con la Central de Medios, lo que implicó, que la campaña "La Bogotá que estamos construyendo: Balance de Gestión" programada para el mes de junio no se llevó a cabo. 
Esta campaña se reportará en el mes de septiembre de 2022. Se recomienda realizar seguimiento para reportar la campaña, según el plazo previsto por el proyecto .
</v>
          </cell>
          <cell r="OD8">
            <v>0</v>
          </cell>
          <cell r="OE8">
            <v>0</v>
          </cell>
          <cell r="OF8">
            <v>0</v>
          </cell>
          <cell r="OG8">
            <v>0</v>
          </cell>
          <cell r="OH8">
            <v>0</v>
          </cell>
          <cell r="OJ8" t="str">
            <v>PD2</v>
          </cell>
          <cell r="OK8">
            <v>82.666666666666671</v>
          </cell>
          <cell r="OL8">
            <v>0</v>
          </cell>
          <cell r="OM8">
            <v>0</v>
          </cell>
          <cell r="ON8">
            <v>0</v>
          </cell>
          <cell r="OO8">
            <v>0</v>
          </cell>
          <cell r="OP8">
            <v>0</v>
          </cell>
          <cell r="OQ8">
            <v>0</v>
          </cell>
          <cell r="OR8">
            <v>0</v>
          </cell>
          <cell r="OS8">
            <v>0</v>
          </cell>
          <cell r="OT8">
            <v>0</v>
          </cell>
          <cell r="OU8">
            <v>16873943</v>
          </cell>
          <cell r="OV8">
            <v>0</v>
          </cell>
          <cell r="OW8">
            <v>0</v>
          </cell>
          <cell r="OX8">
            <v>16873943</v>
          </cell>
          <cell r="OY8">
            <v>2977926370</v>
          </cell>
          <cell r="OZ8">
            <v>2977926370</v>
          </cell>
          <cell r="PA8">
            <v>2977926370</v>
          </cell>
          <cell r="PB8">
            <v>2977926370</v>
          </cell>
          <cell r="PC8">
            <v>2977926370</v>
          </cell>
          <cell r="PD8">
            <v>2977926370</v>
          </cell>
          <cell r="PE8">
            <v>2977926370</v>
          </cell>
          <cell r="PF8">
            <v>2977926370</v>
          </cell>
          <cell r="PG8">
            <v>2961052427</v>
          </cell>
          <cell r="PH8">
            <v>2961052427</v>
          </cell>
          <cell r="PI8">
            <v>0</v>
          </cell>
          <cell r="PJ8">
            <v>0</v>
          </cell>
          <cell r="PK8">
            <v>2961052427</v>
          </cell>
          <cell r="PL8">
            <v>41571468</v>
          </cell>
          <cell r="PM8">
            <v>3061949117</v>
          </cell>
          <cell r="PN8" t="str">
            <v>Meta Proyecto de Inversión</v>
          </cell>
        </row>
        <row r="9">
          <cell r="A9" t="str">
            <v>PD3</v>
          </cell>
          <cell r="B9">
            <v>7867</v>
          </cell>
          <cell r="C9" t="str">
            <v>7867_3</v>
          </cell>
          <cell r="D9">
            <v>2020110010190</v>
          </cell>
          <cell r="E9" t="str">
            <v>Un nuevo contrato social y ambiental para la Bogotá del siglo XXI</v>
          </cell>
          <cell r="F9" t="str">
            <v>5. Construir Bogotá región con gobierno abierto, transparente y ciudadanía consciente.</v>
          </cell>
          <cell r="G9" t="str">
            <v>56. Gestión Pública Efectiva</v>
          </cell>
          <cell r="H9" t="str">
            <v>Lograr que la comunicación pública distrital se dirija hacia el mismo objetivo y visión de ciudad, reconociendo y abordando las necesidades de la ciudadanía y generando confianza para incentivar su participación en la construcción de Ciudad.</v>
          </cell>
          <cell r="I9" t="str">
            <v>2. Lograr una comunicación pública en la que la ciudadanía se vea identificada.</v>
          </cell>
          <cell r="J9" t="str">
            <v xml:space="preserve">Generación de los lineamientos de comunicación del Distrito para construir ciudad y ciudadanía   </v>
          </cell>
          <cell r="K9" t="str">
            <v>Oficina Consejería de Comunicaciones</v>
          </cell>
          <cell r="L9" t="str">
            <v>Glenda Martínez Osorio</v>
          </cell>
          <cell r="M9" t="str">
            <v>Jefe de Oficina</v>
          </cell>
          <cell r="N9" t="str">
            <v>Oficina Consejería de Comunicaciones</v>
          </cell>
          <cell r="O9" t="str">
            <v>Glenda Martínez Osorio</v>
          </cell>
          <cell r="P9" t="str">
            <v>Jefe de Oficina</v>
          </cell>
          <cell r="Q9" t="str">
            <v>Yenny Vanessa Zabaleta Durán, Rene Hideki Doku Vendries.</v>
          </cell>
          <cell r="R9" t="str">
            <v>Cristhian Guacaneme</v>
          </cell>
          <cell r="S9" t="str">
            <v>3. Realizar 18 mediciones de análisis y seguimiento de opinión pública así como de la información que emitan los medios de comunicación y redes entorno a la gestión distrital.</v>
          </cell>
          <cell r="T9" t="str">
            <v>Número de mediciones de análisis y seguimiento de opinión pública, y de la información que emitan los medios de comunicación y redes.</v>
          </cell>
          <cell r="AB9" t="str">
            <v>25.1. Número de mediciones de análisis y seguimiento de opinión pública, y de la información que emitan los medios de comunicación y redes.</v>
          </cell>
          <cell r="AC9" t="str">
            <v>3. Realizar 18 mediciones de análisis y seguimiento de opinión pública así como de la información que emitan los medios de comunicación y redes entorno a la gestión distrital.</v>
          </cell>
          <cell r="AI9" t="str">
            <v xml:space="preserve">PD_PMR: 25.1. Número de mediciones de análisis y seguimiento de opinión pública, y de la información que emitan los medios de comunicación y redes.; PD_Meta Proyecto: 3. Realizar 18 mediciones de análisis y seguimiento de opinión pública así como de la información que emitan los medios de comunicación y redes entorno a la gestión distrital.; </v>
          </cell>
          <cell r="AJ9" t="str">
            <v>Para la vigencia 2022 se solicita reprogramar la magnitud de 13 mediciones a 2, para la vigencia 2023 y 2024 en 0 mediciones</v>
          </cell>
          <cell r="AK9">
            <v>44481</v>
          </cell>
          <cell r="AL9">
            <v>3</v>
          </cell>
          <cell r="AM9">
            <v>2022</v>
          </cell>
          <cell r="AN9" t="str">
            <v>Realizar mediciones de análisis y seguimiento de opinión pública con el propósito de conocer información de interés de los ciudadanos con respecto al desarrollo de las campañas comunicacionales, políticas públicas, programas y proyectos que adelanta la Administración Distrital.</v>
          </cell>
          <cell r="AO9" t="str">
            <v>Medir la percepción ciudadana de los diferentes ámbitos que adelanta la Administración Distrital,  que aportan  insumos en la toma de decisiones y el establecimiento de políticas públicas sobre ciudad y gobierno y  permiten construir parámetros de medición y mejoramiento de las acciones comunicacionales de la Alcaldía de Bogotá.</v>
          </cell>
          <cell r="AP9">
            <v>2020</v>
          </cell>
          <cell r="AQ9">
            <v>2024</v>
          </cell>
          <cell r="AR9" t="str">
            <v>Suma</v>
          </cell>
          <cell r="AS9" t="str">
            <v>Eficacia</v>
          </cell>
          <cell r="AT9" t="str">
            <v>Número</v>
          </cell>
          <cell r="AU9" t="str">
            <v>Producto</v>
          </cell>
          <cell r="AV9" t="str">
            <v>N/D</v>
          </cell>
          <cell r="AW9" t="str">
            <v>N/D</v>
          </cell>
          <cell r="AX9" t="str">
            <v>N/D</v>
          </cell>
          <cell r="AZ9">
            <v>1</v>
          </cell>
          <cell r="BB9" t="str">
            <v>La medición del cumplmiento de la meta se llevará a cabo con la realización de las mediciones de análisis y seguimiento de opinión pública.</v>
          </cell>
          <cell r="BC9" t="str">
            <v>Sumatoria de mediciones y analisis de seguimiento de opinión pública.</v>
          </cell>
          <cell r="BD9" t="str">
            <v>Sumatoria de mediciones y analisis de seguimiento de opinión pública.</v>
          </cell>
          <cell r="BE9" t="str">
            <v>N/A</v>
          </cell>
          <cell r="BF9" t="str">
            <v>Mediciones de percepción ciudadana.</v>
          </cell>
          <cell r="BG9">
            <v>2</v>
          </cell>
          <cell r="BH9">
            <v>44840</v>
          </cell>
          <cell r="BI9" t="str">
            <v>Reprogramación magnitud para las vigencias 2022 y 2023.</v>
          </cell>
          <cell r="BJ9" t="str">
            <v>Establecer variables 1 y/o 2 numéricas</v>
          </cell>
          <cell r="BK9">
            <v>18</v>
          </cell>
          <cell r="BL9">
            <v>3</v>
          </cell>
          <cell r="BM9">
            <v>13</v>
          </cell>
          <cell r="BN9">
            <v>2</v>
          </cell>
          <cell r="BO9">
            <v>0</v>
          </cell>
          <cell r="BP9">
            <v>0</v>
          </cell>
          <cell r="BQ9">
            <v>755273691</v>
          </cell>
          <cell r="BR9">
            <v>60302676</v>
          </cell>
          <cell r="BS9">
            <v>631176376</v>
          </cell>
          <cell r="BT9">
            <v>63794639</v>
          </cell>
          <cell r="BU9">
            <v>0</v>
          </cell>
          <cell r="BV9">
            <v>0</v>
          </cell>
          <cell r="BW9">
            <v>3</v>
          </cell>
          <cell r="BX9">
            <v>13</v>
          </cell>
          <cell r="BY9">
            <v>2</v>
          </cell>
          <cell r="BZ9">
            <v>13</v>
          </cell>
          <cell r="CA9">
            <v>2</v>
          </cell>
          <cell r="CB9">
            <v>60302675</v>
          </cell>
          <cell r="CC9">
            <v>60302675</v>
          </cell>
          <cell r="CD9">
            <v>631176376</v>
          </cell>
          <cell r="CE9">
            <v>631176376</v>
          </cell>
          <cell r="CF9">
            <v>2.9999999999999996</v>
          </cell>
          <cell r="CG9">
            <v>13</v>
          </cell>
          <cell r="CH9">
            <v>18</v>
          </cell>
          <cell r="CI9" t="str">
            <v>Suma</v>
          </cell>
          <cell r="CJ9">
            <v>1</v>
          </cell>
          <cell r="CK9">
            <v>1</v>
          </cell>
          <cell r="CL9">
            <v>0</v>
          </cell>
          <cell r="CM9">
            <v>0</v>
          </cell>
          <cell r="CN9">
            <v>0</v>
          </cell>
          <cell r="CO9">
            <v>0</v>
          </cell>
          <cell r="CP9">
            <v>0</v>
          </cell>
          <cell r="CQ9">
            <v>0</v>
          </cell>
          <cell r="CR9">
            <v>0</v>
          </cell>
          <cell r="CS9">
            <v>0</v>
          </cell>
          <cell r="CT9">
            <v>0</v>
          </cell>
          <cell r="CU9">
            <v>0</v>
          </cell>
          <cell r="CV9">
            <v>2</v>
          </cell>
          <cell r="CW9">
            <v>2</v>
          </cell>
          <cell r="CX9">
            <v>2</v>
          </cell>
          <cell r="CY9">
            <v>1</v>
          </cell>
          <cell r="CZ9">
            <v>1</v>
          </cell>
          <cell r="DA9">
            <v>0</v>
          </cell>
          <cell r="DB9">
            <v>0</v>
          </cell>
          <cell r="DC9">
            <v>0</v>
          </cell>
          <cell r="DD9">
            <v>0</v>
          </cell>
          <cell r="DE9">
            <v>0</v>
          </cell>
          <cell r="DF9">
            <v>0</v>
          </cell>
          <cell r="DG9">
            <v>0</v>
          </cell>
          <cell r="DH9">
            <v>0</v>
          </cell>
          <cell r="DI9">
            <v>0</v>
          </cell>
          <cell r="DJ9">
            <v>0</v>
          </cell>
          <cell r="DK9">
            <v>2</v>
          </cell>
          <cell r="DL9">
            <v>0</v>
          </cell>
          <cell r="DM9">
            <v>2</v>
          </cell>
          <cell r="DN9">
            <v>0</v>
          </cell>
          <cell r="DO9">
            <v>0</v>
          </cell>
          <cell r="DP9">
            <v>0</v>
          </cell>
          <cell r="DQ9">
            <v>0</v>
          </cell>
          <cell r="DR9">
            <v>0</v>
          </cell>
          <cell r="DS9">
            <v>0</v>
          </cell>
          <cell r="DT9">
            <v>0</v>
          </cell>
          <cell r="DU9">
            <v>0</v>
          </cell>
          <cell r="DV9">
            <v>0</v>
          </cell>
          <cell r="DW9">
            <v>0</v>
          </cell>
          <cell r="DX9">
            <v>2</v>
          </cell>
          <cell r="DY9">
            <v>2</v>
          </cell>
          <cell r="DZ9" t="str">
            <v>Evaluaciones de Percepción (Presentación de resultados)</v>
          </cell>
          <cell r="EA9" t="str">
            <v>Evaluaciones de Percepción (Presentación de resultados)</v>
          </cell>
          <cell r="EB9">
            <v>0</v>
          </cell>
          <cell r="EC9">
            <v>0</v>
          </cell>
          <cell r="ED9">
            <v>0</v>
          </cell>
          <cell r="EE9">
            <v>0</v>
          </cell>
          <cell r="EF9">
            <v>0</v>
          </cell>
          <cell r="EG9">
            <v>0</v>
          </cell>
          <cell r="EH9">
            <v>0</v>
          </cell>
          <cell r="EI9">
            <v>0</v>
          </cell>
          <cell r="EJ9">
            <v>0</v>
          </cell>
          <cell r="EK9">
            <v>0</v>
          </cell>
          <cell r="EL9" t="str">
            <v>N/A</v>
          </cell>
          <cell r="EM9" t="str">
            <v>1. 20220217 Informe línea base administración distrital
2. 20220128 - Análisis Grupos focales</v>
          </cell>
          <cell r="EN9">
            <v>0</v>
          </cell>
          <cell r="EO9">
            <v>0</v>
          </cell>
          <cell r="EP9">
            <v>0</v>
          </cell>
          <cell r="EQ9">
            <v>0</v>
          </cell>
          <cell r="ER9">
            <v>0</v>
          </cell>
          <cell r="ES9">
            <v>0</v>
          </cell>
          <cell r="ET9">
            <v>0</v>
          </cell>
          <cell r="EU9">
            <v>0</v>
          </cell>
          <cell r="EV9">
            <v>0</v>
          </cell>
          <cell r="EW9">
            <v>0</v>
          </cell>
          <cell r="EX9">
            <v>1014085000</v>
          </cell>
          <cell r="EY9">
            <v>1014085000</v>
          </cell>
          <cell r="EZ9">
            <v>1014085000</v>
          </cell>
          <cell r="FA9">
            <v>1014085000</v>
          </cell>
          <cell r="FB9">
            <v>1014085000</v>
          </cell>
          <cell r="FC9">
            <v>1014085000</v>
          </cell>
          <cell r="FD9">
            <v>1014085000</v>
          </cell>
          <cell r="FE9">
            <v>1014085000</v>
          </cell>
          <cell r="FF9">
            <v>1014085000</v>
          </cell>
          <cell r="FG9">
            <v>1014085000</v>
          </cell>
          <cell r="FH9">
            <v>1014085000</v>
          </cell>
          <cell r="FI9">
            <v>1014085000</v>
          </cell>
          <cell r="FJ9">
            <v>1014085000</v>
          </cell>
          <cell r="FK9">
            <v>1014085000</v>
          </cell>
          <cell r="FL9">
            <v>1014085000</v>
          </cell>
          <cell r="FM9">
            <v>1014085000</v>
          </cell>
          <cell r="FN9">
            <v>1014085000</v>
          </cell>
          <cell r="FO9">
            <v>1014085000</v>
          </cell>
          <cell r="FP9">
            <v>1014085000</v>
          </cell>
          <cell r="FQ9">
            <v>124569412</v>
          </cell>
          <cell r="FR9">
            <v>63794639</v>
          </cell>
          <cell r="FS9">
            <v>63794639</v>
          </cell>
          <cell r="FT9">
            <v>63794639</v>
          </cell>
          <cell r="FU9">
            <v>0</v>
          </cell>
          <cell r="FV9">
            <v>0</v>
          </cell>
          <cell r="FW9">
            <v>63794639</v>
          </cell>
          <cell r="FX9">
            <v>124569412</v>
          </cell>
          <cell r="FY9">
            <v>124569412</v>
          </cell>
          <cell r="FZ9">
            <v>124569412</v>
          </cell>
          <cell r="GA9">
            <v>124569412</v>
          </cell>
          <cell r="GB9">
            <v>124569412</v>
          </cell>
          <cell r="GC9">
            <v>124569412</v>
          </cell>
          <cell r="GD9">
            <v>63794639</v>
          </cell>
          <cell r="GE9">
            <v>63794639</v>
          </cell>
          <cell r="GF9">
            <v>63794639</v>
          </cell>
          <cell r="GG9">
            <v>63794639</v>
          </cell>
          <cell r="GH9">
            <v>0</v>
          </cell>
          <cell r="GI9">
            <v>0</v>
          </cell>
          <cell r="GJ9">
            <v>63794639</v>
          </cell>
          <cell r="GK9">
            <v>0</v>
          </cell>
          <cell r="GL9">
            <v>4152314</v>
          </cell>
          <cell r="GM9">
            <v>15476806</v>
          </cell>
          <cell r="GN9">
            <v>26801298</v>
          </cell>
          <cell r="GO9">
            <v>38125790</v>
          </cell>
          <cell r="GP9">
            <v>49450282</v>
          </cell>
          <cell r="GQ9">
            <v>60774774</v>
          </cell>
          <cell r="GR9">
            <v>63794639</v>
          </cell>
          <cell r="GS9">
            <v>63794639</v>
          </cell>
          <cell r="GT9">
            <v>63794639</v>
          </cell>
          <cell r="GU9">
            <v>0</v>
          </cell>
          <cell r="GV9">
            <v>0</v>
          </cell>
          <cell r="GW9">
            <v>63794639</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t="str">
            <v>Avances y logros:
La Oficina Consejería de Comunicaciones, en el marco del contrato No. 4140000-488-2020 aplicó una encuesta de opinión a 1.381 hogares de las zonas urbanas de las 19 localidades, con el fin de identificar la percepción ciudadana sobre cómo va Bogotá y realizó seis (6) focus group donde participaron 60 personas y en los que se evaluaron los programas de la administración distrital.
Por último, generó un reporte de mediciones 2020-2022 consolidando datos y análisis de las mediciones realizadas durante estas vigencias las cuales permitieron identificar, que las prioridades de comunicación en cuanto a los temas estratégicos y coyunturales de la ciudad, los sectores de mayor interés de información, sentimientos, efectos y consecuencias dejadas en todos los sectores por la pandemia por COVID-19,  formas de conocer la información pública divulgada por la Administración, son estables y se mantienen en el tiempo y no varían en forma representativa.
Beneficios:
Esta información permitió identificar, definir, gestionar y poner en conocimiento de la administración los temas, necesidades y problemáticas de mayor relevancia para la ciudadanía en las diferentes localidades de la ciudad, en procura de poder encaminar esfuerzos para mejorar o atender las mismas.</v>
          </cell>
          <cell r="HY9" t="str">
            <v/>
          </cell>
          <cell r="HZ9" t="str">
            <v/>
          </cell>
          <cell r="IA9" t="str">
            <v xml:space="preserve">La encuesta programada para línea base en enero está en este momento aún en la fase de recolección de la información. Esto tiene fundamento en que, por la complejidad del estudio y la elaboración del cuestionario, su revisión y rondas de ajustes tomaron más tiempo del presupuestado, en especial, labores preparatorias como: la programación de las tabletas de recolección de la información, la capacitación a los encuestadores y la selección de las unidades de muestreo. </v>
          </cell>
          <cell r="IB9" t="str">
            <v>La Oficina Consejería de Comunicaciones, aplicó una encuesta de opinión a 1.381 hogares de las zonas urbanas de las 19 localidades, con el fin de identificar la percepción ciudadana sobre cómo va Bogotá y realizó seis (6) focus group donde participaron 60 personas y en los que se evaluaron los programas de la administración distrital.</v>
          </cell>
          <cell r="IC9" t="str">
            <v/>
          </cell>
          <cell r="ID9" t="str">
            <v/>
          </cell>
          <cell r="IE9" t="str">
            <v>Teniendo en cuenta que el contrato de medición de opicnión pública por medio del cual se daba cumplimiento a esta meta finalizó el 20 de febrero de 2022, y que el proceso contractual para esta vigencia  se encuentra pendiente de revisión y aprobación, de acuerdo por la instruccion impartida por el despacho de la alcaldesa no se han realizado más mediciones de opinión pública.</v>
          </cell>
          <cell r="IF9" t="str">
            <v>Teniendo en cuenta que el contrato de medición de opicnión pública por medio del cual se daba cumplimiento a esta meta finalizó el 20 de febrero de 2022, y que el proceso contractual para esta vigencia  se encuentra pendiente de revisión y aprobación, de acuerdo por la instruccion impartida por el despacho de la alcaldesa no se han realizado más mediciones de opinión pública.</v>
          </cell>
          <cell r="IG9" t="str">
            <v>Se encuentra pendiente el cierre definitivo de las metas 3 y 4, las cuales presentan cumplimiento a partir de los resultados obtenidos entre las vigencias 2020 y 2022 relacionados con las mediciones de análisis y seguimiento de opinión pública y los canales de comunicación los cuales evidenciaron que son estables en el tiempo en lo que refiere a intereses, prioridades y formas en la que se conversa, se comunica y se consume información en y sobre Bogotá – Región, por lo cual ya no se entregarán más mediciones de opinión pública asociadas con esta meta.</v>
          </cell>
          <cell r="IH9" t="str">
            <v/>
          </cell>
          <cell r="II9" t="str">
            <v/>
          </cell>
          <cell r="IJ9" t="str">
            <v/>
          </cell>
          <cell r="IK9" t="str">
            <v/>
          </cell>
          <cell r="IL9" t="str">
            <v/>
          </cell>
          <cell r="IM9">
            <v>0</v>
          </cell>
          <cell r="IN9">
            <v>2</v>
          </cell>
          <cell r="IO9">
            <v>0</v>
          </cell>
          <cell r="IP9">
            <v>0</v>
          </cell>
          <cell r="IQ9">
            <v>0</v>
          </cell>
          <cell r="IR9">
            <v>0</v>
          </cell>
          <cell r="IS9">
            <v>0</v>
          </cell>
          <cell r="IT9">
            <v>0</v>
          </cell>
          <cell r="IU9">
            <v>0</v>
          </cell>
          <cell r="IV9">
            <v>0</v>
          </cell>
          <cell r="IW9">
            <v>0</v>
          </cell>
          <cell r="IX9">
            <v>0</v>
          </cell>
          <cell r="IY9">
            <v>1</v>
          </cell>
          <cell r="IZ9">
            <v>0</v>
          </cell>
          <cell r="JA9">
            <v>100</v>
          </cell>
          <cell r="JB9">
            <v>0</v>
          </cell>
          <cell r="JC9">
            <v>0</v>
          </cell>
          <cell r="JD9">
            <v>0</v>
          </cell>
          <cell r="JE9">
            <v>0</v>
          </cell>
          <cell r="JF9">
            <v>0</v>
          </cell>
          <cell r="JG9">
            <v>0</v>
          </cell>
          <cell r="JH9">
            <v>0</v>
          </cell>
          <cell r="JI9">
            <v>0</v>
          </cell>
          <cell r="JJ9">
            <v>0</v>
          </cell>
          <cell r="JK9">
            <v>0</v>
          </cell>
          <cell r="JL9">
            <v>100</v>
          </cell>
          <cell r="JM9">
            <v>0</v>
          </cell>
          <cell r="JN9">
            <v>100</v>
          </cell>
          <cell r="JO9">
            <v>100</v>
          </cell>
          <cell r="JP9">
            <v>100</v>
          </cell>
          <cell r="JQ9">
            <v>100</v>
          </cell>
          <cell r="JR9">
            <v>100</v>
          </cell>
          <cell r="JS9">
            <v>100</v>
          </cell>
          <cell r="JT9">
            <v>100</v>
          </cell>
          <cell r="JU9">
            <v>100</v>
          </cell>
          <cell r="JV9">
            <v>100</v>
          </cell>
          <cell r="JW9">
            <v>100</v>
          </cell>
          <cell r="JX9">
            <v>100</v>
          </cell>
          <cell r="JY9">
            <v>0</v>
          </cell>
          <cell r="JZ9">
            <v>200</v>
          </cell>
          <cell r="KA9" t="str">
            <v/>
          </cell>
          <cell r="KB9" t="str">
            <v/>
          </cell>
          <cell r="KC9" t="str">
            <v/>
          </cell>
          <cell r="KD9" t="str">
            <v/>
          </cell>
          <cell r="KE9" t="str">
            <v/>
          </cell>
          <cell r="KF9" t="str">
            <v/>
          </cell>
          <cell r="KG9" t="str">
            <v/>
          </cell>
          <cell r="KH9" t="str">
            <v/>
          </cell>
          <cell r="KI9" t="str">
            <v/>
          </cell>
          <cell r="KJ9" t="str">
            <v/>
          </cell>
          <cell r="KK9">
            <v>0</v>
          </cell>
          <cell r="KL9">
            <v>100</v>
          </cell>
          <cell r="KM9">
            <v>100</v>
          </cell>
          <cell r="KN9">
            <v>100</v>
          </cell>
          <cell r="KO9">
            <v>100</v>
          </cell>
          <cell r="KP9">
            <v>100</v>
          </cell>
          <cell r="KQ9">
            <v>100</v>
          </cell>
          <cell r="KR9">
            <v>100</v>
          </cell>
          <cell r="KS9">
            <v>100</v>
          </cell>
          <cell r="KT9">
            <v>100</v>
          </cell>
          <cell r="KU9" t="str">
            <v/>
          </cell>
          <cell r="KV9" t="str">
            <v/>
          </cell>
          <cell r="KW9">
            <v>100</v>
          </cell>
          <cell r="KX9" t="str">
            <v>7867_2</v>
          </cell>
          <cell r="KY9" t="str">
            <v>2. Lograr una comunicación pública en la que la ciudadanía se vea identificada.</v>
          </cell>
          <cell r="KZ9">
            <v>66.666666666666671</v>
          </cell>
          <cell r="LA9">
            <v>60.888888888888893</v>
          </cell>
          <cell r="LB9" t="str">
            <v/>
          </cell>
          <cell r="LC9" t="str">
            <v/>
          </cell>
          <cell r="LD9">
            <v>83.333333333333343</v>
          </cell>
          <cell r="LE9">
            <v>63.944444444444443</v>
          </cell>
          <cell r="LF9">
            <v>24746649000</v>
          </cell>
          <cell r="LG9">
            <v>24033862319</v>
          </cell>
          <cell r="LH9">
            <v>10595747191</v>
          </cell>
          <cell r="LI9">
            <v>3103520585</v>
          </cell>
          <cell r="LJ9">
            <v>3064020131</v>
          </cell>
          <cell r="LK9">
            <v>0</v>
          </cell>
          <cell r="LL9">
            <v>2</v>
          </cell>
          <cell r="LM9">
            <v>0</v>
          </cell>
          <cell r="LN9">
            <v>0</v>
          </cell>
          <cell r="LO9">
            <v>0</v>
          </cell>
          <cell r="LP9">
            <v>0</v>
          </cell>
          <cell r="LQ9">
            <v>0</v>
          </cell>
          <cell r="LR9">
            <v>0</v>
          </cell>
          <cell r="LS9">
            <v>0</v>
          </cell>
          <cell r="LT9">
            <v>0</v>
          </cell>
          <cell r="LU9" t="str">
            <v/>
          </cell>
          <cell r="LV9" t="str">
            <v/>
          </cell>
          <cell r="LW9">
            <v>2</v>
          </cell>
          <cell r="LX9">
            <v>2</v>
          </cell>
          <cell r="LY9">
            <v>2</v>
          </cell>
          <cell r="LZ9" t="str">
            <v>Oportuno: Se radica en los tiempos establecidos por la Oficina Asesora de Planeación - OAP</v>
          </cell>
          <cell r="MA9" t="str">
            <v>No oportuna: El tiempo de radicación debe coincidir con el plazo establecido por la Oficina Asesora de Planeación - OAP</v>
          </cell>
          <cell r="MB9" t="str">
            <v>No aplica</v>
          </cell>
          <cell r="MC9" t="str">
            <v>No aplica</v>
          </cell>
          <cell r="MD9" t="str">
            <v>No aplica</v>
          </cell>
          <cell r="ME9" t="str">
            <v>No aplica</v>
          </cell>
          <cell r="MF9" t="str">
            <v>No aplica</v>
          </cell>
          <cell r="MG9" t="str">
            <v>No aplica</v>
          </cell>
          <cell r="MH9">
            <v>0</v>
          </cell>
          <cell r="MI9">
            <v>0</v>
          </cell>
          <cell r="MJ9">
            <v>0</v>
          </cell>
          <cell r="MK9">
            <v>0</v>
          </cell>
          <cell r="ML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9" t="str">
            <v>No aplica</v>
          </cell>
          <cell r="MO9" t="str">
            <v>No aplica</v>
          </cell>
          <cell r="MP9" t="str">
            <v>No aplica</v>
          </cell>
          <cell r="MQ9" t="str">
            <v>No aplica</v>
          </cell>
          <cell r="MR9" t="str">
            <v>No aplica</v>
          </cell>
          <cell r="MS9" t="str">
            <v>No aplica</v>
          </cell>
          <cell r="MT9">
            <v>0</v>
          </cell>
          <cell r="MU9">
            <v>0</v>
          </cell>
          <cell r="MV9">
            <v>0</v>
          </cell>
          <cell r="MW9">
            <v>0</v>
          </cell>
          <cell r="MX9">
            <v>0</v>
          </cell>
          <cell r="MY9">
            <v>100</v>
          </cell>
          <cell r="MZ9">
            <v>100</v>
          </cell>
          <cell r="NA9">
            <v>100</v>
          </cell>
          <cell r="NB9">
            <v>100</v>
          </cell>
          <cell r="NC9">
            <v>100</v>
          </cell>
          <cell r="ND9">
            <v>100</v>
          </cell>
          <cell r="NE9">
            <v>100</v>
          </cell>
          <cell r="NF9">
            <v>100</v>
          </cell>
          <cell r="NG9">
            <v>100</v>
          </cell>
          <cell r="NH9" t="str">
            <v/>
          </cell>
          <cell r="NI9" t="str">
            <v/>
          </cell>
          <cell r="NJ9" t="str">
            <v>La información consignada por el proyecto corresponde frente a las fuentes de información presupuestal oficial.
De acuerdo con el informe de cierre de vigencia a Enero de 2022:
El valor comprometido es del 12.28%.
Los giros sobre el valor programado corresponden al 0%.</v>
          </cell>
          <cell r="NK9" t="str">
            <v>La información consignada por el proyecto corresponde frente a las fuentes de información presupuestal oficial.
De acuerdo con el informe de cierre de vigencia a febrero de 2022:
El valor comprometido es del 12.28%.
Los giros sobre el valor programado corresponden al 0,41%.</v>
          </cell>
          <cell r="NL9" t="str">
            <v>La información consignada por el proyecto corresponde frente a las fuentes de información presupuestal oficial.
De acuerdo con el informe de cierre de vigencia a marzo de 2022:
El valor comprometido es del 12.28%.
Los giros sobre el valor programado corresponden al 1,53%.</v>
          </cell>
          <cell r="NM9" t="str">
            <v>La información consignada por el proyecto corresponde frente a las fuentes de información presupuestal oficial.
De acuerdo con el informe de cierre de vigencia a abril de 2022:
El valor comprometido es del 12.28%.
Los giros sobre el valor programado corresponden al 2,64%.</v>
          </cell>
          <cell r="NN9" t="str">
            <v>La información consignada por el proyecto corresponde frente a las fuentes de información presupuestal oficial.
De acuerdo con el informe de cierre de vigencia a mayo de 2022:
El valor comprometido es del 12.28%.
Los giros sobre el valor programado corresponden al 3.76%.</v>
          </cell>
          <cell r="NO9" t="str">
            <v>La información consignada por el proyecto corresponde frente a las fuentes de información presupuestal oficial.
De acuerdo con el informe de cierre de vigencia a junio de 2022:
El valor comprometido es del 12.28%.
Los giros sobre el valor programado corresponden al 4.88%.</v>
          </cell>
          <cell r="NP9" t="str">
            <v>La información consignada por el proyecto corresponde frente a las fuentes de información presupuestal oficial.
De acuerdo con el informe de cierre de vigencia a julio de 2022:
El valor comprometido es del 51.21%.
Los giros sobre el valor programado corresponden al 48.79%.</v>
          </cell>
          <cell r="NQ9" t="str">
            <v>La información consignada por el proyecto corresponde frente a las fuentes de información presupuestal oficial.
De acuerdo con el informe de cierre de vigencia a agosto de 2022:
El valor comprometido es del 100%.
Los giros sobre el valor programado corresponden al 100%.</v>
          </cell>
          <cell r="NR9">
            <v>0</v>
          </cell>
          <cell r="NS9">
            <v>0</v>
          </cell>
          <cell r="NT9">
            <v>0</v>
          </cell>
          <cell r="NU9">
            <v>0</v>
          </cell>
          <cell r="NV9" t="str">
            <v>Se evidencia que no hubo cumplimiento de la magnitud programada durante el periodo de reporte, sin embargo, se encuentra debidamente justificado dentro del reporte cualitativo.</v>
          </cell>
          <cell r="NW9"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X9" t="str">
            <v>No se identificaron problemas o dificultades. Este indicador no presenta programación para el periodo de reporte</v>
          </cell>
          <cell r="NY9" t="str">
            <v>No se identificaron problemas o dificultades. Este indicador no presenta programación para el periodo de reporte</v>
          </cell>
          <cell r="NZ9" t="str">
            <v xml:space="preserve">Al corte de mayo de 2022, la meta proyecto de inversión “3. Realizar 18 mediciones de análisis y seguimiento de opinión pública así como de la información que emitan los medios de comunicación y redes entorno a la gestión distrital”, tenía una programación de 2 mediciones y no presentó ejecución debido a que el contrato de medición de opinión pública, por medio del cual se daba cumplimiento a esta meta, finalizó en febrero de 2022, y que el proceso contractual para esta vigencia se encuentra en revisión según instrucciones impartidas y necesidades generales de la Entidad, lo cual, conllevó a no aplicar las mediciones de mayo.  
Esta medición se encuentra relacionada con la actividad "1. Realizar medición de opinión relacionada con la gestión de la Administración Distrital”, la cual, tenía una programación de 18% para el mes de mayo y la ejecución fue de 0%. Por lo anterior, se recomienda revisar y adelantar las acciones correspondientes que apliquen a partir de los resultados de la revisión del proceso y las necesidades institucionales. </v>
          </cell>
          <cell r="OA9" t="str">
            <v xml:space="preserve">Al corte de junio de 2022, la meta proyecto de inversión “3. Realizar 18 mediciones de análisis y seguimiento de opinión pública así como de la información que emitan los medios de comunicación y redes entorno a la gestión distrital”, tenía una programación acumulada de 5 mediciones de opinión pública y se ejecutaron 2 debido a que el contrato a través del cual, se daba cumplimiento finalizó en febrero de 2022, y que el proceso contractual para esta vigencia se encontraba en revisión, lo cual, conllevó a no aplicar la medición de junio.  
De igual manera, esta medición se encuentra relacionada con la actividad "1. Realizar medición de opinión relacionada con la gestión de la Administración Distrital”, tenía una programación acumulada de 39% y ejecutó 14%, es decir, un rezago del 25% debido que no se aplicaron acciones relacionadas con las mediciones de opinión pública. Por lo anterior, se recomienda revisar y adelantar las acciones correspondientes que apliquen a partir de los resultados de la revisión del proceso y las necesidades institucionales. </v>
          </cell>
          <cell r="OB9" t="str">
            <v>Al corte de julio de 2022, la meta proyecto de inversión “3. Realizar 18 mediciones de análisis y seguimiento de opinión pública así como de la información que emitan los medios de comunicación y redes entorno a la gestión distrital”, tenía una programación acumulada de 7 mediciones de opinión pública y se ejecutaron 2 debido a que el contrato a través del cual, se daba cumplimiento finalizó en febrero de 2022, y que el proceso contractual para esta vigencia se encontraba en revisión, lo cual, conllevó a no aplicar las mediciones de julio.  
De igual manera, esta medición se encuentra relacionada con la actividad "1. Realizar medición de opinión relacionada con la gestión de la Administración Distrital”, tenía una programación acumulada de 57% y ejecutó 14%, es decir, un rezago del 43% debido que no se aplicaron acciones relacionadas con las mediciones de opinión pública. Por lo anterior, se recomienda revisar y adelantar las acciones correspondientes que apliquen a partir de los resultados de la revisión del proceso y las necesidades institucionales.</v>
          </cell>
          <cell r="OC9" t="str">
            <v xml:space="preserve">Al corte de agosto de 2022, la meta proyecto de inversión tenía una programación de 7 mediciones de opinión pública y se ejecutaron 2 debido a que el contrato a través del cual, se daba cumplimiento finalizó en febrero de 2022 y que, el proceso contractual para esta vigencia se encontraba en revisión. 
En la medida que el proyecto determinó que los resultados obtenidos entre las vigencias 2020 y 2022 relacionados con las mediciones de análisis y seguimiento de opinión pública no varían en forma representativa, es decir, los resultados de las mediciones eran estables y se mantienen en el tiempo se debe tener en cuenta que la modificación que aplica a la magnitud de la meta se debe oficializar mediante memorando y el formato FT -1006 “Programación y seguimiento a metas e indicadores del plan de desarrollo”. 
Lo anterior, permitirá actualizar información en el sistema de Seguimiento al Plan de Desarrollo SEGPLAN y demás instrumentos que apliquen.
</v>
          </cell>
          <cell r="OD9">
            <v>0</v>
          </cell>
          <cell r="OE9">
            <v>0</v>
          </cell>
          <cell r="OF9">
            <v>0</v>
          </cell>
          <cell r="OG9">
            <v>0</v>
          </cell>
          <cell r="OH9">
            <v>0</v>
          </cell>
          <cell r="OI9">
            <v>0</v>
          </cell>
          <cell r="OJ9" t="str">
            <v>PD3</v>
          </cell>
          <cell r="OK9">
            <v>2</v>
          </cell>
          <cell r="OL9">
            <v>0</v>
          </cell>
          <cell r="OM9">
            <v>0</v>
          </cell>
          <cell r="ON9">
            <v>0</v>
          </cell>
          <cell r="OO9">
            <v>0</v>
          </cell>
          <cell r="OP9">
            <v>0</v>
          </cell>
          <cell r="OQ9">
            <v>0</v>
          </cell>
          <cell r="OR9">
            <v>0</v>
          </cell>
          <cell r="OS9">
            <v>0</v>
          </cell>
          <cell r="OT9">
            <v>0</v>
          </cell>
          <cell r="OU9">
            <v>0</v>
          </cell>
          <cell r="OV9">
            <v>0</v>
          </cell>
          <cell r="OW9">
            <v>0</v>
          </cell>
          <cell r="OX9">
            <v>0</v>
          </cell>
          <cell r="OY9">
            <v>0</v>
          </cell>
          <cell r="OZ9">
            <v>0</v>
          </cell>
          <cell r="PA9">
            <v>0</v>
          </cell>
          <cell r="PB9">
            <v>0</v>
          </cell>
          <cell r="PC9">
            <v>0</v>
          </cell>
          <cell r="PD9">
            <v>0</v>
          </cell>
          <cell r="PE9">
            <v>0</v>
          </cell>
          <cell r="PF9">
            <v>0</v>
          </cell>
          <cell r="PG9">
            <v>0</v>
          </cell>
          <cell r="PH9">
            <v>0</v>
          </cell>
          <cell r="PI9">
            <v>0</v>
          </cell>
          <cell r="PJ9">
            <v>0</v>
          </cell>
          <cell r="PK9">
            <v>0</v>
          </cell>
          <cell r="PL9">
            <v>41571468</v>
          </cell>
          <cell r="PM9">
            <v>3061949117</v>
          </cell>
          <cell r="PN9" t="str">
            <v>Meta Proyecto de Inversión</v>
          </cell>
        </row>
        <row r="10">
          <cell r="A10" t="str">
            <v>PD4</v>
          </cell>
          <cell r="B10">
            <v>7867</v>
          </cell>
          <cell r="C10" t="str">
            <v>7867_4</v>
          </cell>
          <cell r="D10">
            <v>2020110010190</v>
          </cell>
          <cell r="E10" t="str">
            <v>Un nuevo contrato social y ambiental para la Bogotá del siglo XXI</v>
          </cell>
          <cell r="F10" t="str">
            <v>5. Construir Bogotá región con gobierno abierto, transparente y ciudadanía consciente.</v>
          </cell>
          <cell r="G10" t="str">
            <v>56. Gestión Pública Efectiva</v>
          </cell>
          <cell r="H10" t="str">
            <v>Lograr que la comunicación pública distrital se dirija hacia el mismo objetivo y visión de ciudad, reconociendo y abordando las necesidades de la ciudadanía y generando confianza para incentivar su participación en la construcción de Ciudad.</v>
          </cell>
          <cell r="I10" t="str">
            <v>2. Lograr una comunicación pública en la que la ciudadanía se vea identificada.</v>
          </cell>
          <cell r="J10" t="str">
            <v xml:space="preserve">Generación de los lineamientos de comunicación del Distrito para construir ciudad y ciudadanía   </v>
          </cell>
          <cell r="K10" t="str">
            <v>Oficina Consejería de Comunicaciones</v>
          </cell>
          <cell r="L10" t="str">
            <v>Glenda Martínez Osorio</v>
          </cell>
          <cell r="M10" t="str">
            <v>Jefe de Oficina</v>
          </cell>
          <cell r="N10" t="str">
            <v>Oficina Consejería de Comunicaciones</v>
          </cell>
          <cell r="O10" t="str">
            <v>Glenda Martínez Osorio</v>
          </cell>
          <cell r="P10" t="str">
            <v>Jefe de Oficina</v>
          </cell>
          <cell r="Q10" t="str">
            <v>Yenny Vanessa Zabaleta Durán, Rene Hideki Doku Vendries.</v>
          </cell>
          <cell r="R10" t="str">
            <v>Cristhian Guacaneme</v>
          </cell>
          <cell r="S10" t="str">
            <v>4. Realizar 100 porciento de identificacion de los canales de comunicación discriminados por grupos de interés ubicados en Bogotá Región.</v>
          </cell>
          <cell r="T10" t="str">
            <v>Porcentaje de Identificación de canales de comunicación discriminado por grupos de interés ubicados en Bogotá - Región</v>
          </cell>
          <cell r="U10" t="str">
            <v>Artículo 127. Promoción el acceso de los medios de comunicación Comunitarios y Alternativos.</v>
          </cell>
          <cell r="Z10" t="str">
            <v>506. Formular, implementar y monitorear los lineamientos distritales  en materia de Comunicación Pública.</v>
          </cell>
          <cell r="AA10" t="str">
            <v>555. Porcentaje de identificación de canales de comunicación discriminado por grupos de interés ubicados en Bogotá - región.</v>
          </cell>
          <cell r="AC10" t="str">
            <v>4. Realizar 100 porciento de identificacion de los canales de comunicación discriminados por grupos de interés ubicados en Bogotá Región.</v>
          </cell>
          <cell r="AH10" t="str">
            <v>16. Paz, justicia e instituciones sólidas</v>
          </cell>
          <cell r="AI10" t="str">
            <v xml:space="preserve">PD_artículo: Artículo 127. Promoción el acceso de los medios de comunicación Comunitarios y Alternativos.; PD_Meta Sectorial: 506. Formular, implementar y monitorear los lineamientos distritales  en materia de Comunicación Pública.; PD_Indicador Meta sector: 555. Porcentaje de identificación de canales de comunicación discriminado por grupos de interés ubicados en Bogotá - región.; PD_Meta Proyecto: 4. Realizar 100 porciento de identificacion de los canales de comunicación discriminados por grupos de interés ubicados en Bogotá Región.; ODS: 16. Paz, justicia e instituciones sólidas; </v>
          </cell>
          <cell r="AJ10" t="str">
            <v>Programación sin Observaciones</v>
          </cell>
          <cell r="AK10">
            <v>44055</v>
          </cell>
          <cell r="AL10">
            <v>1</v>
          </cell>
          <cell r="AM10">
            <v>2022</v>
          </cell>
          <cell r="AN10" t="str">
            <v>Identificar canales de Comunicación y realidades de los territorios discriminados por grupos de interés ubicados en Bogotá Región, caracterizando las dinamicas de comunicación local.</v>
          </cell>
          <cell r="AO10" t="str">
            <v>Comunicar de una manera sintonizada con las realidades locales.</v>
          </cell>
          <cell r="AP10">
            <v>2020</v>
          </cell>
          <cell r="AQ10">
            <v>2024</v>
          </cell>
          <cell r="AR10" t="str">
            <v>Suma</v>
          </cell>
          <cell r="AS10" t="str">
            <v>Eficacia</v>
          </cell>
          <cell r="AT10" t="str">
            <v>Porcentaje</v>
          </cell>
          <cell r="AU10" t="str">
            <v>Producto</v>
          </cell>
          <cell r="AV10" t="str">
            <v>N/D</v>
          </cell>
          <cell r="AW10" t="str">
            <v>N/D</v>
          </cell>
          <cell r="AX10" t="str">
            <v>N/D</v>
          </cell>
          <cell r="AY10">
            <v>1</v>
          </cell>
          <cell r="BB10" t="str">
            <v>La medicion del cumplimiento de la meta se llevara a cabo con la ejecución de las actividades definidas para la identificación de los canales de comunicación discriminados en Bogotá-Región.</v>
          </cell>
          <cell r="BC10" t="str">
            <v>Sumatoria del porcentaje ejecutado de las actividades desarrolladas para la identificación de canales de comunicación  / Sumatoria del porcentaje programado de las actividades desarrolladas para la identificación de canales de comunicación</v>
          </cell>
          <cell r="BD10" t="str">
            <v>Sumatoria del porcentaje ejecutado de las actividades desarrolladas para la identificación de canales de comunicación</v>
          </cell>
          <cell r="BE10" t="str">
            <v>Sumatoria del porcentaje programado de las actividades desarrolladas para la identificación de canales de comunicación</v>
          </cell>
          <cell r="BF10" t="str">
            <v>Planes de Trabajo -  Documentos Soportes (Evidencias de Reunión, correos electrónicos, documentos técnicos de identificación de información, resultados, Análisis de resultados)</v>
          </cell>
          <cell r="BG10">
            <v>1</v>
          </cell>
          <cell r="BH10">
            <v>44055</v>
          </cell>
          <cell r="BI10" t="str">
            <v>Se diligencia Hoja de Vida del Indicador.</v>
          </cell>
          <cell r="BJ10" t="str">
            <v>Plan de acción - proyectos de inversión (actividades)</v>
          </cell>
          <cell r="BK10">
            <v>100</v>
          </cell>
          <cell r="BL10">
            <v>25</v>
          </cell>
          <cell r="BM10">
            <v>50</v>
          </cell>
          <cell r="BN10">
            <v>25</v>
          </cell>
          <cell r="BO10">
            <v>0</v>
          </cell>
          <cell r="BP10">
            <v>0</v>
          </cell>
          <cell r="BQ10">
            <v>168893159</v>
          </cell>
          <cell r="BR10">
            <v>0</v>
          </cell>
          <cell r="BS10">
            <v>168893159</v>
          </cell>
          <cell r="BT10">
            <v>0</v>
          </cell>
          <cell r="BU10">
            <v>0</v>
          </cell>
          <cell r="BV10">
            <v>0</v>
          </cell>
          <cell r="BW10">
            <v>25</v>
          </cell>
          <cell r="BX10">
            <v>50</v>
          </cell>
          <cell r="BY10">
            <v>25</v>
          </cell>
          <cell r="BZ10">
            <v>50</v>
          </cell>
          <cell r="CA10">
            <v>25</v>
          </cell>
          <cell r="CB10">
            <v>0</v>
          </cell>
          <cell r="CC10">
            <v>0</v>
          </cell>
          <cell r="CD10">
            <v>168893159</v>
          </cell>
          <cell r="CE10">
            <v>43298944</v>
          </cell>
          <cell r="CF10">
            <v>25</v>
          </cell>
          <cell r="CG10">
            <v>50</v>
          </cell>
          <cell r="CH10">
            <v>75</v>
          </cell>
          <cell r="CI10" t="str">
            <v>Suma</v>
          </cell>
          <cell r="CJ10">
            <v>0</v>
          </cell>
          <cell r="CK10">
            <v>0</v>
          </cell>
          <cell r="CL10">
            <v>0</v>
          </cell>
          <cell r="CM10">
            <v>0</v>
          </cell>
          <cell r="CN10">
            <v>0</v>
          </cell>
          <cell r="CO10">
            <v>0</v>
          </cell>
          <cell r="CP10">
            <v>0</v>
          </cell>
          <cell r="CQ10">
            <v>0</v>
          </cell>
          <cell r="CR10">
            <v>0</v>
          </cell>
          <cell r="CS10">
            <v>12.5</v>
          </cell>
          <cell r="CT10">
            <v>12.5</v>
          </cell>
          <cell r="CU10">
            <v>0</v>
          </cell>
          <cell r="CV10">
            <v>25</v>
          </cell>
          <cell r="CW10">
            <v>12.5</v>
          </cell>
          <cell r="CX10">
            <v>12.5</v>
          </cell>
          <cell r="CY10">
            <v>0</v>
          </cell>
          <cell r="CZ10">
            <v>0</v>
          </cell>
          <cell r="DA10">
            <v>0</v>
          </cell>
          <cell r="DB10">
            <v>0</v>
          </cell>
          <cell r="DC10">
            <v>0</v>
          </cell>
          <cell r="DD10">
            <v>0</v>
          </cell>
          <cell r="DE10">
            <v>0</v>
          </cell>
          <cell r="DF10">
            <v>0</v>
          </cell>
          <cell r="DG10">
            <v>0</v>
          </cell>
          <cell r="DH10">
            <v>50</v>
          </cell>
          <cell r="DI10">
            <v>50</v>
          </cell>
          <cell r="DJ10">
            <v>0</v>
          </cell>
          <cell r="DK10">
            <v>100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t="str">
            <v>Informe preliminar Identificación de canales de comunicación Bogotá-Región.</v>
          </cell>
          <cell r="EJ10" t="str">
            <v>Informe final Identificación de canales de comunicación Bogotá-Región</v>
          </cell>
          <cell r="EK10">
            <v>0</v>
          </cell>
          <cell r="EL10">
            <v>0</v>
          </cell>
          <cell r="EM10">
            <v>0</v>
          </cell>
          <cell r="EN10">
            <v>0</v>
          </cell>
          <cell r="EO10">
            <v>0</v>
          </cell>
          <cell r="EP10">
            <v>0</v>
          </cell>
          <cell r="EQ10">
            <v>0</v>
          </cell>
          <cell r="ER10">
            <v>0</v>
          </cell>
          <cell r="ES10">
            <v>0</v>
          </cell>
          <cell r="ET10">
            <v>0</v>
          </cell>
          <cell r="EU10">
            <v>0</v>
          </cell>
          <cell r="EV10">
            <v>0</v>
          </cell>
          <cell r="EW10">
            <v>0</v>
          </cell>
          <cell r="EX10">
            <v>51000000</v>
          </cell>
          <cell r="EY10">
            <v>51000000</v>
          </cell>
          <cell r="EZ10">
            <v>51000000</v>
          </cell>
          <cell r="FA10">
            <v>51000000</v>
          </cell>
          <cell r="FB10">
            <v>51000000</v>
          </cell>
          <cell r="FC10">
            <v>51000000</v>
          </cell>
          <cell r="FD10">
            <v>51000000</v>
          </cell>
          <cell r="FE10">
            <v>51000000</v>
          </cell>
          <cell r="FF10">
            <v>51000000</v>
          </cell>
          <cell r="FG10">
            <v>51000000</v>
          </cell>
          <cell r="FH10">
            <v>51000000</v>
          </cell>
          <cell r="FI10">
            <v>51000000</v>
          </cell>
          <cell r="FJ10">
            <v>51000000</v>
          </cell>
          <cell r="FK10">
            <v>51000000</v>
          </cell>
          <cell r="FL10">
            <v>51000000</v>
          </cell>
          <cell r="FM10">
            <v>51000000</v>
          </cell>
          <cell r="FN10">
            <v>51000000</v>
          </cell>
          <cell r="FO10">
            <v>51000000</v>
          </cell>
          <cell r="FP10">
            <v>51000000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125594215</v>
          </cell>
          <cell r="HH10">
            <v>0</v>
          </cell>
          <cell r="HI10">
            <v>0</v>
          </cell>
          <cell r="HJ10">
            <v>125594215</v>
          </cell>
          <cell r="HK10">
            <v>0</v>
          </cell>
          <cell r="HL10">
            <v>0</v>
          </cell>
          <cell r="HM10">
            <v>100896690</v>
          </cell>
          <cell r="HN10">
            <v>100896690</v>
          </cell>
          <cell r="HO10">
            <v>100896690</v>
          </cell>
          <cell r="HP10">
            <v>100896690</v>
          </cell>
          <cell r="HQ10">
            <v>100896690</v>
          </cell>
          <cell r="HR10">
            <v>100896690</v>
          </cell>
          <cell r="HS10">
            <v>100896690</v>
          </cell>
          <cell r="HT10">
            <v>100896690</v>
          </cell>
          <cell r="HU10">
            <v>0</v>
          </cell>
          <cell r="HV10">
            <v>0</v>
          </cell>
          <cell r="HW10">
            <v>100896690</v>
          </cell>
          <cell r="HX10" t="str">
            <v>Dificultades:
Se entregará un solo informe final con las conclusiones del estudio de medición.</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t="str">
            <v>No Programó</v>
          </cell>
          <cell r="JZ10" t="str">
            <v/>
          </cell>
          <cell r="KA10" t="str">
            <v/>
          </cell>
          <cell r="KB10" t="str">
            <v/>
          </cell>
          <cell r="KC10" t="str">
            <v/>
          </cell>
          <cell r="KD10" t="str">
            <v/>
          </cell>
          <cell r="KE10" t="str">
            <v/>
          </cell>
          <cell r="KF10" t="str">
            <v/>
          </cell>
          <cell r="KG10" t="str">
            <v/>
          </cell>
          <cell r="KH10">
            <v>0</v>
          </cell>
          <cell r="KI10" t="str">
            <v/>
          </cell>
          <cell r="KJ10" t="str">
            <v/>
          </cell>
          <cell r="KK10" t="str">
            <v>No Programó</v>
          </cell>
          <cell r="KL10" t="str">
            <v>No Programó</v>
          </cell>
          <cell r="KM10" t="str">
            <v>No Programó</v>
          </cell>
          <cell r="KN10" t="str">
            <v>No Programó</v>
          </cell>
          <cell r="KO10" t="str">
            <v>No Programó</v>
          </cell>
          <cell r="KP10" t="str">
            <v>No Programó</v>
          </cell>
          <cell r="KQ10" t="str">
            <v>No Programó</v>
          </cell>
          <cell r="KR10" t="str">
            <v>No Programó</v>
          </cell>
          <cell r="KS10" t="str">
            <v>No Programó</v>
          </cell>
          <cell r="KT10">
            <v>0</v>
          </cell>
          <cell r="KU10" t="str">
            <v/>
          </cell>
          <cell r="KV10" t="str">
            <v/>
          </cell>
          <cell r="KW10">
            <v>0</v>
          </cell>
          <cell r="KX10" t="str">
            <v>7867_2</v>
          </cell>
          <cell r="KY10" t="str">
            <v>2. Lograr una comunicación pública en la que la ciudadanía se vea identificada.</v>
          </cell>
          <cell r="KZ10">
            <v>66.666666666666671</v>
          </cell>
          <cell r="LA10">
            <v>60.888888888888893</v>
          </cell>
          <cell r="LB10" t="str">
            <v/>
          </cell>
          <cell r="LC10" t="str">
            <v/>
          </cell>
          <cell r="LD10">
            <v>83.333333333333343</v>
          </cell>
          <cell r="LE10">
            <v>63.944444444444443</v>
          </cell>
          <cell r="LF10">
            <v>24746649000</v>
          </cell>
          <cell r="LG10">
            <v>24033862319</v>
          </cell>
          <cell r="LH10">
            <v>10595747191</v>
          </cell>
          <cell r="LI10">
            <v>3103520585</v>
          </cell>
          <cell r="LJ10">
            <v>3064020131</v>
          </cell>
          <cell r="LK10" t="str">
            <v>No Programó</v>
          </cell>
          <cell r="LL10" t="str">
            <v>No Programó</v>
          </cell>
          <cell r="LM10" t="str">
            <v>No Programó</v>
          </cell>
          <cell r="LN10" t="str">
            <v>No Programó</v>
          </cell>
          <cell r="LO10" t="str">
            <v>No Programó</v>
          </cell>
          <cell r="LP10" t="str">
            <v>No Programó</v>
          </cell>
          <cell r="LQ10" t="str">
            <v>No Programó</v>
          </cell>
          <cell r="LR10" t="str">
            <v>No Programó</v>
          </cell>
          <cell r="LS10" t="str">
            <v>No Programó</v>
          </cell>
          <cell r="LT10">
            <v>0</v>
          </cell>
          <cell r="LU10" t="str">
            <v/>
          </cell>
          <cell r="LV10" t="str">
            <v/>
          </cell>
          <cell r="LW10">
            <v>0</v>
          </cell>
          <cell r="LX10">
            <v>0</v>
          </cell>
          <cell r="LY10">
            <v>0</v>
          </cell>
          <cell r="LZ10" t="str">
            <v>No aplica</v>
          </cell>
          <cell r="MA10" t="str">
            <v>No aplica</v>
          </cell>
          <cell r="MB10" t="str">
            <v>No aplica</v>
          </cell>
          <cell r="MC10" t="str">
            <v>No aplica</v>
          </cell>
          <cell r="MD10" t="str">
            <v>No aplica</v>
          </cell>
          <cell r="ME10" t="str">
            <v>No aplica</v>
          </cell>
          <cell r="MF10" t="str">
            <v>No aplica</v>
          </cell>
          <cell r="MG10" t="str">
            <v>No aplica</v>
          </cell>
          <cell r="MH10">
            <v>0</v>
          </cell>
          <cell r="MI10">
            <v>0</v>
          </cell>
          <cell r="MJ10">
            <v>0</v>
          </cell>
          <cell r="MK10">
            <v>0</v>
          </cell>
          <cell r="ML10" t="str">
            <v>No aplica</v>
          </cell>
          <cell r="MM10" t="str">
            <v>No aplica</v>
          </cell>
          <cell r="MN10" t="str">
            <v>No aplica</v>
          </cell>
          <cell r="MO10" t="str">
            <v>No aplica</v>
          </cell>
          <cell r="MP10" t="str">
            <v>No aplica</v>
          </cell>
          <cell r="MQ10" t="str">
            <v>No aplica</v>
          </cell>
          <cell r="MR10" t="str">
            <v>No aplica</v>
          </cell>
          <cell r="MS10" t="str">
            <v>No aplica</v>
          </cell>
          <cell r="MT10">
            <v>0</v>
          </cell>
          <cell r="MU10">
            <v>0</v>
          </cell>
          <cell r="MV10">
            <v>0</v>
          </cell>
          <cell r="MW10">
            <v>0</v>
          </cell>
          <cell r="MX10" t="str">
            <v>No Programó</v>
          </cell>
          <cell r="MY10" t="str">
            <v>No Programó</v>
          </cell>
          <cell r="MZ10" t="str">
            <v>No Programó</v>
          </cell>
          <cell r="NA10" t="str">
            <v>No Programó</v>
          </cell>
          <cell r="NB10" t="str">
            <v>No Programó</v>
          </cell>
          <cell r="NC10" t="str">
            <v>No Programó</v>
          </cell>
          <cell r="ND10" t="str">
            <v>No Programó</v>
          </cell>
          <cell r="NE10" t="str">
            <v>No Programó</v>
          </cell>
          <cell r="NF10" t="str">
            <v>No Programó</v>
          </cell>
          <cell r="NG10">
            <v>0</v>
          </cell>
          <cell r="NH10" t="str">
            <v/>
          </cell>
          <cell r="NI10" t="str">
            <v/>
          </cell>
          <cell r="NJ10" t="str">
            <v>La información consignada por el proyecto corresponde frente a las fuentes de información presupuestal oficial.
De acuerdo con el informe de cierre de vigencia a Enero de 2022:
El valor comprometido es del 0%.
Los giros sobre el valor programado corresponden al 0%.
Los giros sobre las reservas son del 0%.</v>
          </cell>
          <cell r="NK10" t="str">
            <v>La información consignada por el proyecto corresponde frente a las fuentes de información presupuestal oficial.
De acuerdo con el informe de cierre de vigencia a febrero de 2022:
El valor comprometido es del 0%.
Los giros sobre el valor programado corresponden al 0%.
Los giros sobre las reservas son del 0%.</v>
          </cell>
          <cell r="NL10" t="str">
            <v>La información consignada por el proyecto corresponde frente a las fuentes de información presupuestal oficial.
De acuerdo con el informe de cierre de vigencia a marzo de 2022:
El valor comprometido es del 0%.
Los giros sobre el valor programado corresponden al 0%.
Los giros sobre las reservas son del 80,34%.</v>
          </cell>
          <cell r="NM10" t="str">
            <v>La información consignada por el proyecto corresponde frente a las fuentes de información presupuestal oficial.
De acuerdo con el informe de cierre de vigencia a abril de 2022:
El valor comprometido es del 0%.
Los giros sobre el valor programado corresponden al 0%.
Los giros sobre las reservas son del 80,34%.</v>
          </cell>
          <cell r="NN10" t="str">
            <v>La información consignada por el proyecto corresponde frente a las fuentes de información presupuestal oficial.
De acuerdo con el informe de cierre de vigencia a mayo de 2022:
El valor comprometido es del 0%.
Los giros sobre el valor programado corresponden al 0%.
Los giros sobre las reservas son del 80,34%.</v>
          </cell>
          <cell r="NO10" t="str">
            <v>La información consignada por el proyecto corresponde frente a las fuentes de información presupuestal oficial.
De acuerdo con el informe de cierre de vigencia a junio de 2022:
El valor comprometido es del 0%.
Los giros sobre el valor programado corresponden al 0%.
Los giros sobre las reservas son del 80,34%.</v>
          </cell>
          <cell r="NP10" t="str">
            <v>La información consignada por el proyecto corresponde frente a las fuentes de información presupuestal oficial.
De acuerdo con el informe de cierre de vigencia a julio de 2022:
El valor comprometido es del 0%.
Los giros sobre el valor programado corresponden al 0%.
Los giros sobre las reservas son del 100%.</v>
          </cell>
          <cell r="NQ10" t="str">
            <v>La información consignada por el proyecto corresponde frente a las fuentes de información presupuestal oficial.
De acuerdo con el informe de cierre de vigencia a agosto de 2022:
El valor comprometido es del 0%.
Los giros sobre el valor programado corresponden al 0%.
Los giros sobre las reservas son del 100%.</v>
          </cell>
          <cell r="NR10">
            <v>0</v>
          </cell>
          <cell r="NS10">
            <v>0</v>
          </cell>
          <cell r="NT10">
            <v>0</v>
          </cell>
          <cell r="NU10">
            <v>0</v>
          </cell>
          <cell r="NV10" t="str">
            <v>No se identificaron problemas o dificultades. Este indicador no presenta programación para el periodo de reporte</v>
          </cell>
          <cell r="NW10" t="str">
            <v>No se identificaron problemas o dificultades. Este indicador no presenta programación para el periodo de reporte</v>
          </cell>
          <cell r="NX10" t="str">
            <v>No se identificaron problemas o dificultades. Este indicador no presenta programación para el periodo de reporte</v>
          </cell>
          <cell r="NY10" t="str">
            <v>No se identificaron problemas o dificultades. Este indicador no presenta programación para el periodo de reporte</v>
          </cell>
          <cell r="NZ10" t="str">
            <v>No se identificaron problemas o dificultades. Este indicador no presenta programación para el periodo de reporte</v>
          </cell>
          <cell r="OA10" t="str">
            <v>No se identificaron problemas o dificultades. Este indicador no presenta programación para el periodo de reporte</v>
          </cell>
          <cell r="OB10" t="str">
            <v>No se identificaron problemas o dificultades. Este indicador no presenta programación para el periodo de reporte</v>
          </cell>
          <cell r="OC10"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D10">
            <v>0</v>
          </cell>
          <cell r="OE10">
            <v>0</v>
          </cell>
          <cell r="OF10">
            <v>0</v>
          </cell>
          <cell r="OG10">
            <v>0</v>
          </cell>
          <cell r="OH10">
            <v>0</v>
          </cell>
          <cell r="OJ10" t="str">
            <v>PD4</v>
          </cell>
          <cell r="OK10">
            <v>12.5</v>
          </cell>
          <cell r="OL10">
            <v>0</v>
          </cell>
          <cell r="OM10">
            <v>0</v>
          </cell>
          <cell r="ON10">
            <v>0</v>
          </cell>
          <cell r="OO10">
            <v>0</v>
          </cell>
          <cell r="OP10">
            <v>0</v>
          </cell>
          <cell r="OQ10">
            <v>0</v>
          </cell>
          <cell r="OR10">
            <v>0</v>
          </cell>
          <cell r="OS10">
            <v>0</v>
          </cell>
          <cell r="OT10">
            <v>0</v>
          </cell>
          <cell r="OU10">
            <v>24697525</v>
          </cell>
          <cell r="OV10">
            <v>0</v>
          </cell>
          <cell r="OW10">
            <v>0</v>
          </cell>
          <cell r="OX10">
            <v>24697525</v>
          </cell>
          <cell r="OY10">
            <v>125594215</v>
          </cell>
          <cell r="OZ10">
            <v>125594215</v>
          </cell>
          <cell r="PA10">
            <v>125594215</v>
          </cell>
          <cell r="PB10">
            <v>125594215</v>
          </cell>
          <cell r="PC10">
            <v>125594215</v>
          </cell>
          <cell r="PD10">
            <v>125594215</v>
          </cell>
          <cell r="PE10">
            <v>100896690</v>
          </cell>
          <cell r="PF10">
            <v>100896690</v>
          </cell>
          <cell r="PG10">
            <v>100896690</v>
          </cell>
          <cell r="PH10">
            <v>100896690</v>
          </cell>
          <cell r="PI10">
            <v>0</v>
          </cell>
          <cell r="PJ10">
            <v>0</v>
          </cell>
          <cell r="PK10">
            <v>100896690</v>
          </cell>
          <cell r="PL10">
            <v>41571468</v>
          </cell>
          <cell r="PM10">
            <v>3061949117</v>
          </cell>
          <cell r="PN10" t="str">
            <v>Meta Proyecto de Inversión</v>
          </cell>
        </row>
        <row r="11">
          <cell r="A11" t="str">
            <v>PD5</v>
          </cell>
          <cell r="B11">
            <v>7867</v>
          </cell>
          <cell r="C11" t="str">
            <v>7867_MGA_1</v>
          </cell>
          <cell r="D11">
            <v>2020110010190</v>
          </cell>
          <cell r="E11" t="str">
            <v>Un nuevo contrato social y ambiental para la Bogotá del siglo XXI</v>
          </cell>
          <cell r="F11" t="str">
            <v>5. Construir Bogotá región con gobierno abierto, transparente y ciudadanía consciente.</v>
          </cell>
          <cell r="G11" t="str">
            <v>56. Gestión Pública Efectiva</v>
          </cell>
          <cell r="H11" t="str">
            <v>Lograr que la comunicación pública distrital se dirija hacia el mismo objetivo y visión de ciudad, reconociendo y abordando las necesidades de la ciudadanía y generando confianza para incentivar su participación en la construcción de Ciudad.</v>
          </cell>
          <cell r="I11" t="str">
            <v>1. Fortalecer la articulación interinstitucional y las estrategias de las oficinas de comunicaciones de las entidades del Distrito.</v>
          </cell>
          <cell r="J11" t="str">
            <v xml:space="preserve">Generación de los lineamientos de comunicación del Distrito para construir ciudad y ciudadanía   </v>
          </cell>
          <cell r="K11" t="str">
            <v>Oficina Consejería de Comunicaciones</v>
          </cell>
          <cell r="L11" t="str">
            <v>Glenda Martínez Osorio</v>
          </cell>
          <cell r="M11" t="str">
            <v>Jefe de Oficina</v>
          </cell>
          <cell r="N11" t="str">
            <v>Oficina Consejería de Comunicaciones</v>
          </cell>
          <cell r="O11" t="str">
            <v>Glenda Martínez Osorio</v>
          </cell>
          <cell r="P11" t="str">
            <v>Jefe de Oficina</v>
          </cell>
          <cell r="Q11" t="str">
            <v>Yenny Vanessa Zabaleta Durán, Rene Hideki Doku Vendries.</v>
          </cell>
          <cell r="R11" t="str">
            <v>Cristhian Guacaneme</v>
          </cell>
          <cell r="S11" t="str">
            <v>Documentos de lineamientos técnicos realizados</v>
          </cell>
          <cell r="T11" t="str">
            <v>Documentos de lineamientos técnicos realizados</v>
          </cell>
          <cell r="AD11" t="str">
            <v>1.1. Documentos de lineamientos técnicos</v>
          </cell>
          <cell r="AE11" t="str">
            <v>1.1.1. Documentos de lineamientos técnicos realizados</v>
          </cell>
          <cell r="AI11" t="str">
            <v xml:space="preserve">PD_producto MGA: 1.1. Documentos de lineamientos técnicos; PD_ID producto MGA: 1.1.1. Documentos de lineamientos técnicos realizados; </v>
          </cell>
          <cell r="AJ11" t="str">
            <v>Programación sin observaciones</v>
          </cell>
          <cell r="AK11">
            <v>44055</v>
          </cell>
          <cell r="AL11">
            <v>1</v>
          </cell>
          <cell r="AM11">
            <v>2022</v>
          </cell>
          <cell r="AN11" t="str">
            <v>Elaboración de documentos de lineamientos técnicos en materia de comunicación publica, con información util para el desarrollo de las actividades propias de las oficinas de comunicación del distrito.</v>
          </cell>
          <cell r="AO11" t="str">
            <v>Establecer un marco de acción que facilite las tareas de las oficinas de comunicaciones de las entidades distritales para el cumplimiento de los objetivos misionales.
Lograr que las comunicaciones se consideren un tema estratégico de gobierno y ciudad.
Fortalecer la Comunicación Pública.</v>
          </cell>
          <cell r="AP11">
            <v>2020</v>
          </cell>
          <cell r="AQ11">
            <v>2024</v>
          </cell>
          <cell r="AR11" t="str">
            <v>Suma</v>
          </cell>
          <cell r="AS11" t="str">
            <v>Eficacia</v>
          </cell>
          <cell r="AT11" t="str">
            <v>Número</v>
          </cell>
          <cell r="AU11" t="str">
            <v>Producto</v>
          </cell>
          <cell r="AV11" t="str">
            <v>N/D</v>
          </cell>
          <cell r="AW11" t="str">
            <v>N/D</v>
          </cell>
          <cell r="AX11" t="str">
            <v>N/D</v>
          </cell>
          <cell r="AZ11">
            <v>1</v>
          </cell>
          <cell r="BB11" t="str">
            <v>La medición del cumplmiento de este indicador se llevará a cabo con la elaboración de documentos de lineamientos tecnicos de lineamientos distritales de comunicación pública.</v>
          </cell>
          <cell r="BC11" t="str">
            <v>Sumatoria de documentos de lineamientos técnicos elaborados</v>
          </cell>
          <cell r="BD11" t="str">
            <v>Sumatoria de documentos de lineamientos técnicos elaborados</v>
          </cell>
          <cell r="BE11" t="str">
            <v>N/A</v>
          </cell>
          <cell r="BF11" t="str">
            <v>Documentos de trabajo (Lineamientos de Comunicación, Mesas de Trabajo, documentos oficiales, investigaciones, Correos electrónicos, acciones de difusión)</v>
          </cell>
          <cell r="BG11">
            <v>1</v>
          </cell>
          <cell r="BH11">
            <v>44055</v>
          </cell>
          <cell r="BI11" t="str">
            <v>Se diligencia la hoja de vida del indicador.</v>
          </cell>
          <cell r="BJ11" t="str">
            <v>Establecer variables 1 y/o 2 numéricas</v>
          </cell>
          <cell r="BK11">
            <v>5</v>
          </cell>
          <cell r="BL11">
            <v>1</v>
          </cell>
          <cell r="BM11">
            <v>1</v>
          </cell>
          <cell r="BN11">
            <v>1</v>
          </cell>
          <cell r="BO11">
            <v>1</v>
          </cell>
          <cell r="BP11">
            <v>1</v>
          </cell>
          <cell r="BW11">
            <v>1</v>
          </cell>
          <cell r="BX11">
            <v>1</v>
          </cell>
          <cell r="BY11">
            <v>1</v>
          </cell>
          <cell r="BZ11">
            <v>1</v>
          </cell>
          <cell r="CA11">
            <v>1</v>
          </cell>
          <cell r="CB11">
            <v>0</v>
          </cell>
          <cell r="CC11" t="str">
            <v>N/A</v>
          </cell>
          <cell r="CD11" t="str">
            <v>N/A</v>
          </cell>
          <cell r="CE11" t="str">
            <v>N/A</v>
          </cell>
          <cell r="CF11">
            <v>1</v>
          </cell>
          <cell r="CG11">
            <v>1</v>
          </cell>
          <cell r="CH11">
            <v>3</v>
          </cell>
          <cell r="CI11" t="str">
            <v>Suma</v>
          </cell>
          <cell r="CJ11">
            <v>0</v>
          </cell>
          <cell r="CK11">
            <v>0</v>
          </cell>
          <cell r="CL11">
            <v>0</v>
          </cell>
          <cell r="CM11">
            <v>0</v>
          </cell>
          <cell r="CN11">
            <v>0</v>
          </cell>
          <cell r="CO11">
            <v>1</v>
          </cell>
          <cell r="CP11">
            <v>0</v>
          </cell>
          <cell r="CQ11">
            <v>0</v>
          </cell>
          <cell r="CR11">
            <v>0</v>
          </cell>
          <cell r="CS11">
            <v>0</v>
          </cell>
          <cell r="CT11">
            <v>0</v>
          </cell>
          <cell r="CU11">
            <v>0</v>
          </cell>
          <cell r="CV11">
            <v>1</v>
          </cell>
          <cell r="CW11">
            <v>1</v>
          </cell>
          <cell r="CX11">
            <v>1</v>
          </cell>
          <cell r="CY11">
            <v>0</v>
          </cell>
          <cell r="CZ11">
            <v>0</v>
          </cell>
          <cell r="DA11">
            <v>0</v>
          </cell>
          <cell r="DB11">
            <v>0</v>
          </cell>
          <cell r="DC11">
            <v>0</v>
          </cell>
          <cell r="DD11">
            <v>0</v>
          </cell>
          <cell r="DE11">
            <v>0</v>
          </cell>
          <cell r="DF11">
            <v>0</v>
          </cell>
          <cell r="DG11">
            <v>0</v>
          </cell>
          <cell r="DH11">
            <v>0</v>
          </cell>
          <cell r="DI11">
            <v>0</v>
          </cell>
          <cell r="DJ11">
            <v>0</v>
          </cell>
          <cell r="DK11">
            <v>1</v>
          </cell>
          <cell r="DL11">
            <v>0</v>
          </cell>
          <cell r="DM11">
            <v>0</v>
          </cell>
          <cell r="DN11">
            <v>0</v>
          </cell>
          <cell r="DO11">
            <v>0</v>
          </cell>
          <cell r="DP11">
            <v>0</v>
          </cell>
          <cell r="DQ11">
            <v>0</v>
          </cell>
          <cell r="DR11">
            <v>0</v>
          </cell>
          <cell r="DS11">
            <v>0</v>
          </cell>
          <cell r="DT11">
            <v>1</v>
          </cell>
          <cell r="DU11">
            <v>0</v>
          </cell>
          <cell r="DV11">
            <v>0</v>
          </cell>
          <cell r="DW11">
            <v>0</v>
          </cell>
          <cell r="DX11">
            <v>1</v>
          </cell>
          <cell r="DY11">
            <v>1</v>
          </cell>
          <cell r="DZ11">
            <v>0</v>
          </cell>
          <cell r="EA11">
            <v>0</v>
          </cell>
          <cell r="EB11">
            <v>0</v>
          </cell>
          <cell r="EC11">
            <v>0</v>
          </cell>
          <cell r="ED11">
            <v>0</v>
          </cell>
          <cell r="EE11" t="str">
            <v>Documento Técnico - Lineamientos en materia de comunicaciones del distrito.</v>
          </cell>
          <cell r="EF11">
            <v>0</v>
          </cell>
          <cell r="EG11">
            <v>0</v>
          </cell>
          <cell r="EH11">
            <v>0</v>
          </cell>
          <cell r="EI11">
            <v>0</v>
          </cell>
          <cell r="EJ11">
            <v>0</v>
          </cell>
          <cell r="EK11">
            <v>0</v>
          </cell>
          <cell r="EL11">
            <v>0</v>
          </cell>
          <cell r="EM11">
            <v>0</v>
          </cell>
          <cell r="EN11">
            <v>0</v>
          </cell>
          <cell r="EO11">
            <v>0</v>
          </cell>
          <cell r="EP11">
            <v>0</v>
          </cell>
          <cell r="EQ11" t="str">
            <v>Proyecto de circular "Lineamientos para el uso de mensajes institucionales y/o marca ciudad en las acciones y/o campañas de comunicación pública y piezas de divulgación o identificación institucional"</v>
          </cell>
          <cell r="ER11">
            <v>0</v>
          </cell>
          <cell r="ES11">
            <v>0</v>
          </cell>
          <cell r="ET11" t="str">
            <v>Circular No. 002-2022 Radicado 2-2022-27114</v>
          </cell>
          <cell r="EU11">
            <v>0</v>
          </cell>
          <cell r="EV11">
            <v>0</v>
          </cell>
          <cell r="EW11">
            <v>0</v>
          </cell>
          <cell r="EX11" t="str">
            <v>N/A</v>
          </cell>
          <cell r="EY11" t="str">
            <v>N/A</v>
          </cell>
          <cell r="EZ11" t="str">
            <v>N/A</v>
          </cell>
          <cell r="FA11" t="str">
            <v>N/A</v>
          </cell>
          <cell r="FB11" t="str">
            <v>N/A</v>
          </cell>
          <cell r="FC11" t="str">
            <v>N/A</v>
          </cell>
          <cell r="FD11" t="str">
            <v>N/A</v>
          </cell>
          <cell r="FE11" t="str">
            <v>N/A</v>
          </cell>
          <cell r="FF11" t="str">
            <v>N/A</v>
          </cell>
          <cell r="FG11" t="str">
            <v>N/A</v>
          </cell>
          <cell r="FH11" t="str">
            <v>N/A</v>
          </cell>
          <cell r="FI11" t="str">
            <v>N/A</v>
          </cell>
          <cell r="FJ11" t="str">
            <v>N/A</v>
          </cell>
          <cell r="FK11" t="str">
            <v>N/A</v>
          </cell>
          <cell r="FL11" t="str">
            <v>N/A</v>
          </cell>
          <cell r="FM11" t="str">
            <v>N/A</v>
          </cell>
          <cell r="FN11" t="str">
            <v>N/A</v>
          </cell>
          <cell r="FO11" t="str">
            <v>N/A</v>
          </cell>
          <cell r="FP11" t="str">
            <v>N/A</v>
          </cell>
          <cell r="FQ11" t="str">
            <v>N/A</v>
          </cell>
          <cell r="FR11" t="str">
            <v>N/A</v>
          </cell>
          <cell r="FS11" t="str">
            <v>N/A</v>
          </cell>
          <cell r="FT11" t="str">
            <v>N/A</v>
          </cell>
          <cell r="FU11" t="str">
            <v>N/A</v>
          </cell>
          <cell r="FV11" t="str">
            <v>N/A</v>
          </cell>
          <cell r="FW11" t="str">
            <v>N/A</v>
          </cell>
          <cell r="FX11" t="str">
            <v>N/A</v>
          </cell>
          <cell r="FY11" t="str">
            <v>N/A</v>
          </cell>
          <cell r="FZ11" t="str">
            <v>N/A</v>
          </cell>
          <cell r="GA11" t="str">
            <v>N/A</v>
          </cell>
          <cell r="GB11" t="str">
            <v>N/A</v>
          </cell>
          <cell r="GC11" t="str">
            <v>N/A</v>
          </cell>
          <cell r="GD11" t="str">
            <v>N/A</v>
          </cell>
          <cell r="GE11" t="str">
            <v>N/A</v>
          </cell>
          <cell r="GF11" t="str">
            <v>N/A</v>
          </cell>
          <cell r="GG11" t="str">
            <v>N/A</v>
          </cell>
          <cell r="GH11" t="str">
            <v>N/A</v>
          </cell>
          <cell r="GI11" t="str">
            <v>N/A</v>
          </cell>
          <cell r="GJ11" t="str">
            <v>N/A</v>
          </cell>
          <cell r="GK11" t="str">
            <v>N/A</v>
          </cell>
          <cell r="GL11" t="str">
            <v>N/A</v>
          </cell>
          <cell r="GM11" t="str">
            <v>N/A</v>
          </cell>
          <cell r="GN11" t="str">
            <v>N/A</v>
          </cell>
          <cell r="GO11" t="str">
            <v>N/A</v>
          </cell>
          <cell r="GP11" t="str">
            <v>N/A</v>
          </cell>
          <cell r="GQ11" t="str">
            <v>N/A</v>
          </cell>
          <cell r="GR11" t="str">
            <v>N/A</v>
          </cell>
          <cell r="GS11" t="str">
            <v>N/A</v>
          </cell>
          <cell r="GT11" t="str">
            <v>N/A</v>
          </cell>
          <cell r="GU11" t="str">
            <v>N/A</v>
          </cell>
          <cell r="GV11" t="str">
            <v>N/A</v>
          </cell>
          <cell r="GW11" t="str">
            <v>N/A</v>
          </cell>
          <cell r="GX11" t="str">
            <v>N/A</v>
          </cell>
          <cell r="GY11" t="str">
            <v>N/A</v>
          </cell>
          <cell r="GZ11" t="str">
            <v>N/A</v>
          </cell>
          <cell r="HA11" t="str">
            <v>N/A</v>
          </cell>
          <cell r="HB11" t="str">
            <v>N/A</v>
          </cell>
          <cell r="HC11" t="str">
            <v>N/A</v>
          </cell>
          <cell r="HD11" t="str">
            <v>N/A</v>
          </cell>
          <cell r="HE11" t="str">
            <v>N/A</v>
          </cell>
          <cell r="HF11" t="str">
            <v>N/A</v>
          </cell>
          <cell r="HG11" t="str">
            <v>N/A</v>
          </cell>
          <cell r="HH11" t="str">
            <v>N/A</v>
          </cell>
          <cell r="HI11" t="str">
            <v>N/A</v>
          </cell>
          <cell r="HJ11" t="str">
            <v>N/A</v>
          </cell>
          <cell r="HK11" t="str">
            <v>N/A</v>
          </cell>
          <cell r="HL11" t="str">
            <v>N/A</v>
          </cell>
          <cell r="HM11" t="str">
            <v>N/A</v>
          </cell>
          <cell r="HN11" t="str">
            <v>N/A</v>
          </cell>
          <cell r="HO11" t="str">
            <v>N/A</v>
          </cell>
          <cell r="HP11" t="str">
            <v>N/A</v>
          </cell>
          <cell r="HQ11" t="str">
            <v>N/A</v>
          </cell>
          <cell r="HR11" t="str">
            <v>N/A</v>
          </cell>
          <cell r="HS11" t="str">
            <v>N/A</v>
          </cell>
          <cell r="HT11" t="str">
            <v>N/A</v>
          </cell>
          <cell r="HU11" t="str">
            <v>N/A</v>
          </cell>
          <cell r="HV11" t="str">
            <v>N/A</v>
          </cell>
          <cell r="HW11" t="str">
            <v>N/A</v>
          </cell>
          <cell r="HX11" t="str">
            <v>Avances y logros:
La Oficina Consejería de Comunicaciones, elaboró y divulgó con radicado N. 2-2022-27114 la Circular No. 002-2022 denominada "Lineamientos uso de mensajes institucionales y/o marca ciudad en las acciones y/o campañas de comunicación pública y piezas de divulgación o identificación institucional", la cual imparte directrices a las entidades de la Administración Distrital respecto del uso de la marca en el desarrollo de acciones y/o campanas de comunicación pública y piezas de divulgación o identificación institucional con el fin de garantizar el uso debido de la Marca Ciudad "BOGOTA" dentro de los parámetros definidos por el Acuerdo 744 de 2019.</v>
          </cell>
          <cell r="HY11" t="str">
            <v/>
          </cell>
          <cell r="HZ11" t="str">
            <v/>
          </cell>
          <cell r="IA11" t="str">
            <v/>
          </cell>
          <cell r="IB11" t="str">
            <v/>
          </cell>
          <cell r="IC11" t="str">
            <v/>
          </cell>
          <cell r="ID11" t="str">
            <v/>
          </cell>
          <cell r="IE11" t="str">
            <v/>
          </cell>
          <cell r="IF11" t="str">
            <v xml:space="preserve">La oficina Consejería de Comunicaciones elaboró el proyecto de circular "Lineamientos para el uso de mensajes institucionales y/o marca ciudad en las acciones y/o campañas de comunicación pública y piezas de divulgación o identificación institucional", el cual se remitió a la oficina Asesora Jurídica para su revisión, se devolvió para que se realizarán ajustes, los cuales se realizaron y se está a la espera de la aprobación definitiva.
Dificultades
La circular que se elaboró saldrá en el mes de julio, ya que se hicieron los ajustes sugeridos en la revisión realizada por parte de la Oficina Asesora Jurídica, los cuales están a la espera de aprobación. </v>
          </cell>
          <cell r="IG11" t="str">
            <v xml:space="preserve">La oficina Consejería de Comunicaciones elaboró el proyecto de circular "Lineamientos para el uso de mensajes institucionales y/o marca ciudad en las acciones y/o campañas de comunicación pública y piezas de divulgación o identificación institucional", el cual se remitió a la oficina Asesora Jurídica para su revisión, se devolvió para que se realizarán ajustes, los cuales se realizaron y se está a la espera de la aprobación definitiva.
Dificultades
La circular que se elaboró saldrá en el mes de agosto, ya que se hicieron los ajustes sugeridos en la revisión realizada por parte de la Oficina Asesora Jurídica, los cuales están a la espera de aprobación. </v>
          </cell>
          <cell r="IH11" t="str">
            <v xml:space="preserve">La oficina Consejería de Comunicaciones elaboró el proyecto de circular "Lineamientos para el uso de mensajes institucionales y/o marca ciudad en las acciones y/o campañas de comunicación pública y piezas de divulgación o identificación institucional", el cual se remitió a la oficina Asesora Jurídica para su revisión, se devolvió para que se realizarán ajustes, los cuales se realizaron y se está a la espera de la aprobación definitiva.
Dificultades
La circular que se elaboró saldrá en el mes de septiembre, ya que se hicieron los ajustes sugeridos en la revisión realizada por parte de la Oficina Asesora Jurídica, los cuales están a la espera de aprobación. </v>
          </cell>
          <cell r="II11" t="str">
            <v>La Oficina Consejería de Comunicaiones remitió la Circular No. 002-2022 “Lineamientos uso de mensajes institucionales y/o marca ciudad en las acciones y/o campañas de comunicación pública y piezas de divulgación o identificación institucional" por medio del radicado No. 2-2022-27114, dicha circular imparte directrices a las entidades de la Administración Distrital respecto del uso de la marca en el desarrollo de acciones y/o campanas de comunicación pública y piezas de divulgación o identificación institucional con el fin de garantizar el uso debido de la Marca Ciudad "BOGOTA" dentro de los parámetros definidos por el Acuerdo 744 de 2019.</v>
          </cell>
          <cell r="IJ11" t="str">
            <v/>
          </cell>
          <cell r="IK11" t="str">
            <v/>
          </cell>
          <cell r="IL11" t="str">
            <v/>
          </cell>
          <cell r="IM11">
            <v>0</v>
          </cell>
          <cell r="IN11">
            <v>0</v>
          </cell>
          <cell r="IO11">
            <v>0</v>
          </cell>
          <cell r="IP11">
            <v>0</v>
          </cell>
          <cell r="IQ11">
            <v>0</v>
          </cell>
          <cell r="IR11">
            <v>0</v>
          </cell>
          <cell r="IS11">
            <v>0</v>
          </cell>
          <cell r="IT11">
            <v>0</v>
          </cell>
          <cell r="IU11">
            <v>1</v>
          </cell>
          <cell r="IV11">
            <v>0</v>
          </cell>
          <cell r="IW11">
            <v>0</v>
          </cell>
          <cell r="IX11">
            <v>0</v>
          </cell>
          <cell r="IY11">
            <v>1</v>
          </cell>
          <cell r="IZ11">
            <v>0</v>
          </cell>
          <cell r="JA11">
            <v>0</v>
          </cell>
          <cell r="JB11">
            <v>0</v>
          </cell>
          <cell r="JC11">
            <v>0</v>
          </cell>
          <cell r="JD11">
            <v>0</v>
          </cell>
          <cell r="JE11">
            <v>0</v>
          </cell>
          <cell r="JF11">
            <v>0</v>
          </cell>
          <cell r="JG11">
            <v>0</v>
          </cell>
          <cell r="JH11">
            <v>100</v>
          </cell>
          <cell r="JI11">
            <v>0</v>
          </cell>
          <cell r="JJ11">
            <v>0</v>
          </cell>
          <cell r="JK11">
            <v>0</v>
          </cell>
          <cell r="JL11">
            <v>100</v>
          </cell>
          <cell r="JM11">
            <v>0</v>
          </cell>
          <cell r="JN11">
            <v>0</v>
          </cell>
          <cell r="JO11">
            <v>0</v>
          </cell>
          <cell r="JP11">
            <v>0</v>
          </cell>
          <cell r="JQ11">
            <v>0</v>
          </cell>
          <cell r="JR11">
            <v>0</v>
          </cell>
          <cell r="JS11">
            <v>0</v>
          </cell>
          <cell r="JT11">
            <v>0</v>
          </cell>
          <cell r="JU11">
            <v>100</v>
          </cell>
          <cell r="JV11">
            <v>100</v>
          </cell>
          <cell r="JW11">
            <v>100</v>
          </cell>
          <cell r="JX11">
            <v>100</v>
          </cell>
          <cell r="JY11" t="str">
            <v>No Programó</v>
          </cell>
          <cell r="JZ11" t="str">
            <v/>
          </cell>
          <cell r="KA11" t="str">
            <v/>
          </cell>
          <cell r="KB11" t="str">
            <v/>
          </cell>
          <cell r="KC11" t="str">
            <v/>
          </cell>
          <cell r="KD11">
            <v>0</v>
          </cell>
          <cell r="KE11" t="str">
            <v/>
          </cell>
          <cell r="KF11" t="str">
            <v/>
          </cell>
          <cell r="KG11" t="str">
            <v/>
          </cell>
          <cell r="KH11" t="str">
            <v/>
          </cell>
          <cell r="KI11" t="str">
            <v/>
          </cell>
          <cell r="KJ11" t="str">
            <v/>
          </cell>
          <cell r="KK11" t="str">
            <v>No Programó</v>
          </cell>
          <cell r="KL11" t="str">
            <v>No Programó</v>
          </cell>
          <cell r="KM11" t="str">
            <v>No Programó</v>
          </cell>
          <cell r="KN11" t="str">
            <v>No Programó</v>
          </cell>
          <cell r="KO11" t="str">
            <v>No Programó</v>
          </cell>
          <cell r="KP11">
            <v>0</v>
          </cell>
          <cell r="KQ11">
            <v>0</v>
          </cell>
          <cell r="KR11">
            <v>0</v>
          </cell>
          <cell r="KS11">
            <v>100</v>
          </cell>
          <cell r="KT11">
            <v>100</v>
          </cell>
          <cell r="KU11" t="str">
            <v/>
          </cell>
          <cell r="KV11" t="str">
            <v/>
          </cell>
          <cell r="KW11">
            <v>100</v>
          </cell>
          <cell r="KX11" t="str">
            <v>7867_1</v>
          </cell>
          <cell r="KY11" t="str">
            <v>1. Fortalecer la articulación interinstitucional y las estrategias de las oficinas de comunicaciones</v>
          </cell>
          <cell r="KZ11">
            <v>100</v>
          </cell>
          <cell r="LA11">
            <v>67</v>
          </cell>
          <cell r="LB11" t="str">
            <v/>
          </cell>
          <cell r="LC11" t="str">
            <v/>
          </cell>
          <cell r="LD11">
            <v>83.333333333333343</v>
          </cell>
          <cell r="LE11">
            <v>63.944444444444443</v>
          </cell>
          <cell r="LF11">
            <v>24746649000</v>
          </cell>
          <cell r="LG11">
            <v>24033862319</v>
          </cell>
          <cell r="LH11">
            <v>10595747191</v>
          </cell>
          <cell r="LI11">
            <v>3103520585</v>
          </cell>
          <cell r="LJ11">
            <v>3064020131</v>
          </cell>
          <cell r="LK11" t="str">
            <v>No Programó</v>
          </cell>
          <cell r="LL11" t="str">
            <v>No Programó</v>
          </cell>
          <cell r="LM11" t="str">
            <v>No Programó</v>
          </cell>
          <cell r="LN11" t="str">
            <v>No Programó</v>
          </cell>
          <cell r="LO11" t="str">
            <v>No Programó</v>
          </cell>
          <cell r="LP11">
            <v>0</v>
          </cell>
          <cell r="LQ11">
            <v>0</v>
          </cell>
          <cell r="LR11">
            <v>0</v>
          </cell>
          <cell r="LS11">
            <v>1</v>
          </cell>
          <cell r="LT11">
            <v>0</v>
          </cell>
          <cell r="LU11" t="str">
            <v/>
          </cell>
          <cell r="LV11" t="str">
            <v/>
          </cell>
          <cell r="LW11">
            <v>1</v>
          </cell>
          <cell r="LX11">
            <v>1</v>
          </cell>
          <cell r="LY11">
            <v>1</v>
          </cell>
          <cell r="LZ11" t="str">
            <v>No aplica</v>
          </cell>
          <cell r="MA11" t="str">
            <v>No aplica</v>
          </cell>
          <cell r="MB11" t="str">
            <v>No aplica</v>
          </cell>
          <cell r="MC11" t="str">
            <v>No aplica</v>
          </cell>
          <cell r="MD11" t="str">
            <v>No aplica</v>
          </cell>
          <cell r="ME11" t="str">
            <v>No oportuna: El tiempo de radicación debe coincidir con el plazo establecido por la Oficina Asesora de Planeación - OAP</v>
          </cell>
          <cell r="MF11" t="str">
            <v>No aplica</v>
          </cell>
          <cell r="MG11" t="str">
            <v>No aplica</v>
          </cell>
          <cell r="MH11">
            <v>0</v>
          </cell>
          <cell r="MI11">
            <v>0</v>
          </cell>
          <cell r="MJ11">
            <v>0</v>
          </cell>
          <cell r="MK11">
            <v>0</v>
          </cell>
          <cell r="ML11" t="str">
            <v>No aplica</v>
          </cell>
          <cell r="MM11" t="str">
            <v>No aplica</v>
          </cell>
          <cell r="MN11" t="str">
            <v>No aplica</v>
          </cell>
          <cell r="MO11" t="str">
            <v>No aplica</v>
          </cell>
          <cell r="MP11" t="str">
            <v>No aplica</v>
          </cell>
          <cell r="MQ1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11" t="str">
            <v>No aplica</v>
          </cell>
          <cell r="MS11" t="str">
            <v>No aplica</v>
          </cell>
          <cell r="MT11">
            <v>0</v>
          </cell>
          <cell r="MU11">
            <v>0</v>
          </cell>
          <cell r="MV11">
            <v>0</v>
          </cell>
          <cell r="MW11">
            <v>0</v>
          </cell>
          <cell r="MX11" t="str">
            <v>No Programó</v>
          </cell>
          <cell r="MY11" t="str">
            <v>No Programó</v>
          </cell>
          <cell r="MZ11" t="str">
            <v>No Programó</v>
          </cell>
          <cell r="NA11" t="str">
            <v>No Programó</v>
          </cell>
          <cell r="NB11" t="str">
            <v>No Programó</v>
          </cell>
          <cell r="NC11">
            <v>0</v>
          </cell>
          <cell r="ND11">
            <v>0</v>
          </cell>
          <cell r="NE11">
            <v>0</v>
          </cell>
          <cell r="NF11">
            <v>100</v>
          </cell>
          <cell r="NG11">
            <v>100</v>
          </cell>
          <cell r="NH11" t="str">
            <v/>
          </cell>
          <cell r="NI11" t="str">
            <v/>
          </cell>
          <cell r="NJ11" t="str">
            <v>No aplica</v>
          </cell>
          <cell r="NK11" t="str">
            <v>No aplica</v>
          </cell>
          <cell r="NL11" t="str">
            <v>No aplica</v>
          </cell>
          <cell r="NM11" t="str">
            <v>No aplica</v>
          </cell>
          <cell r="NN11" t="str">
            <v>No aplica</v>
          </cell>
          <cell r="NO11" t="str">
            <v>No aplica</v>
          </cell>
          <cell r="NP11" t="str">
            <v>No aplica</v>
          </cell>
          <cell r="NQ11" t="str">
            <v>No aplica</v>
          </cell>
          <cell r="NR11">
            <v>0</v>
          </cell>
          <cell r="NS11">
            <v>0</v>
          </cell>
          <cell r="NT11">
            <v>0</v>
          </cell>
          <cell r="NU11">
            <v>0</v>
          </cell>
          <cell r="NV11" t="str">
            <v>No se identificaron problemas o dificultades. Este indicador no presenta programación para el periodo de reporte</v>
          </cell>
          <cell r="NW11" t="str">
            <v>No se identificaron problemas o dificultades. Este indicador no presenta programación para el periodo de reporte</v>
          </cell>
          <cell r="NX11" t="str">
            <v>No se identificaron problemas o dificultades. Este indicador no presenta programación para el periodo de reporte</v>
          </cell>
          <cell r="NY11" t="str">
            <v>No se identificaron problemas o dificultades. Este indicador no presenta programación para el periodo de reporte</v>
          </cell>
          <cell r="NZ11" t="str">
            <v>No se identificaron problemas o dificultades. Este indicador no presenta programación para el periodo de reporte</v>
          </cell>
          <cell r="OA11" t="str">
            <v xml:space="preserve">Al corte de junio de 2022, el indicador de producto MGA tenía una programación de un documento de lineamiento técnico y no tuvo ejecución debido a que,  se encuentra en etapa de aprobación, posterior a los ajustes que se realizaron, tomando como base los comentarios y observaciones sugeridos por la Oficina Asesora de Jurídica.
Se recomienda realizar seguimiento para contar con el documento aprobado, según el plazo previsto por el proyecto (julio de 2022).
</v>
          </cell>
          <cell r="OB11" t="str">
            <v xml:space="preserve">Al corte de julio de 2022, el indicador de producto MGA tenía una programación de un documento de lineamiento técnico y no tuvo ejecución debido a que,  se encuentra en etapa de aprobación, posterior a los ajustes que se realizaron, tomando como base los comentarios y observaciones sugeridos por la Oficina Asesora de Jurídica.
Se recomienda realizar seguimiento para contar con el documento aprobado, según el plazo previsto por el proyecto (agosto de 2022).
</v>
          </cell>
          <cell r="OC11" t="str">
            <v xml:space="preserve">Al corte de agosto de 2022, el indicador de producto MGA tenía  programado la entrega de un documento de lineamiento técnico para el mes de junio y no tuvo ejecución debido a que,  se encuentra en etapa de aprobación, posterior a los ajustes que se realizaron, tomando como base los comentarios y observaciones sugeridos por la Oficina Asesora de Jurídica.
Se recomienda realizar seguimiento para contar con el documento aprobado, según el plazo previsto por el proyecto (septiembre de 2022).
</v>
          </cell>
          <cell r="OD11">
            <v>0</v>
          </cell>
          <cell r="OE11">
            <v>0</v>
          </cell>
          <cell r="OF11">
            <v>0</v>
          </cell>
          <cell r="OG11">
            <v>0</v>
          </cell>
          <cell r="OH11">
            <v>0</v>
          </cell>
          <cell r="OJ11" t="str">
            <v>PD5</v>
          </cell>
          <cell r="OK11">
            <v>1</v>
          </cell>
          <cell r="OL11" t="str">
            <v>N/A</v>
          </cell>
          <cell r="OM11" t="str">
            <v>N/A</v>
          </cell>
          <cell r="ON11" t="str">
            <v>N/A</v>
          </cell>
          <cell r="OO11" t="str">
            <v>N/A</v>
          </cell>
          <cell r="OP11" t="str">
            <v>N/A</v>
          </cell>
          <cell r="OQ11" t="str">
            <v>N/A</v>
          </cell>
          <cell r="OR11" t="str">
            <v>N/A</v>
          </cell>
          <cell r="OS11" t="str">
            <v>N/A</v>
          </cell>
          <cell r="OT11" t="str">
            <v>N/A</v>
          </cell>
          <cell r="OU11" t="str">
            <v>N/A</v>
          </cell>
          <cell r="OV11" t="str">
            <v>N/A</v>
          </cell>
          <cell r="OW11" t="str">
            <v>N/A</v>
          </cell>
          <cell r="OX11" t="str">
            <v>N/A</v>
          </cell>
          <cell r="OY11" t="str">
            <v>N/A</v>
          </cell>
          <cell r="OZ11" t="str">
            <v>N/A</v>
          </cell>
          <cell r="PA11" t="str">
            <v>N/A</v>
          </cell>
          <cell r="PB11" t="str">
            <v>N/A</v>
          </cell>
          <cell r="PC11" t="str">
            <v>N/A</v>
          </cell>
          <cell r="PD11" t="str">
            <v>N/A</v>
          </cell>
          <cell r="PE11" t="str">
            <v>N/A</v>
          </cell>
          <cell r="PF11" t="str">
            <v>N/A</v>
          </cell>
          <cell r="PG11" t="str">
            <v>N/A</v>
          </cell>
          <cell r="PH11" t="str">
            <v>N/A</v>
          </cell>
          <cell r="PI11" t="str">
            <v>N/A</v>
          </cell>
          <cell r="PJ11" t="str">
            <v>N/A</v>
          </cell>
          <cell r="PK11" t="str">
            <v>N/A</v>
          </cell>
          <cell r="PL11">
            <v>41571468</v>
          </cell>
          <cell r="PM11">
            <v>3061949117</v>
          </cell>
          <cell r="PN11" t="str">
            <v>Indicador MGA</v>
          </cell>
        </row>
        <row r="12">
          <cell r="A12" t="str">
            <v>PD6</v>
          </cell>
          <cell r="B12">
            <v>7867</v>
          </cell>
          <cell r="C12" t="str">
            <v>7867_MGA_2</v>
          </cell>
          <cell r="D12">
            <v>2020110010190</v>
          </cell>
          <cell r="E12" t="str">
            <v>Un nuevo contrato social y ambiental para la Bogotá del siglo XXI</v>
          </cell>
          <cell r="F12" t="str">
            <v>5. Construir Bogotá región con gobierno abierto, transparente y ciudadanía consciente.</v>
          </cell>
          <cell r="G12" t="str">
            <v>56. Gestión Pública Efectiva</v>
          </cell>
          <cell r="H12" t="str">
            <v>Lograr que la comunicación pública distrital se dirija hacia el mismo objetivo y visión de ciudad, reconociendo y abordando las necesidades de la ciudadanía y generando confianza para incentivar su participación en la construcción de Ciudad.</v>
          </cell>
          <cell r="I12" t="str">
            <v>2. Lograr una comunicación pública en la que la ciudadanía se vea identificada.</v>
          </cell>
          <cell r="J12" t="str">
            <v xml:space="preserve">Generación de los lineamientos de comunicación del Distrito para construir ciudad y ciudadanía   </v>
          </cell>
          <cell r="K12" t="str">
            <v>Oficina Consejería de Comunicaciones</v>
          </cell>
          <cell r="L12" t="str">
            <v>Glenda Martínez Osorio</v>
          </cell>
          <cell r="M12" t="str">
            <v>Jefe de Oficina</v>
          </cell>
          <cell r="N12" t="str">
            <v>Oficina Consejería de Comunicaciones</v>
          </cell>
          <cell r="O12" t="str">
            <v>Glenda Martínez Osorio</v>
          </cell>
          <cell r="P12" t="str">
            <v>Jefe de Oficina</v>
          </cell>
          <cell r="Q12" t="str">
            <v>Yenny Vanessa Zabaleta Durán, Rene Hideki Doku Vendries.</v>
          </cell>
          <cell r="R12" t="str">
            <v>Cristhian Guacaneme</v>
          </cell>
          <cell r="S12" t="str">
            <v xml:space="preserve">Documentos metodológicos realizados </v>
          </cell>
          <cell r="T12" t="str">
            <v xml:space="preserve">Documentos metodológicos realizados </v>
          </cell>
          <cell r="AD12" t="str">
            <v>2.1. Documentos metodológicos</v>
          </cell>
          <cell r="AE12" t="str">
            <v xml:space="preserve">2.1.1. Documentos metodológicos realizados </v>
          </cell>
          <cell r="AI12" t="str">
            <v xml:space="preserve">PD_producto MGA: 2.1. Documentos metodológicos; PD_ID producto MGA: 2.1.1. Documentos metodológicos realizados ; </v>
          </cell>
          <cell r="AJ12" t="str">
            <v>Programación sin observaciones</v>
          </cell>
          <cell r="AK12">
            <v>44055</v>
          </cell>
          <cell r="AL12">
            <v>1</v>
          </cell>
          <cell r="AM12">
            <v>2022</v>
          </cell>
          <cell r="AN12" t="str">
            <v>Elaboración de documentos metodologicos orientados a la definicion de lineamientos en materia de comunicacion publica con el objetivo de unificar la comunicación generada hacia el ciudadano.</v>
          </cell>
          <cell r="AO12" t="str">
            <v>Lograr que las comunicaciones se consideren un tema estratégico de gobierno y ciudad.
Fortalecer la Comunicación Pública.</v>
          </cell>
          <cell r="AP12">
            <v>2020</v>
          </cell>
          <cell r="AQ12">
            <v>2024</v>
          </cell>
          <cell r="AR12" t="str">
            <v>Suma</v>
          </cell>
          <cell r="AS12" t="str">
            <v>Eficacia</v>
          </cell>
          <cell r="AT12" t="str">
            <v>Número</v>
          </cell>
          <cell r="AU12" t="str">
            <v>Producto</v>
          </cell>
          <cell r="AV12" t="str">
            <v>N/D</v>
          </cell>
          <cell r="AW12" t="str">
            <v>N/D</v>
          </cell>
          <cell r="AX12" t="str">
            <v>N/D</v>
          </cell>
          <cell r="AZ12">
            <v>1</v>
          </cell>
          <cell r="BB12" t="str">
            <v>La medición del cumplmiento del indicador se llevará a cabo con la elaboración de documentos de metodologicos de lineamientos distritales en materia de comunicación pública.</v>
          </cell>
          <cell r="BC12" t="str">
            <v>Sumatoria de documentos de lineamientos metodologicos elaborados</v>
          </cell>
          <cell r="BD12" t="str">
            <v>Sumatoria de documentos de lineamientos metodologicos elaborados</v>
          </cell>
          <cell r="BE12" t="str">
            <v>N/A</v>
          </cell>
          <cell r="BF12" t="str">
            <v>Documentos de trabajo (Lineamientos de Comunicación, Mesas de Trabajo, documentos oficiales, investigaciones, Correos electrónicos, acciones de difusión)</v>
          </cell>
          <cell r="BG12">
            <v>1</v>
          </cell>
          <cell r="BH12">
            <v>44055</v>
          </cell>
          <cell r="BI12" t="str">
            <v>Se diligencia la hoja de vida del indicador.</v>
          </cell>
          <cell r="BJ12" t="str">
            <v>Establecer variables 1 y/o 2 numéricas</v>
          </cell>
          <cell r="BK12">
            <v>3</v>
          </cell>
          <cell r="BL12">
            <v>0</v>
          </cell>
          <cell r="BM12">
            <v>1</v>
          </cell>
          <cell r="BN12">
            <v>1</v>
          </cell>
          <cell r="BO12">
            <v>1</v>
          </cell>
          <cell r="BP12">
            <v>0</v>
          </cell>
          <cell r="BW12">
            <v>0</v>
          </cell>
          <cell r="BX12">
            <v>1</v>
          </cell>
          <cell r="BY12">
            <v>1</v>
          </cell>
          <cell r="BZ12">
            <v>1</v>
          </cell>
          <cell r="CA12">
            <v>1</v>
          </cell>
          <cell r="CB12">
            <v>0</v>
          </cell>
          <cell r="CC12" t="str">
            <v>N/A</v>
          </cell>
          <cell r="CD12" t="str">
            <v>N/A</v>
          </cell>
          <cell r="CE12" t="str">
            <v>N/A</v>
          </cell>
          <cell r="CF12">
            <v>0</v>
          </cell>
          <cell r="CG12">
            <v>1</v>
          </cell>
          <cell r="CH12">
            <v>1</v>
          </cell>
          <cell r="CI12" t="str">
            <v>Suma</v>
          </cell>
          <cell r="CJ12">
            <v>0</v>
          </cell>
          <cell r="CK12">
            <v>0</v>
          </cell>
          <cell r="CL12">
            <v>0</v>
          </cell>
          <cell r="CM12">
            <v>0</v>
          </cell>
          <cell r="CN12">
            <v>0</v>
          </cell>
          <cell r="CO12">
            <v>0</v>
          </cell>
          <cell r="CP12">
            <v>0</v>
          </cell>
          <cell r="CQ12">
            <v>0</v>
          </cell>
          <cell r="CR12">
            <v>0</v>
          </cell>
          <cell r="CS12">
            <v>0</v>
          </cell>
          <cell r="CT12">
            <v>1</v>
          </cell>
          <cell r="CU12">
            <v>0</v>
          </cell>
          <cell r="CV12">
            <v>1</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1</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t="str">
            <v>Documento Metodológico - Lineamientos en materia de comunicaciones del distrito</v>
          </cell>
          <cell r="EK12">
            <v>0</v>
          </cell>
          <cell r="EL12">
            <v>0</v>
          </cell>
          <cell r="EM12">
            <v>0</v>
          </cell>
          <cell r="EN12">
            <v>0</v>
          </cell>
          <cell r="EO12">
            <v>0</v>
          </cell>
          <cell r="EP12">
            <v>0</v>
          </cell>
          <cell r="EQ12">
            <v>0</v>
          </cell>
          <cell r="ER12">
            <v>0</v>
          </cell>
          <cell r="ES12">
            <v>0</v>
          </cell>
          <cell r="ET12">
            <v>0</v>
          </cell>
          <cell r="EU12">
            <v>0</v>
          </cell>
          <cell r="EV12">
            <v>0</v>
          </cell>
          <cell r="EW12">
            <v>0</v>
          </cell>
          <cell r="EX12" t="str">
            <v>N/A</v>
          </cell>
          <cell r="EY12" t="str">
            <v>N/A</v>
          </cell>
          <cell r="EZ12" t="str">
            <v>N/A</v>
          </cell>
          <cell r="FA12" t="str">
            <v>N/A</v>
          </cell>
          <cell r="FB12" t="str">
            <v>N/A</v>
          </cell>
          <cell r="FC12" t="str">
            <v>N/A</v>
          </cell>
          <cell r="FD12" t="str">
            <v>N/A</v>
          </cell>
          <cell r="FE12" t="str">
            <v>N/A</v>
          </cell>
          <cell r="FF12" t="str">
            <v>N/A</v>
          </cell>
          <cell r="FG12" t="str">
            <v>N/A</v>
          </cell>
          <cell r="FH12" t="str">
            <v>N/A</v>
          </cell>
          <cell r="FI12" t="str">
            <v>N/A</v>
          </cell>
          <cell r="FJ12" t="str">
            <v>N/A</v>
          </cell>
          <cell r="FK12" t="str">
            <v>N/A</v>
          </cell>
          <cell r="FL12" t="str">
            <v>N/A</v>
          </cell>
          <cell r="FM12" t="str">
            <v>N/A</v>
          </cell>
          <cell r="FN12" t="str">
            <v>N/A</v>
          </cell>
          <cell r="FO12" t="str">
            <v>N/A</v>
          </cell>
          <cell r="FP12" t="str">
            <v>N/A</v>
          </cell>
          <cell r="FQ12" t="str">
            <v>N/A</v>
          </cell>
          <cell r="FR12" t="str">
            <v>N/A</v>
          </cell>
          <cell r="FS12" t="str">
            <v>N/A</v>
          </cell>
          <cell r="FT12" t="str">
            <v>N/A</v>
          </cell>
          <cell r="FU12" t="str">
            <v>N/A</v>
          </cell>
          <cell r="FV12" t="str">
            <v>N/A</v>
          </cell>
          <cell r="FW12" t="str">
            <v>N/A</v>
          </cell>
          <cell r="FX12" t="str">
            <v>N/A</v>
          </cell>
          <cell r="FY12" t="str">
            <v>N/A</v>
          </cell>
          <cell r="FZ12" t="str">
            <v>N/A</v>
          </cell>
          <cell r="GA12" t="str">
            <v>N/A</v>
          </cell>
          <cell r="GB12" t="str">
            <v>N/A</v>
          </cell>
          <cell r="GC12" t="str">
            <v>N/A</v>
          </cell>
          <cell r="GD12" t="str">
            <v>N/A</v>
          </cell>
          <cell r="GE12" t="str">
            <v>N/A</v>
          </cell>
          <cell r="GF12" t="str">
            <v>N/A</v>
          </cell>
          <cell r="GG12" t="str">
            <v>N/A</v>
          </cell>
          <cell r="GH12" t="str">
            <v>N/A</v>
          </cell>
          <cell r="GI12" t="str">
            <v>N/A</v>
          </cell>
          <cell r="GJ12" t="str">
            <v>N/A</v>
          </cell>
          <cell r="GK12" t="str">
            <v>N/A</v>
          </cell>
          <cell r="GL12" t="str">
            <v>N/A</v>
          </cell>
          <cell r="GM12" t="str">
            <v>N/A</v>
          </cell>
          <cell r="GN12" t="str">
            <v>N/A</v>
          </cell>
          <cell r="GO12" t="str">
            <v>N/A</v>
          </cell>
          <cell r="GP12" t="str">
            <v>N/A</v>
          </cell>
          <cell r="GQ12" t="str">
            <v>N/A</v>
          </cell>
          <cell r="GR12" t="str">
            <v>N/A</v>
          </cell>
          <cell r="GS12" t="str">
            <v>N/A</v>
          </cell>
          <cell r="GT12" t="str">
            <v>N/A</v>
          </cell>
          <cell r="GU12" t="str">
            <v>N/A</v>
          </cell>
          <cell r="GV12" t="str">
            <v>N/A</v>
          </cell>
          <cell r="GW12" t="str">
            <v>N/A</v>
          </cell>
          <cell r="GX12" t="str">
            <v>N/A</v>
          </cell>
          <cell r="GY12" t="str">
            <v>N/A</v>
          </cell>
          <cell r="GZ12" t="str">
            <v>N/A</v>
          </cell>
          <cell r="HA12" t="str">
            <v>N/A</v>
          </cell>
          <cell r="HB12" t="str">
            <v>N/A</v>
          </cell>
          <cell r="HC12" t="str">
            <v>N/A</v>
          </cell>
          <cell r="HD12" t="str">
            <v>N/A</v>
          </cell>
          <cell r="HE12" t="str">
            <v>N/A</v>
          </cell>
          <cell r="HF12" t="str">
            <v>N/A</v>
          </cell>
          <cell r="HG12" t="str">
            <v>N/A</v>
          </cell>
          <cell r="HH12" t="str">
            <v>N/A</v>
          </cell>
          <cell r="HI12" t="str">
            <v>N/A</v>
          </cell>
          <cell r="HJ12" t="str">
            <v>N/A</v>
          </cell>
          <cell r="HK12" t="str">
            <v>N/A</v>
          </cell>
          <cell r="HL12" t="str">
            <v>N/A</v>
          </cell>
          <cell r="HM12" t="str">
            <v>N/A</v>
          </cell>
          <cell r="HN12" t="str">
            <v>N/A</v>
          </cell>
          <cell r="HO12" t="str">
            <v>N/A</v>
          </cell>
          <cell r="HP12" t="str">
            <v>N/A</v>
          </cell>
          <cell r="HQ12" t="str">
            <v>N/A</v>
          </cell>
          <cell r="HR12" t="str">
            <v>N/A</v>
          </cell>
          <cell r="HS12" t="str">
            <v>N/A</v>
          </cell>
          <cell r="HT12" t="str">
            <v>N/A</v>
          </cell>
          <cell r="HU12" t="str">
            <v>N/A</v>
          </cell>
          <cell r="HV12" t="str">
            <v>N/A</v>
          </cell>
          <cell r="HW12" t="str">
            <v>N/A</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t="str">
            <v>No Programó</v>
          </cell>
          <cell r="JZ12" t="str">
            <v/>
          </cell>
          <cell r="KA12" t="str">
            <v/>
          </cell>
          <cell r="KB12" t="str">
            <v/>
          </cell>
          <cell r="KC12" t="str">
            <v/>
          </cell>
          <cell r="KD12" t="str">
            <v/>
          </cell>
          <cell r="KE12" t="str">
            <v/>
          </cell>
          <cell r="KF12" t="str">
            <v/>
          </cell>
          <cell r="KG12" t="str">
            <v/>
          </cell>
          <cell r="KH12" t="str">
            <v/>
          </cell>
          <cell r="KI12" t="str">
            <v/>
          </cell>
          <cell r="KJ12" t="str">
            <v/>
          </cell>
          <cell r="KK12" t="str">
            <v>No Programó</v>
          </cell>
          <cell r="KL12" t="str">
            <v>No Programó</v>
          </cell>
          <cell r="KM12" t="str">
            <v>No Programó</v>
          </cell>
          <cell r="KN12" t="str">
            <v>No Programó</v>
          </cell>
          <cell r="KO12" t="str">
            <v>No Programó</v>
          </cell>
          <cell r="KP12" t="str">
            <v>No Programó</v>
          </cell>
          <cell r="KQ12" t="str">
            <v>No Programó</v>
          </cell>
          <cell r="KR12" t="str">
            <v>No Programó</v>
          </cell>
          <cell r="KS12" t="str">
            <v>No Programó</v>
          </cell>
          <cell r="KT12" t="str">
            <v>No Programó</v>
          </cell>
          <cell r="KU12" t="str">
            <v/>
          </cell>
          <cell r="KV12" t="str">
            <v/>
          </cell>
          <cell r="KW12" t="str">
            <v>No Programó</v>
          </cell>
          <cell r="KX12" t="str">
            <v>7867_2</v>
          </cell>
          <cell r="KY12" t="str">
            <v>2. Lograr una comunicación pública en la que la ciudadanía se vea identificada.</v>
          </cell>
          <cell r="KZ12">
            <v>66.666666666666671</v>
          </cell>
          <cell r="LA12">
            <v>60.888888888888893</v>
          </cell>
          <cell r="LB12" t="str">
            <v/>
          </cell>
          <cell r="LC12" t="str">
            <v/>
          </cell>
          <cell r="LD12">
            <v>83.333333333333343</v>
          </cell>
          <cell r="LE12">
            <v>63.944444444444443</v>
          </cell>
          <cell r="LF12">
            <v>24746649000</v>
          </cell>
          <cell r="LG12">
            <v>24033862319</v>
          </cell>
          <cell r="LH12">
            <v>10595747191</v>
          </cell>
          <cell r="LI12">
            <v>3103520585</v>
          </cell>
          <cell r="LJ12">
            <v>3064020131</v>
          </cell>
          <cell r="LK12" t="str">
            <v>No Programó</v>
          </cell>
          <cell r="LL12" t="str">
            <v>No Programó</v>
          </cell>
          <cell r="LM12" t="str">
            <v>No Programó</v>
          </cell>
          <cell r="LN12" t="str">
            <v>No Programó</v>
          </cell>
          <cell r="LO12" t="str">
            <v>No Programó</v>
          </cell>
          <cell r="LP12" t="str">
            <v>No Programó</v>
          </cell>
          <cell r="LQ12" t="str">
            <v>No Programó</v>
          </cell>
          <cell r="LR12" t="str">
            <v>No Programó</v>
          </cell>
          <cell r="LS12" t="str">
            <v>No Programó</v>
          </cell>
          <cell r="LT12" t="str">
            <v>No Programó</v>
          </cell>
          <cell r="LU12" t="str">
            <v/>
          </cell>
          <cell r="LV12" t="str">
            <v/>
          </cell>
          <cell r="LW12">
            <v>0</v>
          </cell>
          <cell r="LX12">
            <v>0</v>
          </cell>
          <cell r="LY12">
            <v>0</v>
          </cell>
          <cell r="LZ12" t="str">
            <v>No aplica</v>
          </cell>
          <cell r="MA12" t="str">
            <v>No aplica</v>
          </cell>
          <cell r="MB12" t="str">
            <v>No aplica</v>
          </cell>
          <cell r="MC12" t="str">
            <v>No aplica</v>
          </cell>
          <cell r="MD12" t="str">
            <v>No aplica</v>
          </cell>
          <cell r="ME12" t="str">
            <v>No aplica</v>
          </cell>
          <cell r="MF12" t="str">
            <v>No aplica</v>
          </cell>
          <cell r="MG12" t="str">
            <v>No aplica</v>
          </cell>
          <cell r="MH12">
            <v>0</v>
          </cell>
          <cell r="MI12">
            <v>0</v>
          </cell>
          <cell r="MJ12">
            <v>0</v>
          </cell>
          <cell r="MK12">
            <v>0</v>
          </cell>
          <cell r="ML12" t="str">
            <v>No aplica</v>
          </cell>
          <cell r="MM12" t="str">
            <v>No aplica</v>
          </cell>
          <cell r="MN12" t="str">
            <v>No aplica</v>
          </cell>
          <cell r="MO12" t="str">
            <v>No aplica</v>
          </cell>
          <cell r="MP12" t="str">
            <v>No aplica</v>
          </cell>
          <cell r="MQ12" t="str">
            <v>No aplica</v>
          </cell>
          <cell r="MR12" t="str">
            <v>No aplica</v>
          </cell>
          <cell r="MS12" t="str">
            <v>No aplica</v>
          </cell>
          <cell r="MT12">
            <v>0</v>
          </cell>
          <cell r="MU12">
            <v>0</v>
          </cell>
          <cell r="MV12">
            <v>0</v>
          </cell>
          <cell r="MW12">
            <v>0</v>
          </cell>
          <cell r="MX12" t="str">
            <v>No Programó</v>
          </cell>
          <cell r="MY12" t="str">
            <v>No Programó</v>
          </cell>
          <cell r="MZ12" t="str">
            <v>No Programó</v>
          </cell>
          <cell r="NA12" t="str">
            <v>No Programó</v>
          </cell>
          <cell r="NB12" t="str">
            <v>No Programó</v>
          </cell>
          <cell r="NC12" t="str">
            <v>No Programó</v>
          </cell>
          <cell r="ND12" t="str">
            <v>No Programó</v>
          </cell>
          <cell r="NE12" t="str">
            <v>No Programó</v>
          </cell>
          <cell r="NF12" t="str">
            <v>No Programó</v>
          </cell>
          <cell r="NG12" t="str">
            <v>No Programó</v>
          </cell>
          <cell r="NH12" t="str">
            <v/>
          </cell>
          <cell r="NI12" t="str">
            <v/>
          </cell>
          <cell r="NJ12" t="str">
            <v>No aplica</v>
          </cell>
          <cell r="NK12" t="str">
            <v>No aplica</v>
          </cell>
          <cell r="NL12" t="str">
            <v>No aplica</v>
          </cell>
          <cell r="NM12" t="str">
            <v>No aplica</v>
          </cell>
          <cell r="NN12" t="str">
            <v>No aplica</v>
          </cell>
          <cell r="NO12" t="str">
            <v>No aplica</v>
          </cell>
          <cell r="NP12" t="str">
            <v>No aplica</v>
          </cell>
          <cell r="NQ12" t="str">
            <v>No aplica</v>
          </cell>
          <cell r="NR12">
            <v>0</v>
          </cell>
          <cell r="NS12">
            <v>0</v>
          </cell>
          <cell r="NT12">
            <v>0</v>
          </cell>
          <cell r="NU12">
            <v>0</v>
          </cell>
          <cell r="NV12" t="str">
            <v>No se identificaron problemas o dificultades. Este indicador no presenta programación para el periodo de reporte</v>
          </cell>
          <cell r="NW12" t="str">
            <v>No se identificaron problemas o dificultades. Este indicador no presenta programación para el periodo de reporte</v>
          </cell>
          <cell r="NX12" t="str">
            <v>No se identificaron problemas o dificultades. Este indicador no presenta programación para el periodo de reporte</v>
          </cell>
          <cell r="NY12" t="str">
            <v>No se identificaron problemas o dificultades. Este indicador no presenta programación para el periodo de reporte</v>
          </cell>
          <cell r="NZ12" t="str">
            <v>No se identificaron problemas o dificultades. Este indicador no presenta programación para el periodo de reporte</v>
          </cell>
          <cell r="OA12" t="str">
            <v>No se identificaron problemas o dificultades. Este indicador no presenta programación para el periodo de reporte</v>
          </cell>
          <cell r="OB12" t="str">
            <v>No se identificaron problemas o dificultades. Este indicador no presenta programación para el periodo de reporte</v>
          </cell>
          <cell r="OC12"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D12">
            <v>0</v>
          </cell>
          <cell r="OE12">
            <v>0</v>
          </cell>
          <cell r="OF12">
            <v>0</v>
          </cell>
          <cell r="OG12">
            <v>0</v>
          </cell>
          <cell r="OH12">
            <v>0</v>
          </cell>
          <cell r="OJ12" t="str">
            <v>PD6</v>
          </cell>
          <cell r="OK12">
            <v>0</v>
          </cell>
          <cell r="OL12" t="str">
            <v>N/A</v>
          </cell>
          <cell r="OM12" t="str">
            <v>N/A</v>
          </cell>
          <cell r="ON12" t="str">
            <v>N/A</v>
          </cell>
          <cell r="OO12" t="str">
            <v>N/A</v>
          </cell>
          <cell r="OP12" t="str">
            <v>N/A</v>
          </cell>
          <cell r="OQ12" t="str">
            <v>N/A</v>
          </cell>
          <cell r="OR12" t="str">
            <v>N/A</v>
          </cell>
          <cell r="OS12" t="str">
            <v>N/A</v>
          </cell>
          <cell r="OT12" t="str">
            <v>N/A</v>
          </cell>
          <cell r="OU12" t="str">
            <v>N/A</v>
          </cell>
          <cell r="OV12" t="str">
            <v>N/A</v>
          </cell>
          <cell r="OW12" t="str">
            <v>N/A</v>
          </cell>
          <cell r="OX12" t="str">
            <v>N/A</v>
          </cell>
          <cell r="OY12" t="str">
            <v>N/A</v>
          </cell>
          <cell r="OZ12" t="str">
            <v>N/A</v>
          </cell>
          <cell r="PA12" t="str">
            <v>N/A</v>
          </cell>
          <cell r="PB12" t="str">
            <v>N/A</v>
          </cell>
          <cell r="PC12" t="str">
            <v>N/A</v>
          </cell>
          <cell r="PD12" t="str">
            <v>N/A</v>
          </cell>
          <cell r="PE12" t="str">
            <v>N/A</v>
          </cell>
          <cell r="PF12" t="str">
            <v>N/A</v>
          </cell>
          <cell r="PG12" t="str">
            <v>N/A</v>
          </cell>
          <cell r="PH12" t="str">
            <v>N/A</v>
          </cell>
          <cell r="PI12" t="str">
            <v>N/A</v>
          </cell>
          <cell r="PJ12" t="str">
            <v>N/A</v>
          </cell>
          <cell r="PK12" t="str">
            <v>N/A</v>
          </cell>
          <cell r="PL12">
            <v>41571468</v>
          </cell>
          <cell r="PM12">
            <v>3061949117</v>
          </cell>
          <cell r="PN12" t="str">
            <v>Indicador MGA</v>
          </cell>
        </row>
        <row r="13">
          <cell r="A13" t="str">
            <v>PD7</v>
          </cell>
          <cell r="B13">
            <v>7867</v>
          </cell>
          <cell r="C13" t="str">
            <v>7867_MGA_3</v>
          </cell>
          <cell r="D13">
            <v>2020110010190</v>
          </cell>
          <cell r="E13" t="str">
            <v>Un nuevo contrato social y ambiental para la Bogotá del siglo XXI</v>
          </cell>
          <cell r="F13" t="str">
            <v>5. Construir Bogotá región con gobierno abierto, transparente y ciudadanía consciente.</v>
          </cell>
          <cell r="G13" t="str">
            <v>56. Gestión Pública Efectiva</v>
          </cell>
          <cell r="H13" t="str">
            <v>Lograr que la comunicación pública distrital se dirija hacia el mismo objetivo y visión de ciudad, reconociendo y abordando las necesidades de la ciudadanía y generando confianza para incentivar su participación en la construcción de Ciudad.</v>
          </cell>
          <cell r="I13" t="str">
            <v>N/A</v>
          </cell>
          <cell r="J13" t="str">
            <v xml:space="preserve">Generación de los lineamientos de comunicación del Distrito para construir ciudad y ciudadanía   </v>
          </cell>
          <cell r="K13" t="str">
            <v>Oficina Consejería de Comunicaciones</v>
          </cell>
          <cell r="L13" t="str">
            <v>Glenda Martínez Osorio</v>
          </cell>
          <cell r="M13" t="str">
            <v>Jefe de Oficina</v>
          </cell>
          <cell r="N13" t="str">
            <v>Oficina Consejería de Comunicaciones</v>
          </cell>
          <cell r="O13" t="str">
            <v>Glenda Martínez Osorio</v>
          </cell>
          <cell r="P13" t="str">
            <v>Jefe de Oficina</v>
          </cell>
          <cell r="Q13" t="str">
            <v>Yenny Vanessa Zabaleta Durán, Rene Hideki Doku Vendries.</v>
          </cell>
          <cell r="R13" t="str">
            <v>Cristhian Guacaneme</v>
          </cell>
          <cell r="S13" t="str">
            <v>Documentos de soporte elaborados</v>
          </cell>
          <cell r="T13" t="str">
            <v>Documentos de soporte elaborados</v>
          </cell>
          <cell r="AF13" t="str">
            <v>Documentos de soporte elaborados</v>
          </cell>
          <cell r="AI13" t="str">
            <v xml:space="preserve">PD_Gestion MGA: Documentos de soporte elaborados; </v>
          </cell>
          <cell r="AJ13" t="str">
            <v>Programación sin Observaciones</v>
          </cell>
          <cell r="AK13">
            <v>44055</v>
          </cell>
          <cell r="AL13">
            <v>1</v>
          </cell>
          <cell r="AM13">
            <v>2022</v>
          </cell>
          <cell r="AN13" t="str">
            <v xml:space="preserve">Generar documentos soporte de los lineamientos distritales en materia de comunicación publica definidos por la Oficina Consejeria de Comunicaciones para las diferentes entidades del distrito. </v>
          </cell>
          <cell r="AO13" t="str">
            <v>Lograr que las comunicaciones se consideren un tema estratégico de gobierno y ciudad.
Fortalecer la Comunicación Pública.</v>
          </cell>
          <cell r="AP13">
            <v>2020</v>
          </cell>
          <cell r="AQ13">
            <v>2024</v>
          </cell>
          <cell r="AR13" t="str">
            <v>Suma</v>
          </cell>
          <cell r="AS13" t="str">
            <v>Eficacia</v>
          </cell>
          <cell r="AT13" t="str">
            <v>Número</v>
          </cell>
          <cell r="AU13" t="str">
            <v>Producto</v>
          </cell>
          <cell r="AV13" t="str">
            <v>N/D</v>
          </cell>
          <cell r="AW13" t="str">
            <v>N/D</v>
          </cell>
          <cell r="AX13" t="str">
            <v>N/D</v>
          </cell>
          <cell r="AZ13">
            <v>1</v>
          </cell>
          <cell r="BB13" t="str">
            <v>La medición del cumplmiento de este indicador se llevará a cabo con la elaboración de documentos soporte de lineamientos distritales de comunicación pública.</v>
          </cell>
          <cell r="BC13" t="str">
            <v>Sumatoria de documentos de soporte elaborados</v>
          </cell>
          <cell r="BD13" t="str">
            <v>Sumatoria de documentos de soporte elaborados</v>
          </cell>
          <cell r="BE13" t="str">
            <v>N/A</v>
          </cell>
          <cell r="BF13" t="str">
            <v>Documentos de trabajo (Lineamientos de Comunicación, Mesas de Trabajo, documentos oficiales, investigaciones, Correos electrónicos, acciones de difusión)</v>
          </cell>
          <cell r="BG13">
            <v>1</v>
          </cell>
          <cell r="BH13">
            <v>44055</v>
          </cell>
          <cell r="BI13" t="str">
            <v>Se diligencia la hoja de vida del indicador.</v>
          </cell>
          <cell r="BJ13" t="str">
            <v>Establecer variables 1 y/o 2 numéricas</v>
          </cell>
          <cell r="BK13">
            <v>8</v>
          </cell>
          <cell r="BL13">
            <v>1</v>
          </cell>
          <cell r="BM13">
            <v>2</v>
          </cell>
          <cell r="BN13">
            <v>2</v>
          </cell>
          <cell r="BO13">
            <v>2</v>
          </cell>
          <cell r="BP13">
            <v>1</v>
          </cell>
          <cell r="BW13">
            <v>1</v>
          </cell>
          <cell r="BX13">
            <v>2</v>
          </cell>
          <cell r="BY13">
            <v>2</v>
          </cell>
          <cell r="BZ13">
            <v>2</v>
          </cell>
          <cell r="CA13">
            <v>2</v>
          </cell>
          <cell r="CB13">
            <v>0</v>
          </cell>
          <cell r="CC13" t="str">
            <v>N/A</v>
          </cell>
          <cell r="CD13" t="str">
            <v>N/A</v>
          </cell>
          <cell r="CE13" t="str">
            <v>N/A</v>
          </cell>
          <cell r="CF13">
            <v>1</v>
          </cell>
          <cell r="CG13">
            <v>2</v>
          </cell>
          <cell r="CH13">
            <v>4</v>
          </cell>
          <cell r="CI13" t="str">
            <v>Suma</v>
          </cell>
          <cell r="CJ13">
            <v>0</v>
          </cell>
          <cell r="CK13">
            <v>0</v>
          </cell>
          <cell r="CL13">
            <v>0</v>
          </cell>
          <cell r="CM13">
            <v>0</v>
          </cell>
          <cell r="CN13">
            <v>0</v>
          </cell>
          <cell r="CO13">
            <v>1</v>
          </cell>
          <cell r="CP13">
            <v>0</v>
          </cell>
          <cell r="CQ13">
            <v>0</v>
          </cell>
          <cell r="CR13">
            <v>0</v>
          </cell>
          <cell r="CS13">
            <v>0</v>
          </cell>
          <cell r="CT13">
            <v>1</v>
          </cell>
          <cell r="CU13">
            <v>0</v>
          </cell>
          <cell r="CV13">
            <v>2</v>
          </cell>
          <cell r="CW13">
            <v>1</v>
          </cell>
          <cell r="CX13">
            <v>1</v>
          </cell>
          <cell r="CY13">
            <v>0</v>
          </cell>
          <cell r="CZ13">
            <v>0</v>
          </cell>
          <cell r="DA13">
            <v>0</v>
          </cell>
          <cell r="DB13">
            <v>0</v>
          </cell>
          <cell r="DC13">
            <v>0</v>
          </cell>
          <cell r="DD13">
            <v>0</v>
          </cell>
          <cell r="DE13">
            <v>0</v>
          </cell>
          <cell r="DF13">
            <v>0</v>
          </cell>
          <cell r="DG13">
            <v>0</v>
          </cell>
          <cell r="DH13">
            <v>0</v>
          </cell>
          <cell r="DI13">
            <v>0</v>
          </cell>
          <cell r="DJ13">
            <v>0</v>
          </cell>
          <cell r="DK13">
            <v>2</v>
          </cell>
          <cell r="DL13">
            <v>0</v>
          </cell>
          <cell r="DM13">
            <v>0</v>
          </cell>
          <cell r="DN13">
            <v>0</v>
          </cell>
          <cell r="DO13">
            <v>0</v>
          </cell>
          <cell r="DP13">
            <v>0</v>
          </cell>
          <cell r="DQ13">
            <v>0</v>
          </cell>
          <cell r="DR13">
            <v>0</v>
          </cell>
          <cell r="DS13">
            <v>0</v>
          </cell>
          <cell r="DT13">
            <v>1</v>
          </cell>
          <cell r="DU13">
            <v>0</v>
          </cell>
          <cell r="DV13">
            <v>0</v>
          </cell>
          <cell r="DW13">
            <v>0</v>
          </cell>
          <cell r="DX13">
            <v>1</v>
          </cell>
          <cell r="DY13">
            <v>1</v>
          </cell>
          <cell r="DZ13">
            <v>0</v>
          </cell>
          <cell r="EA13">
            <v>0</v>
          </cell>
          <cell r="EB13">
            <v>0</v>
          </cell>
          <cell r="EC13">
            <v>0</v>
          </cell>
          <cell r="ED13">
            <v>0</v>
          </cell>
          <cell r="EE13" t="str">
            <v>Documento Soporte - Lineamientos en materia de comunicaciones del distrito</v>
          </cell>
          <cell r="EF13">
            <v>0</v>
          </cell>
          <cell r="EG13">
            <v>0</v>
          </cell>
          <cell r="EH13">
            <v>0</v>
          </cell>
          <cell r="EI13">
            <v>0</v>
          </cell>
          <cell r="EJ13" t="str">
            <v>Documento Soporte - Lineamientos en materia de comunicaciones del distrito</v>
          </cell>
          <cell r="EK13">
            <v>0</v>
          </cell>
          <cell r="EL13">
            <v>0</v>
          </cell>
          <cell r="EM13">
            <v>0</v>
          </cell>
          <cell r="EN13">
            <v>0</v>
          </cell>
          <cell r="EO13">
            <v>0</v>
          </cell>
          <cell r="EP13">
            <v>0</v>
          </cell>
          <cell r="EQ13" t="str">
            <v>Proyecto de circular "Lineamientos para el uso de mensajes institucionales y/o marca ciudad en las acciones y/o campañas de comunicación pública y piezas de divulgación o identificación institucional"</v>
          </cell>
          <cell r="ER13">
            <v>0</v>
          </cell>
          <cell r="ES13">
            <v>0</v>
          </cell>
          <cell r="ET13" t="str">
            <v>Circular No. 002-2022 Radicado 2-2022-27114</v>
          </cell>
          <cell r="EU13">
            <v>0</v>
          </cell>
          <cell r="EV13">
            <v>0</v>
          </cell>
          <cell r="EW13">
            <v>0</v>
          </cell>
          <cell r="EX13" t="str">
            <v>N/A</v>
          </cell>
          <cell r="EY13" t="str">
            <v>N/A</v>
          </cell>
          <cell r="EZ13" t="str">
            <v>N/A</v>
          </cell>
          <cell r="FA13" t="str">
            <v>N/A</v>
          </cell>
          <cell r="FB13" t="str">
            <v>N/A</v>
          </cell>
          <cell r="FC13" t="str">
            <v>N/A</v>
          </cell>
          <cell r="FD13" t="str">
            <v>N/A</v>
          </cell>
          <cell r="FE13" t="str">
            <v>N/A</v>
          </cell>
          <cell r="FF13" t="str">
            <v>N/A</v>
          </cell>
          <cell r="FG13" t="str">
            <v>N/A</v>
          </cell>
          <cell r="FH13" t="str">
            <v>N/A</v>
          </cell>
          <cell r="FI13" t="str">
            <v>N/A</v>
          </cell>
          <cell r="FJ13" t="str">
            <v>N/A</v>
          </cell>
          <cell r="FK13" t="str">
            <v>N/A</v>
          </cell>
          <cell r="FL13" t="str">
            <v>N/A</v>
          </cell>
          <cell r="FM13" t="str">
            <v>N/A</v>
          </cell>
          <cell r="FN13" t="str">
            <v>N/A</v>
          </cell>
          <cell r="FO13" t="str">
            <v>N/A</v>
          </cell>
          <cell r="FP13" t="str">
            <v>N/A</v>
          </cell>
          <cell r="FQ13" t="str">
            <v>N/A</v>
          </cell>
          <cell r="FR13" t="str">
            <v>N/A</v>
          </cell>
          <cell r="FS13" t="str">
            <v>N/A</v>
          </cell>
          <cell r="FT13" t="str">
            <v>N/A</v>
          </cell>
          <cell r="FU13" t="str">
            <v>N/A</v>
          </cell>
          <cell r="FV13" t="str">
            <v>N/A</v>
          </cell>
          <cell r="FW13" t="str">
            <v>N/A</v>
          </cell>
          <cell r="FX13" t="str">
            <v>N/A</v>
          </cell>
          <cell r="FY13" t="str">
            <v>N/A</v>
          </cell>
          <cell r="FZ13" t="str">
            <v>N/A</v>
          </cell>
          <cell r="GA13" t="str">
            <v>N/A</v>
          </cell>
          <cell r="GB13" t="str">
            <v>N/A</v>
          </cell>
          <cell r="GC13" t="str">
            <v>N/A</v>
          </cell>
          <cell r="GD13" t="str">
            <v>N/A</v>
          </cell>
          <cell r="GE13" t="str">
            <v>N/A</v>
          </cell>
          <cell r="GF13" t="str">
            <v>N/A</v>
          </cell>
          <cell r="GG13" t="str">
            <v>N/A</v>
          </cell>
          <cell r="GH13" t="str">
            <v>N/A</v>
          </cell>
          <cell r="GI13" t="str">
            <v>N/A</v>
          </cell>
          <cell r="GJ13" t="str">
            <v>N/A</v>
          </cell>
          <cell r="GK13" t="str">
            <v>N/A</v>
          </cell>
          <cell r="GL13" t="str">
            <v>N/A</v>
          </cell>
          <cell r="GM13" t="str">
            <v>N/A</v>
          </cell>
          <cell r="GN13" t="str">
            <v>N/A</v>
          </cell>
          <cell r="GO13" t="str">
            <v>N/A</v>
          </cell>
          <cell r="GP13" t="str">
            <v>N/A</v>
          </cell>
          <cell r="GQ13" t="str">
            <v>N/A</v>
          </cell>
          <cell r="GR13" t="str">
            <v>N/A</v>
          </cell>
          <cell r="GS13" t="str">
            <v>N/A</v>
          </cell>
          <cell r="GT13" t="str">
            <v>N/A</v>
          </cell>
          <cell r="GU13" t="str">
            <v>N/A</v>
          </cell>
          <cell r="GV13" t="str">
            <v>N/A</v>
          </cell>
          <cell r="GW13" t="str">
            <v>N/A</v>
          </cell>
          <cell r="GX13" t="str">
            <v>N/A</v>
          </cell>
          <cell r="GY13" t="str">
            <v>N/A</v>
          </cell>
          <cell r="GZ13" t="str">
            <v>N/A</v>
          </cell>
          <cell r="HA13" t="str">
            <v>N/A</v>
          </cell>
          <cell r="HB13" t="str">
            <v>N/A</v>
          </cell>
          <cell r="HC13" t="str">
            <v>N/A</v>
          </cell>
          <cell r="HD13" t="str">
            <v>N/A</v>
          </cell>
          <cell r="HE13" t="str">
            <v>N/A</v>
          </cell>
          <cell r="HF13" t="str">
            <v>N/A</v>
          </cell>
          <cell r="HG13" t="str">
            <v>N/A</v>
          </cell>
          <cell r="HH13" t="str">
            <v>N/A</v>
          </cell>
          <cell r="HI13" t="str">
            <v>N/A</v>
          </cell>
          <cell r="HJ13" t="str">
            <v>N/A</v>
          </cell>
          <cell r="HK13" t="str">
            <v>N/A</v>
          </cell>
          <cell r="HL13" t="str">
            <v>N/A</v>
          </cell>
          <cell r="HM13" t="str">
            <v>N/A</v>
          </cell>
          <cell r="HN13" t="str">
            <v>N/A</v>
          </cell>
          <cell r="HO13" t="str">
            <v>N/A</v>
          </cell>
          <cell r="HP13" t="str">
            <v>N/A</v>
          </cell>
          <cell r="HQ13" t="str">
            <v>N/A</v>
          </cell>
          <cell r="HR13" t="str">
            <v>N/A</v>
          </cell>
          <cell r="HS13" t="str">
            <v>N/A</v>
          </cell>
          <cell r="HT13" t="str">
            <v>N/A</v>
          </cell>
          <cell r="HU13" t="str">
            <v>N/A</v>
          </cell>
          <cell r="HV13" t="str">
            <v>N/A</v>
          </cell>
          <cell r="HW13" t="str">
            <v>N/A</v>
          </cell>
          <cell r="HX13" t="str">
            <v>Avances y logros:
La Oficina Consejería de Comunicaciones, elaboró y divulgó con radicado N. 2-2022-27114 la Circular No. 002-2022 denominada "Lineamientos uso de mensajes institucionales y/o marca ciudad en las acciones y/o campañas de comunicación pública y piezas de divulgación o identificación institucional", la cual imparte directrices a las entidades de la Administración Distrital respecto del uso de la marca en el desarrollo de acciones y/o campanas de comunicación pública y piezas de divulgación o identificación institucional con el fin de garantizar el uso debido de la Marca Ciudad "BOGOTA" dentro de los parámetros definidos por el Acuerdo 744 de 2019.</v>
          </cell>
          <cell r="HY13" t="str">
            <v/>
          </cell>
          <cell r="HZ13" t="str">
            <v/>
          </cell>
          <cell r="IA13" t="str">
            <v/>
          </cell>
          <cell r="IB13" t="str">
            <v/>
          </cell>
          <cell r="IC13" t="str">
            <v/>
          </cell>
          <cell r="ID13" t="str">
            <v/>
          </cell>
          <cell r="IE13" t="str">
            <v/>
          </cell>
          <cell r="IF13" t="str">
            <v xml:space="preserve">La oficina Consejería de Comunicaciones elaboró el proyecto de circular "Lineamientos para el uso de mensajes institucionales y/o marca ciudad en las acciones y/o campañas de comunicación pública y piezas de divulgación o identificación institucional", el cual se remitió a la oficina Asesora Jurídica para su revisión, se devolvió para que se realizarán ajustes, los cuales se realizaron y se está a la espera de la aprobación definitiva.
Dificultades
La circular que se elaboró saldrá en el mes de julio, ya que se hicieron los ajustes sugeridos en la revisión realizada por parte de la Oficina Asesora Jurídica, los cuales están a la espera de aprobación. </v>
          </cell>
          <cell r="IG13" t="str">
            <v xml:space="preserve">La oficina Consejería de Comunicaciones elaboró el proyecto de circular "Lineamientos para el uso de mensajes institucionales y/o marca ciudad en las acciones y/o campañas de comunicación pública y piezas de divulgación o identificación institucional", el cual se remitió a la oficina Asesora Jurídica para su revisión, se devolvió para que se realizarán ajustes, los cuales se realizaron y se está a la espera de la aprobación definitiva.
Dificultades
La circular que se elaboró saldrá en el mes de agosto, ya que se hicieron los ajustes sugeridos en la revisión realizada por parte de la Oficina Asesora Jurídica, los cuales están a la espera de aprobación. </v>
          </cell>
          <cell r="IH13" t="str">
            <v xml:space="preserve">La oficina Consejería de Comunicaciones elaboró el proyecto de circular "Lineamientos para el uso de mensajes institucionales y/o marca ciudad en las acciones y/o campañas de comunicación pública y piezas de divulgación o identificación institucional", el cual se remitió a la oficina Asesora Jurídica para su revisión, se devolvió para que se realizarán ajustes, los cuales se realizaron y se está a la espera de la aprobación definitiva.
Dificultades
La circular que se elaboró saldrá en el mes de septiembre, ya que se hicieron los ajustes sugeridos en la revisión realizada por parte de la Oficina Asesora Jurídica, los cuales están a la espera de aprobación. </v>
          </cell>
          <cell r="II13" t="str">
            <v>La Oficina Consejería de Comunicaiones remitió la Circular No. 002-2022 “Lineamientos uso de mensajes institucionales y/o marca ciudad en las acciones y/o campañas de comunicación pública y piezas de divulgación o identificación institucional" por medio del radicado No. 2-2022-27114, dicha circular imparte directrices a las entidades de la Administración Distrital respecto del uso de la marca en el desarrollo de acciones y/o campanas de comunicación pública y piezas de divulgación o identificación institucional con el fin de garantizar el uso debido de la Marca Ciudad "BOGOTA" dentro de los parámetros definidos por el Acuerdo 744 de 2019.</v>
          </cell>
          <cell r="IJ13" t="str">
            <v/>
          </cell>
          <cell r="IK13" t="str">
            <v/>
          </cell>
          <cell r="IL13" t="str">
            <v/>
          </cell>
          <cell r="IM13">
            <v>0</v>
          </cell>
          <cell r="IN13">
            <v>0</v>
          </cell>
          <cell r="IO13">
            <v>0</v>
          </cell>
          <cell r="IP13">
            <v>0</v>
          </cell>
          <cell r="IQ13">
            <v>0</v>
          </cell>
          <cell r="IR13">
            <v>0</v>
          </cell>
          <cell r="IS13">
            <v>0</v>
          </cell>
          <cell r="IT13">
            <v>0</v>
          </cell>
          <cell r="IU13">
            <v>1</v>
          </cell>
          <cell r="IV13">
            <v>0</v>
          </cell>
          <cell r="IW13">
            <v>0</v>
          </cell>
          <cell r="IX13">
            <v>0</v>
          </cell>
          <cell r="IY13">
            <v>0.5</v>
          </cell>
          <cell r="IZ13">
            <v>0</v>
          </cell>
          <cell r="JA13">
            <v>0</v>
          </cell>
          <cell r="JB13">
            <v>0</v>
          </cell>
          <cell r="JC13">
            <v>0</v>
          </cell>
          <cell r="JD13">
            <v>0</v>
          </cell>
          <cell r="JE13">
            <v>0</v>
          </cell>
          <cell r="JF13">
            <v>0</v>
          </cell>
          <cell r="JG13">
            <v>0</v>
          </cell>
          <cell r="JH13">
            <v>50</v>
          </cell>
          <cell r="JI13">
            <v>0</v>
          </cell>
          <cell r="JJ13">
            <v>0</v>
          </cell>
          <cell r="JK13">
            <v>0</v>
          </cell>
          <cell r="JL13">
            <v>50</v>
          </cell>
          <cell r="JM13">
            <v>0</v>
          </cell>
          <cell r="JN13">
            <v>0</v>
          </cell>
          <cell r="JO13">
            <v>0</v>
          </cell>
          <cell r="JP13">
            <v>0</v>
          </cell>
          <cell r="JQ13">
            <v>0</v>
          </cell>
          <cell r="JR13">
            <v>0</v>
          </cell>
          <cell r="JS13">
            <v>0</v>
          </cell>
          <cell r="JT13">
            <v>0</v>
          </cell>
          <cell r="JU13">
            <v>50</v>
          </cell>
          <cell r="JV13">
            <v>50</v>
          </cell>
          <cell r="JW13">
            <v>50</v>
          </cell>
          <cell r="JX13">
            <v>50</v>
          </cell>
          <cell r="JY13" t="str">
            <v>No Programó</v>
          </cell>
          <cell r="JZ13" t="str">
            <v/>
          </cell>
          <cell r="KA13" t="str">
            <v/>
          </cell>
          <cell r="KB13" t="str">
            <v/>
          </cell>
          <cell r="KC13" t="str">
            <v/>
          </cell>
          <cell r="KD13">
            <v>0</v>
          </cell>
          <cell r="KE13" t="str">
            <v/>
          </cell>
          <cell r="KF13" t="str">
            <v/>
          </cell>
          <cell r="KG13" t="str">
            <v/>
          </cell>
          <cell r="KH13" t="str">
            <v/>
          </cell>
          <cell r="KI13" t="str">
            <v/>
          </cell>
          <cell r="KJ13" t="str">
            <v/>
          </cell>
          <cell r="KK13" t="str">
            <v>No Programó</v>
          </cell>
          <cell r="KL13" t="str">
            <v>No Programó</v>
          </cell>
          <cell r="KM13" t="str">
            <v>No Programó</v>
          </cell>
          <cell r="KN13" t="str">
            <v>No Programó</v>
          </cell>
          <cell r="KO13" t="str">
            <v>No Programó</v>
          </cell>
          <cell r="KP13">
            <v>0</v>
          </cell>
          <cell r="KQ13">
            <v>0</v>
          </cell>
          <cell r="KR13">
            <v>0</v>
          </cell>
          <cell r="KS13">
            <v>100</v>
          </cell>
          <cell r="KT13">
            <v>100</v>
          </cell>
          <cell r="KU13" t="str">
            <v/>
          </cell>
          <cell r="KV13" t="str">
            <v/>
          </cell>
          <cell r="KW13">
            <v>100</v>
          </cell>
          <cell r="KX13" t="str">
            <v>7867_N</v>
          </cell>
          <cell r="KY13" t="str">
            <v>N/A</v>
          </cell>
          <cell r="KZ13" t="str">
            <v>No programó</v>
          </cell>
          <cell r="LA13" t="str">
            <v/>
          </cell>
          <cell r="LB13" t="str">
            <v/>
          </cell>
          <cell r="LC13" t="str">
            <v/>
          </cell>
          <cell r="LD13">
            <v>83.333333333333343</v>
          </cell>
          <cell r="LE13">
            <v>63.944444444444443</v>
          </cell>
          <cell r="LF13">
            <v>24746649000</v>
          </cell>
          <cell r="LG13">
            <v>24033862319</v>
          </cell>
          <cell r="LH13">
            <v>10595747191</v>
          </cell>
          <cell r="LI13">
            <v>3103520585</v>
          </cell>
          <cell r="LJ13">
            <v>3064020131</v>
          </cell>
          <cell r="LK13" t="str">
            <v>No Programó</v>
          </cell>
          <cell r="LL13" t="str">
            <v>No Programó</v>
          </cell>
          <cell r="LM13" t="str">
            <v>No Programó</v>
          </cell>
          <cell r="LN13" t="str">
            <v>No Programó</v>
          </cell>
          <cell r="LO13" t="str">
            <v>No Programó</v>
          </cell>
          <cell r="LP13">
            <v>0</v>
          </cell>
          <cell r="LQ13">
            <v>0</v>
          </cell>
          <cell r="LR13">
            <v>0</v>
          </cell>
          <cell r="LS13">
            <v>1</v>
          </cell>
          <cell r="LT13">
            <v>0</v>
          </cell>
          <cell r="LU13" t="str">
            <v/>
          </cell>
          <cell r="LV13" t="str">
            <v/>
          </cell>
          <cell r="LW13">
            <v>1</v>
          </cell>
          <cell r="LX13">
            <v>1</v>
          </cell>
          <cell r="LY13">
            <v>1</v>
          </cell>
          <cell r="LZ13" t="str">
            <v>No aplica</v>
          </cell>
          <cell r="MA13" t="str">
            <v>No aplica</v>
          </cell>
          <cell r="MB13" t="str">
            <v>No aplica</v>
          </cell>
          <cell r="MC13" t="str">
            <v>No aplica</v>
          </cell>
          <cell r="MD13" t="str">
            <v>No aplica</v>
          </cell>
          <cell r="ME13" t="str">
            <v>No oportuna: El tiempo de radicación debe coincidir con el plazo establecido por la Oficina Asesora de Planeación - OAP</v>
          </cell>
          <cell r="MF13" t="str">
            <v>No aplica</v>
          </cell>
          <cell r="MG13" t="str">
            <v>No aplica</v>
          </cell>
          <cell r="MH13">
            <v>0</v>
          </cell>
          <cell r="MI13">
            <v>0</v>
          </cell>
          <cell r="MJ13">
            <v>0</v>
          </cell>
          <cell r="MK13">
            <v>0</v>
          </cell>
          <cell r="ML13" t="str">
            <v>No aplica</v>
          </cell>
          <cell r="MM13" t="str">
            <v>No aplica</v>
          </cell>
          <cell r="MN13" t="str">
            <v>No aplica</v>
          </cell>
          <cell r="MO13" t="str">
            <v>No aplica</v>
          </cell>
          <cell r="MP13" t="str">
            <v>No aplica</v>
          </cell>
          <cell r="MQ1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13" t="str">
            <v>No aplica</v>
          </cell>
          <cell r="MS13" t="str">
            <v>No aplica</v>
          </cell>
          <cell r="MT13">
            <v>0</v>
          </cell>
          <cell r="MU13">
            <v>0</v>
          </cell>
          <cell r="MV13">
            <v>0</v>
          </cell>
          <cell r="MW13">
            <v>0</v>
          </cell>
          <cell r="MX13" t="str">
            <v>No Programó</v>
          </cell>
          <cell r="MY13" t="str">
            <v>No Programó</v>
          </cell>
          <cell r="MZ13" t="str">
            <v>No Programó</v>
          </cell>
          <cell r="NA13" t="str">
            <v>No Programó</v>
          </cell>
          <cell r="NB13" t="str">
            <v>No Programó</v>
          </cell>
          <cell r="NC13">
            <v>0</v>
          </cell>
          <cell r="ND13">
            <v>0</v>
          </cell>
          <cell r="NE13">
            <v>0</v>
          </cell>
          <cell r="NF13">
            <v>100</v>
          </cell>
          <cell r="NG13">
            <v>100</v>
          </cell>
          <cell r="NH13" t="str">
            <v/>
          </cell>
          <cell r="NI13" t="str">
            <v/>
          </cell>
          <cell r="NJ13" t="str">
            <v>No aplica</v>
          </cell>
          <cell r="NK13" t="str">
            <v>No aplica</v>
          </cell>
          <cell r="NL13" t="str">
            <v>No aplica</v>
          </cell>
          <cell r="NM13" t="str">
            <v>No aplica</v>
          </cell>
          <cell r="NN13" t="str">
            <v>No aplica</v>
          </cell>
          <cell r="NO13" t="str">
            <v>No aplica</v>
          </cell>
          <cell r="NP13" t="str">
            <v>No aplica</v>
          </cell>
          <cell r="NQ13" t="str">
            <v>No aplica</v>
          </cell>
          <cell r="NR13">
            <v>0</v>
          </cell>
          <cell r="NS13">
            <v>0</v>
          </cell>
          <cell r="NT13">
            <v>0</v>
          </cell>
          <cell r="NU13">
            <v>0</v>
          </cell>
          <cell r="NV13" t="str">
            <v>No se identificaron problemas o dificultades. Este indicador no presenta programación para el periodo de reporte</v>
          </cell>
          <cell r="NW13" t="str">
            <v>No se identificaron problemas o dificultades. Este indicador no presenta programación para el periodo de reporte</v>
          </cell>
          <cell r="NX13" t="str">
            <v>No se identificaron problemas o dificultades. Este indicador no presenta programación para el periodo de reporte</v>
          </cell>
          <cell r="NY13" t="str">
            <v>No se identificaron problemas o dificultades. Este indicador no presenta programación para el periodo de reporte</v>
          </cell>
          <cell r="NZ13" t="str">
            <v>No se identificaron problemas o dificultades. Este indicador no presenta programación para el periodo de reporte</v>
          </cell>
          <cell r="OA13" t="str">
            <v xml:space="preserve">Al corte de junio de 2022, el indicador de gestión MGA tenía una programación de un documento de lineamiento técnico y no tuvo ejecución debido a que,  se encuentra en etapa de aprobación, posterior a los ajustes que se realizaron, tomando como base los comentarios y observaciones sugeridos por la Oficina Asesora de Jurídica.
Se recomienda realizar seguimiento para contar con el documento aprobado, según el plazo previsto por el proyecto (julio de 2022).
</v>
          </cell>
          <cell r="OB13" t="str">
            <v xml:space="preserve">Al corte de julio de 2022, el indicador de producto MGA tenía una programación de un documento de lineamiento técnico y no tuvo ejecución debido a que,  se encuentra en etapa de aprobación, posterior a los ajustes que se realizaron, tomando como base los comentarios y observaciones sugeridos por la Oficina Asesora de Jurídica.
Se recomienda realizar seguimiento para contar con el documento aprobado, según el plazo previsto por el proyecto (agosto de 2022).
</v>
          </cell>
          <cell r="OC13" t="str">
            <v xml:space="preserve">Al corte de agosto de 2022, el indicador de producto MGA tenía programado la entrega de un documento de lineamiento técnico para el mes de junio y no tuvo ejecución debido a que,  se encuentra en etapa de aprobación, posterior a los ajustes que se realizaron, tomando como base los comentarios y observaciones sugeridos por la Oficina Asesora de Jurídica.
Se recomienda realizar seguimiento para contar con el documento aprobado, según el plazo previsto por el proyecto (septiembre de 2022).
</v>
          </cell>
          <cell r="OD13">
            <v>0</v>
          </cell>
          <cell r="OE13">
            <v>0</v>
          </cell>
          <cell r="OF13">
            <v>0</v>
          </cell>
          <cell r="OG13">
            <v>0</v>
          </cell>
          <cell r="OH13">
            <v>0</v>
          </cell>
          <cell r="OJ13" t="str">
            <v>PD7</v>
          </cell>
          <cell r="OK13">
            <v>1</v>
          </cell>
          <cell r="OL13" t="str">
            <v>N/A</v>
          </cell>
          <cell r="OM13" t="str">
            <v>N/A</v>
          </cell>
          <cell r="ON13" t="str">
            <v>N/A</v>
          </cell>
          <cell r="OO13" t="str">
            <v>N/A</v>
          </cell>
          <cell r="OP13" t="str">
            <v>N/A</v>
          </cell>
          <cell r="OQ13" t="str">
            <v>N/A</v>
          </cell>
          <cell r="OR13" t="str">
            <v>N/A</v>
          </cell>
          <cell r="OS13" t="str">
            <v>N/A</v>
          </cell>
          <cell r="OT13" t="str">
            <v>N/A</v>
          </cell>
          <cell r="OU13" t="str">
            <v>N/A</v>
          </cell>
          <cell r="OV13" t="str">
            <v>N/A</v>
          </cell>
          <cell r="OW13" t="str">
            <v>N/A</v>
          </cell>
          <cell r="OX13" t="str">
            <v>N/A</v>
          </cell>
          <cell r="OY13" t="str">
            <v>N/A</v>
          </cell>
          <cell r="OZ13" t="str">
            <v>N/A</v>
          </cell>
          <cell r="PA13" t="str">
            <v>N/A</v>
          </cell>
          <cell r="PB13" t="str">
            <v>N/A</v>
          </cell>
          <cell r="PC13" t="str">
            <v>N/A</v>
          </cell>
          <cell r="PD13" t="str">
            <v>N/A</v>
          </cell>
          <cell r="PE13" t="str">
            <v>N/A</v>
          </cell>
          <cell r="PF13" t="str">
            <v>N/A</v>
          </cell>
          <cell r="PG13" t="str">
            <v>N/A</v>
          </cell>
          <cell r="PH13" t="str">
            <v>N/A</v>
          </cell>
          <cell r="PI13" t="str">
            <v>N/A</v>
          </cell>
          <cell r="PJ13" t="str">
            <v>N/A</v>
          </cell>
          <cell r="PK13" t="str">
            <v>N/A</v>
          </cell>
          <cell r="PL13">
            <v>41571468</v>
          </cell>
          <cell r="PM13">
            <v>3061949117</v>
          </cell>
          <cell r="PN13" t="str">
            <v>Indicador Gestión</v>
          </cell>
        </row>
        <row r="14">
          <cell r="A14" t="str">
            <v>PD20</v>
          </cell>
          <cell r="B14">
            <v>7868</v>
          </cell>
          <cell r="C14" t="str">
            <v>7868_1</v>
          </cell>
          <cell r="D14">
            <v>2020110010191</v>
          </cell>
          <cell r="E14" t="str">
            <v>Un nuevo contrato social y ambiental para la Bogotá del siglo XXI</v>
          </cell>
          <cell r="F14" t="str">
            <v>5. Construir Bogotá región con gobierno abierto, transparente y ciudadanía consciente.</v>
          </cell>
          <cell r="G14" t="str">
            <v>56. Gestión Pública Efectiva</v>
          </cell>
          <cell r="H14" t="str">
            <v xml:space="preserve">Fortalecer las capacidades institucionales para una Gestión pública efectiva y articulada, orientada a la generación de valor público para los grupos de interés. </v>
          </cell>
          <cell r="I14" t="str">
            <v>1. Fortalecer el Sistema de coordinación y articulación institucional interna y externa.</v>
          </cell>
          <cell r="J14" t="str">
            <v>Desarrollo Institucional para una Gestión Pública Eficiente</v>
          </cell>
          <cell r="K14" t="str">
            <v>Subsecretaría Distrital de Fortalecimiento Institucional</v>
          </cell>
          <cell r="L14" t="str">
            <v>Gloria Patricia Rincón Mazo</v>
          </cell>
          <cell r="M14" t="str">
            <v>Subsecretaria Distrital de Fortalecimiento Institucional</v>
          </cell>
          <cell r="N14" t="str">
            <v>Dirección Distrital de Desarrollo Institucional</v>
          </cell>
          <cell r="O14" t="str">
            <v>Oscar Guillermo Niño del Rio</v>
          </cell>
          <cell r="P14" t="str">
            <v>Director Distrital de Desarrollo Institucional</v>
          </cell>
          <cell r="Q14" t="str">
            <v xml:space="preserve">Lady Nieto Bahamón </v>
          </cell>
          <cell r="R14" t="str">
            <v>Eliana Pedraza</v>
          </cell>
          <cell r="S14" t="str">
            <v>1. Implementar 100 porciento de la estrategia para el fortalecimiento del  Sistema de Coordinación Distrital</v>
          </cell>
          <cell r="T14" t="str">
            <v>Implementar 100 porciento de la estrategia para el fortalecimiento del  Sistema de Coordinación Distrital</v>
          </cell>
          <cell r="U14" t="str">
            <v>PD_Artículo PDD: 50. Coordinación Interinstitucional distrital</v>
          </cell>
          <cell r="AC14" t="str">
            <v>1. Implementar 100 porciento de la estrategia para el fortalecimiento del  Sistema de Coordinación Distrital</v>
          </cell>
          <cell r="AI14" t="str">
            <v xml:space="preserve">PD_artículo: PD_Artículo PDD: 50. Coordinación Interinstitucional distrital; PD_Meta Proyecto: 1. Implementar 100 porciento de la estrategia para el fortalecimiento del  Sistema de Coordinación Distrital; </v>
          </cell>
          <cell r="AJ14" t="str">
            <v xml:space="preserve">Corresponde a la programación de la Cadena de Valor. </v>
          </cell>
          <cell r="AK14">
            <v>44055</v>
          </cell>
          <cell r="AL14">
            <v>1</v>
          </cell>
          <cell r="AM14">
            <v>2022</v>
          </cell>
          <cell r="AN14" t="str">
            <v xml:space="preserve">La medición de este indicador se realizará de acuerdo al avance de las actividades programadas definidas en el desarrollo de la estrategia para el fortalecimiento del Sistema de Coordinación Distrital de la siguiente manera: _x000D_
_x000D_
1: Definición del Plan de Trabajo y Documento Técnico de la estrategia _x000D_
2: Informes de Seguimiento acorde a la Resolución 233 de 2018 _x000D_
3: Actualización del Inventario Único de Instancias de Coordinación _x000D_
4: Documento de conceptualización y análisis de la problemática del sistema _x000D_
5: Informe Final de la Estrategia _x000D_
</v>
          </cell>
          <cell r="AO14" t="str">
            <v>Se espera lograr una articulación efectiva que defina roles y actores permitiendo la eficiencia del sistema de coordinación para el desarrollo e implementación de planes, programas y proyectos adoptados a las necesidades del Distrito y de la ciudadanía.</v>
          </cell>
          <cell r="AP14">
            <v>2020</v>
          </cell>
          <cell r="AQ14">
            <v>2024</v>
          </cell>
          <cell r="AR14" t="str">
            <v>Suma</v>
          </cell>
          <cell r="AS14" t="str">
            <v>Eficacia</v>
          </cell>
          <cell r="AT14" t="str">
            <v>Porcentaje</v>
          </cell>
          <cell r="AU14" t="str">
            <v>Gestión</v>
          </cell>
          <cell r="AV14">
            <v>2020</v>
          </cell>
          <cell r="AW14">
            <v>0</v>
          </cell>
          <cell r="AX14" t="str">
            <v>N/D</v>
          </cell>
          <cell r="AY14">
            <v>1</v>
          </cell>
          <cell r="AZ14">
            <v>0</v>
          </cell>
          <cell r="BA14">
            <v>0</v>
          </cell>
          <cell r="BB14" t="str">
            <v>_x000D_El cumplimiento de la meta del indicador se reporta una vez se cumplan las actividades planteadas en el desarrollo de la estrategia de acuerdo a las variables identificadas para este caso este indicador se dará por cumplido una vez se cuente con los siguientes soportes: _x000D_
Plan de Trabajo y Documento Técnico de la estrategia _x000D_
Informes de Seguimiento acorde a la Resolución 233 de 2018 _x000D_
Inventario Único de Instancias de Coordinación actualizado_x000D_
Documento de conceptualización y análisis de la problemática del sistema _x000D_
Informe Final de la estrategia_x000D_</v>
          </cell>
          <cell r="BC14" t="str">
            <v>Porcentaje de avance ejecutado/Porcentaje de avance programado *100</v>
          </cell>
          <cell r="BD14" t="str">
            <v xml:space="preserve">Actividades ejecutadas </v>
          </cell>
          <cell r="BE14" t="str">
            <v xml:space="preserve">Actividades programadas </v>
          </cell>
          <cell r="BF14" t="str">
            <v xml:space="preserve">_x000D_
Las Fuentes de Información de este indicador serán los soportes de ejecución de la estrategia: _x000D_
Plan de Trabajo y Documento Técnico de la estrategia _x000D_
Informes de Seguimiento acorde a la Resolución 233 de 2018 _x000D_
Inventario Único de Instancias de Coordinación actualizado_x000D_
Documento de conceptualización y análisis de la problemática del sistema _x000D_
Informe Final de la estrategia_x000D_
Información que reposará en el archivo de gestión documental de la dependencia y repositorio virtual. _x000D_
</v>
          </cell>
          <cell r="BG14">
            <v>2</v>
          </cell>
          <cell r="BH14">
            <v>44098</v>
          </cell>
          <cell r="BI14">
            <v>0</v>
          </cell>
          <cell r="BJ14" t="str">
            <v>Plan de acción - proyectos de inversión (actividades)</v>
          </cell>
          <cell r="BK14">
            <v>100</v>
          </cell>
          <cell r="BL14">
            <v>12</v>
          </cell>
          <cell r="BM14">
            <v>21</v>
          </cell>
          <cell r="BN14">
            <v>21</v>
          </cell>
          <cell r="BO14">
            <v>23</v>
          </cell>
          <cell r="BP14">
            <v>23</v>
          </cell>
          <cell r="BQ14">
            <v>734848770</v>
          </cell>
          <cell r="BR14">
            <v>80852058</v>
          </cell>
          <cell r="BS14">
            <v>142904306</v>
          </cell>
          <cell r="BT14">
            <v>147900406</v>
          </cell>
          <cell r="BU14">
            <v>183192000</v>
          </cell>
          <cell r="BV14">
            <v>180000000</v>
          </cell>
          <cell r="BW14">
            <v>12</v>
          </cell>
          <cell r="BX14">
            <v>21</v>
          </cell>
          <cell r="BY14">
            <v>21</v>
          </cell>
          <cell r="BZ14">
            <v>21</v>
          </cell>
          <cell r="CA14">
            <v>21</v>
          </cell>
          <cell r="CB14">
            <v>80852058</v>
          </cell>
          <cell r="CC14">
            <v>80852058</v>
          </cell>
          <cell r="CD14">
            <v>142904306</v>
          </cell>
          <cell r="CE14">
            <v>142904306</v>
          </cell>
          <cell r="CF14">
            <v>12.000000000000002</v>
          </cell>
          <cell r="CG14">
            <v>21</v>
          </cell>
          <cell r="CH14">
            <v>48.75</v>
          </cell>
          <cell r="CI14" t="str">
            <v>Suma</v>
          </cell>
          <cell r="CJ14">
            <v>0</v>
          </cell>
          <cell r="CK14">
            <v>0</v>
          </cell>
          <cell r="CL14">
            <v>5.25</v>
          </cell>
          <cell r="CM14">
            <v>0</v>
          </cell>
          <cell r="CN14">
            <v>0</v>
          </cell>
          <cell r="CO14">
            <v>5.25</v>
          </cell>
          <cell r="CP14">
            <v>0</v>
          </cell>
          <cell r="CQ14">
            <v>0</v>
          </cell>
          <cell r="CR14">
            <v>5.25</v>
          </cell>
          <cell r="CS14">
            <v>0</v>
          </cell>
          <cell r="CT14">
            <v>0</v>
          </cell>
          <cell r="CU14">
            <v>5.25</v>
          </cell>
          <cell r="CV14">
            <v>21</v>
          </cell>
          <cell r="CW14">
            <v>15.75</v>
          </cell>
          <cell r="CX14">
            <v>15.75</v>
          </cell>
          <cell r="CY14">
            <v>0</v>
          </cell>
          <cell r="CZ14">
            <v>0</v>
          </cell>
          <cell r="DA14">
            <v>50</v>
          </cell>
          <cell r="DB14">
            <v>0</v>
          </cell>
          <cell r="DC14">
            <v>0</v>
          </cell>
          <cell r="DD14">
            <v>50</v>
          </cell>
          <cell r="DE14">
            <v>0</v>
          </cell>
          <cell r="DF14">
            <v>0</v>
          </cell>
          <cell r="DG14">
            <v>50</v>
          </cell>
          <cell r="DH14">
            <v>0</v>
          </cell>
          <cell r="DI14">
            <v>0</v>
          </cell>
          <cell r="DJ14">
            <v>50</v>
          </cell>
          <cell r="DK14">
            <v>200</v>
          </cell>
          <cell r="DL14">
            <v>0</v>
          </cell>
          <cell r="DM14">
            <v>0</v>
          </cell>
          <cell r="DN14">
            <v>50</v>
          </cell>
          <cell r="DO14">
            <v>0</v>
          </cell>
          <cell r="DP14">
            <v>0</v>
          </cell>
          <cell r="DQ14">
            <v>50</v>
          </cell>
          <cell r="DR14">
            <v>0</v>
          </cell>
          <cell r="DS14">
            <v>0</v>
          </cell>
          <cell r="DT14">
            <v>50</v>
          </cell>
          <cell r="DU14">
            <v>0</v>
          </cell>
          <cell r="DV14">
            <v>0</v>
          </cell>
          <cell r="DW14">
            <v>0</v>
          </cell>
          <cell r="DX14">
            <v>150</v>
          </cell>
          <cell r="DY14">
            <v>150</v>
          </cell>
          <cell r="DZ14" t="str">
            <v/>
          </cell>
          <cell r="EA14" t="str">
            <v/>
          </cell>
          <cell r="EB14" t="str">
            <v>Actividad 1: Documento Estrategia Seguimiento al Funcionamiento de las Instancias de CoordinaciónActividad 2: Documento Estrategia para fortalecer el funcionamiento del Sistema de Coordinación Distrital</v>
          </cell>
          <cell r="EC14" t="str">
            <v/>
          </cell>
          <cell r="ED14" t="str">
            <v/>
          </cell>
          <cell r="EE14" t="str">
            <v>Actividad 1: Informe avance de actividades Estrategia Seguimiento al Funcionamiento de las Instancias de Coordinación. Actividad 2: Informe avance de actividades para fortalecer el funcionamiento del Sistema de Coordinación Distrital</v>
          </cell>
          <cell r="EF14" t="str">
            <v/>
          </cell>
          <cell r="EG14" t="str">
            <v/>
          </cell>
          <cell r="EH14" t="str">
            <v>Actividad 1: Informe avance de actividades Estrategia Seguimiento al Funcionamiento de las Instancias de Coordinación. Actividad 2: Informe avance de actividades para fortalecer el funcionamiento del Sistema de Coordinación Distrital</v>
          </cell>
          <cell r="EI14" t="str">
            <v/>
          </cell>
          <cell r="EJ14" t="str">
            <v/>
          </cell>
          <cell r="EK14" t="str">
            <v>Actividad 1: Informe final de actividades Estrategia Seguimiento al Funcionamiento de las Instancias de Coordinación. Actividad 2: Informe final de actividades para fortalecer el funcionamiento del Sistema de Coordinación Distrital</v>
          </cell>
          <cell r="EL14">
            <v>0</v>
          </cell>
          <cell r="EM14">
            <v>0</v>
          </cell>
          <cell r="EN14" t="str">
            <v xml:space="preserve">Documento avance "Estrategia Seguimiento al Funcionamiento de las Instancias de Coordiinación"
Documento avance "Estrategia para fortalecer el funcionamiento del Sistema de Coordinación Distrital"
Evidencias relacionadas en los informes. 
</v>
          </cell>
          <cell r="EO14">
            <v>0</v>
          </cell>
          <cell r="EP14">
            <v>0</v>
          </cell>
          <cell r="EQ14" t="str">
            <v xml:space="preserve">Documento avance "Estrategia Seguimiento al Funcionamiento de las Instancias de Coordiinación"
Documento avance "Estrategia para fortalecer el funcionamiento del Sistema de Coordinación Distrital"
Evidencias relacionadas en los informes. </v>
          </cell>
          <cell r="ER14">
            <v>0</v>
          </cell>
          <cell r="ES14">
            <v>0</v>
          </cell>
          <cell r="ET14" t="str">
            <v>Actividad 1: Informe avance de actividades Estrategia Seguimiento al Funcionamiento de las Instancias de Coordinación. Actividad 2: Informe avance de actividades para fortalecer el funcionamiento del Sistema de Coordinación Distrital</v>
          </cell>
          <cell r="EU14">
            <v>0</v>
          </cell>
          <cell r="EV14">
            <v>0</v>
          </cell>
          <cell r="EW14">
            <v>0</v>
          </cell>
          <cell r="EX14">
            <v>183193000</v>
          </cell>
          <cell r="EY14">
            <v>183193000</v>
          </cell>
          <cell r="EZ14">
            <v>183193000</v>
          </cell>
          <cell r="FA14">
            <v>183193000</v>
          </cell>
          <cell r="FB14">
            <v>183193000</v>
          </cell>
          <cell r="FC14">
            <v>183193000</v>
          </cell>
          <cell r="FD14">
            <v>183193000</v>
          </cell>
          <cell r="FE14">
            <v>183193000</v>
          </cell>
          <cell r="FF14">
            <v>183193000</v>
          </cell>
          <cell r="FG14">
            <v>183193000</v>
          </cell>
          <cell r="FH14">
            <v>183193000</v>
          </cell>
          <cell r="FI14">
            <v>183193000</v>
          </cell>
          <cell r="FJ14">
            <v>183193000</v>
          </cell>
          <cell r="FK14">
            <v>183193000</v>
          </cell>
          <cell r="FL14">
            <v>183193000</v>
          </cell>
          <cell r="FM14">
            <v>183193000</v>
          </cell>
          <cell r="FN14">
            <v>183193000</v>
          </cell>
          <cell r="FO14">
            <v>183193000</v>
          </cell>
          <cell r="FP14">
            <v>183193000</v>
          </cell>
          <cell r="FQ14">
            <v>183193000</v>
          </cell>
          <cell r="FR14">
            <v>183193000</v>
          </cell>
          <cell r="FS14">
            <v>183193000</v>
          </cell>
          <cell r="FT14">
            <v>147900406</v>
          </cell>
          <cell r="FU14">
            <v>0</v>
          </cell>
          <cell r="FV14">
            <v>0</v>
          </cell>
          <cell r="FW14">
            <v>147900406</v>
          </cell>
          <cell r="FX14">
            <v>182952406</v>
          </cell>
          <cell r="FY14">
            <v>182952406</v>
          </cell>
          <cell r="FZ14">
            <v>182952406</v>
          </cell>
          <cell r="GA14">
            <v>182952406</v>
          </cell>
          <cell r="GB14">
            <v>182952406</v>
          </cell>
          <cell r="GC14">
            <v>182952406</v>
          </cell>
          <cell r="GD14">
            <v>182952406</v>
          </cell>
          <cell r="GE14">
            <v>131246741</v>
          </cell>
          <cell r="GF14">
            <v>131246741</v>
          </cell>
          <cell r="GG14">
            <v>146710859</v>
          </cell>
          <cell r="GH14">
            <v>0</v>
          </cell>
          <cell r="GI14">
            <v>0</v>
          </cell>
          <cell r="GJ14">
            <v>146710859</v>
          </cell>
          <cell r="GK14">
            <v>0</v>
          </cell>
          <cell r="GL14">
            <v>3568643</v>
          </cell>
          <cell r="GM14">
            <v>20222308</v>
          </cell>
          <cell r="GN14">
            <v>36875973</v>
          </cell>
          <cell r="GO14">
            <v>53529638</v>
          </cell>
          <cell r="GP14">
            <v>70183303</v>
          </cell>
          <cell r="GQ14">
            <v>91277945</v>
          </cell>
          <cell r="GR14">
            <v>98415230</v>
          </cell>
          <cell r="GS14">
            <v>105552515</v>
          </cell>
          <cell r="GT14">
            <v>112689800</v>
          </cell>
          <cell r="GU14">
            <v>0</v>
          </cell>
          <cell r="GV14">
            <v>0</v>
          </cell>
          <cell r="GW14">
            <v>112689800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t="str">
            <v xml:space="preserve">En el marco del desarrollo de la estrategia de fortalecimiento del sistema de Coordinación Distrital, en lo corrido de la vigencia 2022 se avanzó con las siguientes acciones:   
Durante lo corrido de la vigencia se elaboraron de 45 Informes dirigidos a los sectores administrativos del Distrito frente al seguimiento al funcionamiento de las instancias de coordinación distrital y la publicación de la toma de decisiones por parte de lo espacio se gobierno corporativo de las entidades del sector descentralizado (15 informes último trimestre 2021, 15 informes primer trimestre 2022 y 15 informes segundo trimestre de 2022). 
Se han elaborado 14 conceptos técnicos sobre la creación y/o modificación de las instancias de coordinación Distrital (5 en el 1er trimestre, 4 en el 2do trimestre y 7 en el 3er trimestre y 1 en el mes de octubre). 
Se han realizado 66 asistencias técnicas frente al funcionamiento de las Instancias de coordinación y a la publicación de la toma de decisiones (22 en el 1er trimestre, 32 en el 2do trimestre, 12 en el 3er trimestre y 13 en el mes de octubre). 
Se ha dado respuesta a 34 requerimientos realizados por parte de las entidades distritales respecto al seguimiento a las instancias de coordinación y el funcionamiento de los espacios de gobierno corporativo. 
Se ha actualizado 3 veces el Inventario Único Distrital de Instancias de Coordinación (IUDIC) correspondiente a cada trimestre, acorde con el artículo 50 de Plan de Desarrollo Distrital, lo anterior con la finaliad de contar con información actualizada frente a las instancias que se encuentran en funcionamiento.
Se expidió un acto administrativo (la Resolución 258 de 2022 que actualiza la resolución donde la secretaria general delega la participación en instancias de coordinación y otros espacios). 
</v>
          </cell>
          <cell r="HY14" t="str">
            <v>No aplica</v>
          </cell>
          <cell r="HZ14" t="str">
            <v/>
          </cell>
          <cell r="IA14" t="str">
            <v/>
          </cell>
          <cell r="IB14" t="str">
            <v xml:space="preserve">Se elaboran los 15 informes de seguimiento al funcionamiento de la instancias de coordinación de los  Sectores Administrativos, con la finalidad de revisar el cumplimiento a la resolucion 233 y 753. </v>
          </cell>
          <cell r="IC14" t="str">
            <v xml:space="preserve">Las acciones desarrolladas para el mes de marzo fueron: 
Actividad 1: 
Se definen las actividades a desarrollar en el plan de acción correspondientes al desarrollo de la estrategia para el fortalecimiento del Sistema de Coordinación Distrital y Funcionamiento de las Instancias, las actividades desarrolladas en el primer trimestre: 
Se realizó el seguimiento durante el cuarto trimestre de 2021 a las instancias de coordinación distrital y la publicación de las decisiones a las entidades del sector descentralizado.
Se realizó un total de 22 asistencias técnicas a 15 entidades frente al funcionamiento de Instancias.
Se emitierón cinco 5 conceptos técnicos frente a las facultades de la alcaldesa, Sistema Distrital de Juventud, Ventanilla única, Comité Fiesta, Calidad del aire. 
Se realizó la actualización de las instancias de coordinación que se encuentran en funcionamiento en la herramienta IUDIC (Inventario único Distrital de Instancias de Coordinación) acorde con lo dispuesto en el artículo 50 del Acuerdo 761 de 2020.  
Se realizó la actualización de la Resolución 077 de 2021 en adelante 117 de 2022."Por la cual se delega la participación de la Secretaria General de la Alcaldía Mayor de Bogotá, D. C., en diferentes espacios e instancias de coordinación distrital y se deroga la Resolución 077 de 2021"
Se encuentra en revisión el Lineamiento para la creación, modificación, eliminación y funcionamiento de las instancias de coordinación distrital y publicación de  la información de las entidades descentralizadas.
Actividad 2: 
Frente al fortalecimiento del Sistema de Coordinación Distrital, se realizó la validación de los datos reportados por las entidades distritales frente a la integración de las instancias de coordinación distrital  en el instrumento diseñado para tal fin, esto con la finalidad de identificar los aspectos a mejorar frente al funcionamiento. 
</v>
          </cell>
          <cell r="ID14" t="str">
            <v xml:space="preserve">Las acciones desarrolladas en el mes de abril fueron: 
Actividad 1: 
Acompañamientos Técnicos: 
Se realizaron 12 acompañamientos técnicos de la siguiente manera por sector: Integración Social 1, Cultura 1, Planeación 3, Educación 2, Desarrollo Económico 2, Salud 1 y Gestión Pública 2, lo anterior para dar orientaciones frente al funcionamiento de las instancias de coordinación. 
Conceptos: 
Se proyecta oficio de respuesta al requerimiento de la Secretaría Distrital de Movilidad respecto a la solicitud concepto de continuidad o eliminación del Comité Distrital de Valorización y Vigilancia.
Se proyecta respuesta a la Secretaría Distrital de Planeaciòn respecto a la eliminación del Comité Técnico de Sustitución de Zonas de Uso Público.
Asistencia a comités: 
Se asiste al Comité técnico de la Mesa SOFIA. (7 de abril).
-Se asiste a la sesión directiva de la Mesa SOFIA. (20 de abril).
-Se asiste al Comité Local de Justicia Transicional de la localidad de Santafé (28 de abril).
Actividad 2: 
Se continua con la revisión y ajuste de la matriz de datos remitidos por las entidades respecto a la participación en instancias de coordinación.
</v>
          </cell>
          <cell r="IE14" t="str">
            <v xml:space="preserve">Para el mes de mayo se construyó una  matriz con el fin de facilitar el seguimiento  a las instancias de coordinación y espacios de Gobierno corporativo, con la finalidad de realizar el seguimiento a los quince sectores y emitir informe en el mes de junio. 
Se avanza en la construcción del documento preliminar "ABC del Sistema de coordinación, el cual tiene por objetivo brindar a las entidades distritales orientaciones frente al funcionamiento del sistema. </v>
          </cell>
          <cell r="IF14" t="str">
            <v xml:space="preserve">Para el mes de junio se adelantan las siguientes actividades: 
Se realizo informe de avance de las actividades desarrolladas en el marco de la Estrategia de Seguimiento al Funcionamiento de las Instancias de Coordinación.
Se realizaron 15 informes de seguimiento al funcionamiento de las instancias de coordinación distrital y la publicación de las decisiones a las entidades del sector descentralizado.
Se brindaron 32 asistencias técnicas frente al funcionamiento de Instancias a las entidades del Distrito Capital. 
Se emitieron 4 conceptos técnicos sobre la creación y/o modificación de las instancias de coordinación Distrital.
Se realizó   la   actualización   del   Inventario   Único   Distrital   de   Instancias   de   Coordinación correspondiente al segundo trimestre de 2022 acorde con lo expuesto en el artículo 50 de Acuerdo 761 de 2020 (Plan de Desarrollo Distrital).
Se actualizó el acto administrativo de delegación a las instancias de coordinación distrital y local donde la Secretaría General de la Alcaldía  Mayor  de  Bogotá  integra  o  participa,  en  adelante Resolución 258 de 2022.
</v>
          </cell>
          <cell r="IG14" t="str">
            <v xml:space="preserve">Para el mes de julio se adelantan las siguientes actividades: 
En atención al seguimiento realizado frente al funcionamiento de las instancias de coordinación de acuerdo a los lineamientos establecido en la resolución 233 de 2018 y 753 de 2020, remitido a las entidades mediante oficio, se ha dado respuesta frente a las inquietudes planteadas. 
</v>
          </cell>
          <cell r="IH14" t="str">
            <v xml:space="preserve">Para el mes de agosto se adelantan  las siguientes actividades:       
Se realizó la verificación de la información publicada en las páginas web de las 56 entidades distritales, frente al funcionamiento de las Instancias de Coordinación Distrital y Gobierno Corporativo de acuerdo a lo establecido en la resolución 233 de 2018 y 753 de 2020, con la finalidad de emitir los informes correspondientes al seguimiento en el mes de septiembre. 
Se emitieron los siguientes conceptos técnicos frente a las creación y modificaciones de las instancias de coordinación: 
•	Concepto que modifica la Comisión Intersectorial de Gestión del Suelo, con radicado 3-2022-23624 del 16 de agosto de 2022.
•	Concepto para la creación de la Comisión Intersectorial de la Bicicleta, dirigido a la Secretaría Distrital de Movilidad, con radicado 2-2022-23587 del 16 de agosto de 2022.
•	Concepto para creación de la Comisión ODS enviado a la oficina Asesora Jurídica con fecha 24 de agosto de 2022.
•	Concepto "por medio del cual se adopta el protocolo distrital para la protección y garantía del derecho a la reunión, manifestación y protesta social", con radicado 2-2022-24815 del 29 de agosto de 2022.
•	Se emite respuesta a la empresa Metro referente a la creación de instancias de coordinación con radicado 2-2022-25102 del 31 de agosto de 2022.
</v>
          </cell>
          <cell r="II14" t="str">
            <v>Para el mes de septiembre se adelantan las siguientes actividades: 
Se realizo informe de avance trimestral de las actividades desarrolladas en el marco de la Estrategia de Seguimiento al Funcionamiento de las Instancias de Coordinación.
Se realizaron 15 informes de seguimiento al funcionamiento de las instancias de coordinación distrital y la publicación de las decisiones a las entidades del sector descentralizado.
Se brindaron 4 acompañamientos técnicos frente al funcionamiento de Instancias a las entidades del Distrito Capital. 
Se realizó la actualización del Inventario Único Distrital de Instancias de Coordinación correspondiente al tercer trimestre de 2022 acorde con lo expuesto en el artículo 50 de Acuerdo 761 de 2020 (Plan de Desarrollo Distrital).
Se realizo informe de avance trimestral de las actividades desarrolladas en el marco del Fortalecimiento del Sistema de Coordinación Distrital.</v>
          </cell>
          <cell r="IJ14" t="str">
            <v xml:space="preserve">Para el mes de octubre se realizaron las siguientes actividades: 
Actividad 1: 
Se realizaron (13) trece respuestas a requerimientos realizados por las entidades distritales frente al Funcionamiento de las Instancias de Coordinación. 
Se realizo concepto técnico frente al Acuerdo Local “Por medio del cual se crea el Consejo Local de Paz de la Localidad de Puente Aranda y se establecen otras disposiciones”, solicitado por la Secretaría de Gobierno. 
Actividad 2: 
Se realizó ajustes a la circular para la socialización y aplicación del instrumento de medición del funcionamiento de las instancias de coordinación distrital a los diferentes actores que las integran. 
Se ajustó y complementó el instrumento de análisis y autodiagnóstico dirigido a los servidores públicos con el rol de Presidente, Secretaría técnica y miembros de las instancias que conforman el Sistema de Coordinación de la Administración del Distrito Capital.
</v>
          </cell>
          <cell r="IK14" t="str">
            <v/>
          </cell>
          <cell r="IL14" t="str">
            <v/>
          </cell>
          <cell r="IM14">
            <v>0</v>
          </cell>
          <cell r="IN14">
            <v>0</v>
          </cell>
          <cell r="IO14">
            <v>1</v>
          </cell>
          <cell r="IP14">
            <v>0</v>
          </cell>
          <cell r="IQ14">
            <v>0</v>
          </cell>
          <cell r="IR14">
            <v>1</v>
          </cell>
          <cell r="IS14">
            <v>0</v>
          </cell>
          <cell r="IT14">
            <v>0</v>
          </cell>
          <cell r="IU14">
            <v>1</v>
          </cell>
          <cell r="IV14">
            <v>0</v>
          </cell>
          <cell r="IW14">
            <v>0</v>
          </cell>
          <cell r="IX14">
            <v>0</v>
          </cell>
          <cell r="IY14">
            <v>0.75</v>
          </cell>
          <cell r="IZ14">
            <v>0</v>
          </cell>
          <cell r="JA14">
            <v>0</v>
          </cell>
          <cell r="JB14">
            <v>25</v>
          </cell>
          <cell r="JC14">
            <v>0</v>
          </cell>
          <cell r="JD14">
            <v>0</v>
          </cell>
          <cell r="JE14">
            <v>25</v>
          </cell>
          <cell r="JF14">
            <v>0</v>
          </cell>
          <cell r="JG14">
            <v>0</v>
          </cell>
          <cell r="JH14">
            <v>25</v>
          </cell>
          <cell r="JI14">
            <v>0</v>
          </cell>
          <cell r="JJ14">
            <v>0</v>
          </cell>
          <cell r="JK14">
            <v>0</v>
          </cell>
          <cell r="JL14">
            <v>75</v>
          </cell>
          <cell r="JM14">
            <v>0</v>
          </cell>
          <cell r="JN14">
            <v>0</v>
          </cell>
          <cell r="JO14">
            <v>25</v>
          </cell>
          <cell r="JP14">
            <v>25</v>
          </cell>
          <cell r="JQ14">
            <v>25</v>
          </cell>
          <cell r="JR14">
            <v>50</v>
          </cell>
          <cell r="JS14">
            <v>50</v>
          </cell>
          <cell r="JT14">
            <v>50</v>
          </cell>
          <cell r="JU14">
            <v>75</v>
          </cell>
          <cell r="JV14">
            <v>75</v>
          </cell>
          <cell r="JW14">
            <v>75</v>
          </cell>
          <cell r="JX14">
            <v>75</v>
          </cell>
          <cell r="JY14" t="str">
            <v>No Programó</v>
          </cell>
          <cell r="JZ14" t="str">
            <v/>
          </cell>
          <cell r="KA14">
            <v>100</v>
          </cell>
          <cell r="KB14" t="str">
            <v/>
          </cell>
          <cell r="KC14" t="str">
            <v/>
          </cell>
          <cell r="KD14">
            <v>100</v>
          </cell>
          <cell r="KE14" t="str">
            <v/>
          </cell>
          <cell r="KF14" t="str">
            <v/>
          </cell>
          <cell r="KG14">
            <v>100</v>
          </cell>
          <cell r="KH14" t="str">
            <v/>
          </cell>
          <cell r="KI14" t="str">
            <v/>
          </cell>
          <cell r="KJ14" t="str">
            <v/>
          </cell>
          <cell r="KK14" t="str">
            <v>No Programó</v>
          </cell>
          <cell r="KL14" t="str">
            <v>No Programó</v>
          </cell>
          <cell r="KM14">
            <v>100</v>
          </cell>
          <cell r="KN14">
            <v>100</v>
          </cell>
          <cell r="KO14">
            <v>100</v>
          </cell>
          <cell r="KP14">
            <v>100</v>
          </cell>
          <cell r="KQ14">
            <v>100</v>
          </cell>
          <cell r="KR14">
            <v>100</v>
          </cell>
          <cell r="KS14">
            <v>100</v>
          </cell>
          <cell r="KT14">
            <v>100</v>
          </cell>
          <cell r="KU14" t="str">
            <v/>
          </cell>
          <cell r="KV14" t="str">
            <v/>
          </cell>
          <cell r="KW14">
            <v>100</v>
          </cell>
          <cell r="KX14" t="str">
            <v>7868_1</v>
          </cell>
          <cell r="KY14" t="str">
            <v>1. Fortalecer el Sistema de coordinación y articulación institucional interna y externa.</v>
          </cell>
          <cell r="KZ14">
            <v>100</v>
          </cell>
          <cell r="LA14">
            <v>72.777777777777771</v>
          </cell>
          <cell r="LB14">
            <v>100</v>
          </cell>
          <cell r="LC14">
            <v>72.777777777777771</v>
          </cell>
          <cell r="LD14">
            <v>100</v>
          </cell>
          <cell r="LE14">
            <v>76.326388888888886</v>
          </cell>
          <cell r="LF14">
            <v>10533461000</v>
          </cell>
          <cell r="LG14">
            <v>9952827681</v>
          </cell>
          <cell r="LH14">
            <v>7343147798</v>
          </cell>
          <cell r="LI14">
            <v>1175144811</v>
          </cell>
          <cell r="LJ14">
            <v>1134507998</v>
          </cell>
          <cell r="LK14" t="str">
            <v>No Programó</v>
          </cell>
          <cell r="LL14" t="str">
            <v>No Programó</v>
          </cell>
          <cell r="LM14">
            <v>5.25</v>
          </cell>
          <cell r="LN14">
            <v>0</v>
          </cell>
          <cell r="LO14">
            <v>0</v>
          </cell>
          <cell r="LP14">
            <v>5.25</v>
          </cell>
          <cell r="LQ14">
            <v>0</v>
          </cell>
          <cell r="LR14">
            <v>0</v>
          </cell>
          <cell r="LS14">
            <v>5.25</v>
          </cell>
          <cell r="LT14">
            <v>0</v>
          </cell>
          <cell r="LU14" t="str">
            <v/>
          </cell>
          <cell r="LV14" t="str">
            <v/>
          </cell>
          <cell r="LW14">
            <v>15.75</v>
          </cell>
          <cell r="LX14">
            <v>15.75</v>
          </cell>
          <cell r="LY14">
            <v>15.75</v>
          </cell>
          <cell r="LZ14" t="str">
            <v>No aplica</v>
          </cell>
          <cell r="MA14" t="str">
            <v>No aplica</v>
          </cell>
          <cell r="MB14" t="str">
            <v>Oportuno: Se radica en los tiempos establecidos por la Oficina Asesora de Planeación - OAP</v>
          </cell>
          <cell r="MC14" t="str">
            <v>No aplica</v>
          </cell>
          <cell r="MD14" t="str">
            <v>No aplica</v>
          </cell>
          <cell r="ME14" t="str">
            <v>Oportuno: Se radica en los tiempos establecidos por la Oficina Asesora de Planeación - OAP</v>
          </cell>
          <cell r="MF14" t="str">
            <v>No aplica</v>
          </cell>
          <cell r="MG14" t="str">
            <v>No aplica</v>
          </cell>
          <cell r="MH14" t="str">
            <v>Oportuno: Se radica en los tiempos establecidos por la Oficina Asesora de Planeación - OAP</v>
          </cell>
          <cell r="MI14">
            <v>0</v>
          </cell>
          <cell r="MJ14">
            <v>0</v>
          </cell>
          <cell r="MK14">
            <v>0</v>
          </cell>
          <cell r="ML14" t="str">
            <v>No aplica</v>
          </cell>
          <cell r="MM14" t="str">
            <v>No aplica</v>
          </cell>
          <cell r="MN14" t="str">
            <v>Oportunidad de mejora: La información de avance de la magnitud consignada en el reporte del periodo, respecto a la programación realizada, la información cualitativa presentada, las actividades establecidas (si aplica) y los soportes presentados, presenta</v>
          </cell>
          <cell r="MO14" t="str">
            <v>No aplica</v>
          </cell>
          <cell r="MP14" t="str">
            <v>No aplica</v>
          </cell>
          <cell r="MQ14"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14" t="str">
            <v>No aplica</v>
          </cell>
          <cell r="MS14" t="str">
            <v>No aplica</v>
          </cell>
          <cell r="MT14"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14">
            <v>0</v>
          </cell>
          <cell r="MV14">
            <v>0</v>
          </cell>
          <cell r="MW14">
            <v>0</v>
          </cell>
          <cell r="MX14" t="str">
            <v>No Programó</v>
          </cell>
          <cell r="MY14" t="str">
            <v>No Programó</v>
          </cell>
          <cell r="MZ14">
            <v>100</v>
          </cell>
          <cell r="NA14" t="str">
            <v>No programó</v>
          </cell>
          <cell r="NB14" t="str">
            <v>No programó</v>
          </cell>
          <cell r="NC14">
            <v>100</v>
          </cell>
          <cell r="ND14">
            <v>100</v>
          </cell>
          <cell r="NE14">
            <v>100</v>
          </cell>
          <cell r="NF14">
            <v>100</v>
          </cell>
          <cell r="NG14">
            <v>100</v>
          </cell>
          <cell r="NH14" t="str">
            <v/>
          </cell>
          <cell r="NI14" t="str">
            <v/>
          </cell>
          <cell r="NJ14" t="str">
            <v xml:space="preserve">• La información se encuentra en coherencia con las herramientas presupuestales. </v>
          </cell>
          <cell r="NK14" t="str">
            <v xml:space="preserve">• La información se encuentra en coherencia con las herramientas presupuestales. </v>
          </cell>
          <cell r="NL14" t="str">
            <v xml:space="preserve">La información consignada por el proyecto, corresponde con las registradas en las herramientas oficiales
La información consignada esta acorde a lo programado en las herramientas presupuestales de la Entidad. </v>
          </cell>
          <cell r="NM14" t="str">
            <v xml:space="preserve">• La información se encuentra en coherencia con las herramientas presupuestales. </v>
          </cell>
          <cell r="NN14" t="str">
            <v xml:space="preserve">• La información se encuentra en coherencia con las herramientas presupuestales. </v>
          </cell>
          <cell r="NO14" t="str">
            <v>La infromación se encuentra en coherencia con las herramientas presupuestales</v>
          </cell>
          <cell r="NP14" t="str">
            <v>La información registrada guarda coherencia con las herramientas presupuestales respectivas</v>
          </cell>
          <cell r="NQ14" t="str">
            <v>La información registrada guarda coherencia con las herramientas presupuestales respectivas</v>
          </cell>
          <cell r="NR14" t="str">
            <v>La información registrada guarda coherencia con las herramientas presupeustales respectivas</v>
          </cell>
          <cell r="NS14">
            <v>0</v>
          </cell>
          <cell r="NT14">
            <v>0</v>
          </cell>
          <cell r="NU14">
            <v>0</v>
          </cell>
          <cell r="NV14" t="str">
            <v>no aplica</v>
          </cell>
          <cell r="NW14" t="str">
            <v>No aplica</v>
          </cell>
          <cell r="NX14" t="str">
            <v>No aplica</v>
          </cell>
          <cell r="NY14" t="str">
            <v>No aplica</v>
          </cell>
          <cell r="NZ14" t="str">
            <v>No aplica</v>
          </cell>
          <cell r="OA14" t="str">
            <v>No aplica</v>
          </cell>
          <cell r="OB14" t="str">
            <v>No aplica</v>
          </cell>
          <cell r="OC14" t="str">
            <v>No aplica</v>
          </cell>
          <cell r="OD14" t="str">
            <v>No aplica</v>
          </cell>
          <cell r="OE14">
            <v>0</v>
          </cell>
          <cell r="OF14">
            <v>0</v>
          </cell>
          <cell r="OG14">
            <v>0</v>
          </cell>
          <cell r="OH14" t="str">
            <v>1. Fortalecer el Sistema de coordinación y articulación institucional interna y externa.
2. Posicionar la gestión pública distrital a través de la gestión del conocimiento y la innovación.
3. Fortalecer la gestión y desempeño  para generar valor público en nuestros grupos de interés.
4. Afianzar la transparencia para mayor efectividad en la gestión pública distrital.</v>
          </cell>
          <cell r="OI14" t="str">
            <v>Dirección Distrital de Desarrollo Institucional
Dirección Distrital de Archivo de Bogotá
Dirección Distrital de Relaciones Internacionales
Subsecretaría Distrital de Fortalecimiento Institucional
Subdirección de Imprenta Distrital</v>
          </cell>
          <cell r="OJ14" t="str">
            <v>PD20</v>
          </cell>
          <cell r="OK14">
            <v>15.75</v>
          </cell>
          <cell r="OL14">
            <v>0</v>
          </cell>
          <cell r="OM14">
            <v>0</v>
          </cell>
          <cell r="ON14">
            <v>0</v>
          </cell>
          <cell r="OO14">
            <v>0</v>
          </cell>
          <cell r="OP14">
            <v>0</v>
          </cell>
          <cell r="OQ14">
            <v>0</v>
          </cell>
          <cell r="OR14">
            <v>0</v>
          </cell>
          <cell r="OS14">
            <v>0</v>
          </cell>
          <cell r="OT14">
            <v>0</v>
          </cell>
          <cell r="OU14">
            <v>0</v>
          </cell>
          <cell r="OV14">
            <v>0</v>
          </cell>
          <cell r="OW14">
            <v>0</v>
          </cell>
          <cell r="OX14">
            <v>0</v>
          </cell>
          <cell r="OY14">
            <v>0</v>
          </cell>
          <cell r="OZ14">
            <v>0</v>
          </cell>
          <cell r="PA14">
            <v>0</v>
          </cell>
          <cell r="PB14">
            <v>0</v>
          </cell>
          <cell r="PC14">
            <v>0</v>
          </cell>
          <cell r="PD14">
            <v>0</v>
          </cell>
          <cell r="PE14">
            <v>0</v>
          </cell>
          <cell r="PF14">
            <v>0</v>
          </cell>
          <cell r="PG14">
            <v>0</v>
          </cell>
          <cell r="PH14">
            <v>0</v>
          </cell>
          <cell r="PI14">
            <v>0</v>
          </cell>
          <cell r="PJ14">
            <v>0</v>
          </cell>
          <cell r="PK14">
            <v>0</v>
          </cell>
          <cell r="PL14">
            <v>211476</v>
          </cell>
          <cell r="PM14">
            <v>1174933335</v>
          </cell>
          <cell r="PN14" t="str">
            <v>Meta Proyecto de Inversión</v>
          </cell>
        </row>
        <row r="15">
          <cell r="A15" t="str">
            <v>PD21</v>
          </cell>
          <cell r="B15">
            <v>7868</v>
          </cell>
          <cell r="C15" t="str">
            <v>7868_2</v>
          </cell>
          <cell r="D15">
            <v>2020110010191</v>
          </cell>
          <cell r="E15" t="str">
            <v>Un nuevo contrato social y ambiental para la Bogotá del siglo XXI</v>
          </cell>
          <cell r="F15" t="str">
            <v>5. Construir Bogotá región con gobierno abierto, transparente y ciudadanía consciente.</v>
          </cell>
          <cell r="G15" t="str">
            <v>56. Gestión Pública Efectiva</v>
          </cell>
          <cell r="H15" t="str">
            <v xml:space="preserve">Fortalecer las capacidades institucionales para una Gestión pública efectiva y articulada, orientada a la generación de valor público para los grupos de interés. </v>
          </cell>
          <cell r="I15" t="str">
            <v>1. Fortalecer el Sistema de coordinación y articulación institucional interna y externa.</v>
          </cell>
          <cell r="J15" t="str">
            <v>Desarrollo Institucional para una Gestión Pública Eficiente</v>
          </cell>
          <cell r="K15" t="str">
            <v>Subsecretaría Distrital de Fortalecimiento Institucional</v>
          </cell>
          <cell r="L15" t="str">
            <v>Gloria Patricia Rincón Mazo</v>
          </cell>
          <cell r="M15" t="str">
            <v>Subsecretaria Distrital de Fortalecimiento Institucional</v>
          </cell>
          <cell r="N15" t="str">
            <v>Dirección Distrital de Archivo de Bogotá</v>
          </cell>
          <cell r="O15" t="str">
            <v>Alvaro Arias Cruz</v>
          </cell>
          <cell r="P15" t="str">
            <v>Director Distrital de Archivo de Bogotá</v>
          </cell>
          <cell r="Q15" t="str">
            <v>Nelson Guillermo Duarte Alfaro</v>
          </cell>
          <cell r="R15" t="str">
            <v>Eliana Pedraza</v>
          </cell>
          <cell r="S15" t="str">
            <v>2. Implementar 100 porciento de la estrategia para el fortalecimiento de la gestión de documentos electrónicos de archivo y la Red Distrital de Archivos de Bogotá.</v>
          </cell>
          <cell r="T15" t="str">
            <v>Implementar 100 porciento de la estrategia para el fortalecimiento de la gestión de documentos electrónicos de archivo y la Red Distrital de Archivos de Bogotá.</v>
          </cell>
          <cell r="AC15" t="str">
            <v>2. Implementar 100 porciento de la estrategia para el fortalecimiento de la gestión de documentos electrónicos de archivo y la Red Distrital de Archivos de Bogotá.</v>
          </cell>
          <cell r="AI15" t="str">
            <v xml:space="preserve">PD_Meta Proyecto: 2. Implementar 100 porciento de la estrategia para el fortalecimiento de la gestión de documentos electrónicos de archivo y la Red Distrital de Archivos de Bogotá.; </v>
          </cell>
          <cell r="AJ15" t="str">
            <v>De acuerdo con la cadena de valor, los porcentajes programados para el cuatrienio son: 13%, 33%, 54%, 81% y 100%</v>
          </cell>
          <cell r="AK15">
            <v>44055</v>
          </cell>
          <cell r="AL15">
            <v>1</v>
          </cell>
          <cell r="AM15">
            <v>2022</v>
          </cell>
          <cell r="AN15" t="str">
            <v>Este indicador mide el porcentaje de avance en la implementación de la estrategia para el fortalecimiento de la gestión de documentos electrónicos de archivo y la Red Distrital de Archivos de Bogotá.</v>
          </cell>
          <cell r="AO15" t="str">
            <v>Esta estrategia permitirá a las entidades y organismos distritales avanzar en materia de gestión de documentos electrónicos en el marco de la transformación digital de la gestión pública para contibuir a la implementación del gobierno abierto de bogotá y el cumplimiento de la política de transparencia, integridad y no tolencia contra la corrupción mediante el acceso por parte de los ciudadanos a los documentos de archivo.</v>
          </cell>
          <cell r="AP15">
            <v>2020</v>
          </cell>
          <cell r="AQ15">
            <v>2024</v>
          </cell>
          <cell r="AR15" t="str">
            <v>Creciente</v>
          </cell>
          <cell r="AS15" t="str">
            <v>Eficiencia</v>
          </cell>
          <cell r="AT15" t="str">
            <v>Porcentaje</v>
          </cell>
          <cell r="AU15" t="str">
            <v>Resultado</v>
          </cell>
          <cell r="AV15">
            <v>2020</v>
          </cell>
          <cell r="AW15">
            <v>0</v>
          </cell>
          <cell r="AX15" t="str">
            <v>N/D</v>
          </cell>
          <cell r="AY15">
            <v>0</v>
          </cell>
          <cell r="AZ15">
            <v>1</v>
          </cell>
          <cell r="BA15">
            <v>0</v>
          </cell>
          <cell r="BB15" t="str">
            <v>El cumplimiento de la meta se reporta en función del avance en la ejecución de las actividades que hacen parte de la estrategia para el fortalecimiento de la gestión de documentos electrónicos de archivo y la Red Distrital de Archivos de Bogotá.</v>
          </cell>
          <cell r="BC15" t="str">
            <v xml:space="preserve">(Avance de ejecución de la estrategia en el periodo / Avance de programación de la estrategia en el periodo) X 100					</v>
          </cell>
          <cell r="BD15" t="str">
            <v>Avance de ejecución de la estrategia en el periodo</v>
          </cell>
          <cell r="BE15" t="str">
            <v>Avance de programación de la estrategia en el periodo.</v>
          </cell>
          <cell r="BF15" t="str">
            <v xml:space="preserve">Informes, documentos técnicos, documento de formulación de la estrategia </v>
          </cell>
          <cell r="BG15">
            <v>2</v>
          </cell>
          <cell r="BH15">
            <v>44098</v>
          </cell>
          <cell r="BI15">
            <v>0</v>
          </cell>
          <cell r="BJ15" t="str">
            <v>Establecer variables 1 y/o 2 numéricas</v>
          </cell>
          <cell r="BK15">
            <v>100</v>
          </cell>
          <cell r="BL15">
            <v>13</v>
          </cell>
          <cell r="BM15">
            <v>33</v>
          </cell>
          <cell r="BN15">
            <v>40</v>
          </cell>
          <cell r="BO15">
            <v>85</v>
          </cell>
          <cell r="BP15">
            <v>100</v>
          </cell>
          <cell r="BQ15">
            <v>1928588533</v>
          </cell>
          <cell r="BR15">
            <v>369668353</v>
          </cell>
          <cell r="BS15">
            <v>454750793</v>
          </cell>
          <cell r="BT15">
            <v>399373387</v>
          </cell>
          <cell r="BU15">
            <v>221899000</v>
          </cell>
          <cell r="BV15">
            <v>482897000</v>
          </cell>
          <cell r="BW15">
            <v>13</v>
          </cell>
          <cell r="BX15">
            <v>33</v>
          </cell>
          <cell r="BY15">
            <v>54</v>
          </cell>
          <cell r="BZ15">
            <v>20</v>
          </cell>
          <cell r="CA15">
            <v>7</v>
          </cell>
          <cell r="CB15">
            <v>369668353</v>
          </cell>
          <cell r="CC15">
            <v>369668353</v>
          </cell>
          <cell r="CD15">
            <v>454750793</v>
          </cell>
          <cell r="CE15">
            <v>447613508</v>
          </cell>
          <cell r="CF15">
            <v>13</v>
          </cell>
          <cell r="CG15">
            <v>33</v>
          </cell>
          <cell r="CH15">
            <v>37.9</v>
          </cell>
          <cell r="CI15" t="str">
            <v>Suma</v>
          </cell>
          <cell r="CJ15">
            <v>0</v>
          </cell>
          <cell r="CK15">
            <v>0</v>
          </cell>
          <cell r="CL15">
            <v>1.4000000000000001</v>
          </cell>
          <cell r="CM15">
            <v>0</v>
          </cell>
          <cell r="CN15">
            <v>0</v>
          </cell>
          <cell r="CO15">
            <v>1.4000000000000001</v>
          </cell>
          <cell r="CP15">
            <v>0</v>
          </cell>
          <cell r="CQ15">
            <v>0</v>
          </cell>
          <cell r="CR15">
            <v>2.1</v>
          </cell>
          <cell r="CS15">
            <v>0</v>
          </cell>
          <cell r="CT15">
            <v>0</v>
          </cell>
          <cell r="CU15">
            <v>2.1</v>
          </cell>
          <cell r="CV15">
            <v>40</v>
          </cell>
          <cell r="CW15">
            <v>4.9000000000000004</v>
          </cell>
          <cell r="CX15">
            <v>4.9000000000000004</v>
          </cell>
          <cell r="CY15">
            <v>0</v>
          </cell>
          <cell r="CZ15">
            <v>0</v>
          </cell>
          <cell r="DA15">
            <v>20</v>
          </cell>
          <cell r="DB15">
            <v>0</v>
          </cell>
          <cell r="DC15">
            <v>0</v>
          </cell>
          <cell r="DD15">
            <v>20</v>
          </cell>
          <cell r="DE15">
            <v>0</v>
          </cell>
          <cell r="DF15">
            <v>0</v>
          </cell>
          <cell r="DG15">
            <v>30</v>
          </cell>
          <cell r="DH15">
            <v>0</v>
          </cell>
          <cell r="DI15">
            <v>0</v>
          </cell>
          <cell r="DJ15">
            <v>30</v>
          </cell>
          <cell r="DK15">
            <v>100</v>
          </cell>
          <cell r="DL15">
            <v>0</v>
          </cell>
          <cell r="DM15">
            <v>0</v>
          </cell>
          <cell r="DN15">
            <v>20</v>
          </cell>
          <cell r="DO15">
            <v>0</v>
          </cell>
          <cell r="DP15">
            <v>0</v>
          </cell>
          <cell r="DQ15">
            <v>20</v>
          </cell>
          <cell r="DR15">
            <v>0</v>
          </cell>
          <cell r="DS15">
            <v>0</v>
          </cell>
          <cell r="DT15">
            <v>30</v>
          </cell>
          <cell r="DU15">
            <v>0</v>
          </cell>
          <cell r="DV15">
            <v>0</v>
          </cell>
          <cell r="DW15">
            <v>0</v>
          </cell>
          <cell r="DX15">
            <v>70</v>
          </cell>
          <cell r="DY15">
            <v>70</v>
          </cell>
          <cell r="DZ15" t="str">
            <v> </v>
          </cell>
          <cell r="EA15" t="str">
            <v> </v>
          </cell>
          <cell r="EB15" t="str">
            <v>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
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v>
          </cell>
          <cell r="EC15" t="str">
            <v> </v>
          </cell>
          <cell r="ED15" t="str">
            <v> </v>
          </cell>
          <cell r="EE15" t="str">
            <v>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
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v>
          </cell>
          <cell r="EF15" t="str">
            <v> </v>
          </cell>
          <cell r="EG15" t="str">
            <v> </v>
          </cell>
          <cell r="EH15" t="str">
            <v>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
3. Informe de avance de la implementación de los pilotos sobre la Red Distrital de Archivos.1.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
3. Informe de avance de la implementación de los pilotos sobre la Red Distrital de Archivos.</v>
          </cell>
          <cell r="EI15" t="str">
            <v> </v>
          </cell>
          <cell r="EJ15" t="str">
            <v> </v>
          </cell>
          <cell r="EK15" t="str">
            <v>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
3. Informe de avance de la implementación de los pilotos sobre la Red Distrital de Archivos.1.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
3. Informe de avance de la implementación de los pilotos sobre la Red Distrital de Archivos.</v>
          </cell>
          <cell r="EL15">
            <v>0</v>
          </cell>
          <cell r="EM15">
            <v>0</v>
          </cell>
          <cell r="EN15" t="str">
            <v>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v>
          </cell>
          <cell r="EO15">
            <v>0</v>
          </cell>
          <cell r="EP15">
            <v>0</v>
          </cell>
          <cell r="EQ15" t="str">
            <v>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v>
          </cell>
          <cell r="ER15">
            <v>0</v>
          </cell>
          <cell r="ES15">
            <v>0</v>
          </cell>
          <cell r="ET15" t="str">
            <v>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
3. Informe de avance de la implementación de los pilotos sobre la Red Distrital de Archivos.1.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
3. Informe de avance de la implementación de los pilotos sobre la Red Distrital de Archivos.</v>
          </cell>
          <cell r="EU15">
            <v>0</v>
          </cell>
          <cell r="EV15">
            <v>0</v>
          </cell>
          <cell r="EW15">
            <v>0</v>
          </cell>
          <cell r="EX15">
            <v>358452000</v>
          </cell>
          <cell r="EY15">
            <v>358452000</v>
          </cell>
          <cell r="EZ15">
            <v>358452000</v>
          </cell>
          <cell r="FA15">
            <v>358452000</v>
          </cell>
          <cell r="FB15">
            <v>358452000</v>
          </cell>
          <cell r="FC15">
            <v>358452000</v>
          </cell>
          <cell r="FD15">
            <v>358452000</v>
          </cell>
          <cell r="FE15">
            <v>358452000</v>
          </cell>
          <cell r="FF15">
            <v>358452000</v>
          </cell>
          <cell r="FG15">
            <v>358452000</v>
          </cell>
          <cell r="FH15">
            <v>358452000</v>
          </cell>
          <cell r="FI15">
            <v>358452000</v>
          </cell>
          <cell r="FJ15">
            <v>358452000</v>
          </cell>
          <cell r="FK15">
            <v>358452000</v>
          </cell>
          <cell r="FL15">
            <v>358452000</v>
          </cell>
          <cell r="FM15">
            <v>358452000</v>
          </cell>
          <cell r="FN15">
            <v>358452000</v>
          </cell>
          <cell r="FO15">
            <v>358452000</v>
          </cell>
          <cell r="FP15">
            <v>354461361</v>
          </cell>
          <cell r="FQ15">
            <v>354461361</v>
          </cell>
          <cell r="FR15">
            <v>354461361</v>
          </cell>
          <cell r="FS15">
            <v>354461361</v>
          </cell>
          <cell r="FT15">
            <v>399373387</v>
          </cell>
          <cell r="FU15">
            <v>0</v>
          </cell>
          <cell r="FV15">
            <v>0</v>
          </cell>
          <cell r="FW15">
            <v>399373387</v>
          </cell>
          <cell r="FX15">
            <v>354461361</v>
          </cell>
          <cell r="FY15">
            <v>354461361</v>
          </cell>
          <cell r="FZ15">
            <v>354461361</v>
          </cell>
          <cell r="GA15">
            <v>354461361</v>
          </cell>
          <cell r="GB15">
            <v>354461361</v>
          </cell>
          <cell r="GC15">
            <v>354461361</v>
          </cell>
          <cell r="GD15">
            <v>354461361</v>
          </cell>
          <cell r="GE15">
            <v>354461361</v>
          </cell>
          <cell r="GF15">
            <v>354461361</v>
          </cell>
          <cell r="GG15">
            <v>389857007</v>
          </cell>
          <cell r="GH15">
            <v>0</v>
          </cell>
          <cell r="GI15">
            <v>0</v>
          </cell>
          <cell r="GJ15">
            <v>389857007</v>
          </cell>
          <cell r="GK15">
            <v>0</v>
          </cell>
          <cell r="GL15">
            <v>17396472</v>
          </cell>
          <cell r="GM15">
            <v>58404139</v>
          </cell>
          <cell r="GN15">
            <v>99411806</v>
          </cell>
          <cell r="GO15">
            <v>140419473</v>
          </cell>
          <cell r="GP15">
            <v>181427140</v>
          </cell>
          <cell r="GQ15">
            <v>222434807</v>
          </cell>
          <cell r="GR15">
            <v>263442474</v>
          </cell>
          <cell r="GS15">
            <v>295956772</v>
          </cell>
          <cell r="GT15">
            <v>331516312</v>
          </cell>
          <cell r="GU15">
            <v>0</v>
          </cell>
          <cell r="GV15">
            <v>0</v>
          </cell>
          <cell r="GW15">
            <v>331516312</v>
          </cell>
          <cell r="GX15">
            <v>0</v>
          </cell>
          <cell r="GY15">
            <v>0</v>
          </cell>
          <cell r="GZ15">
            <v>0</v>
          </cell>
          <cell r="HA15">
            <v>0</v>
          </cell>
          <cell r="HB15">
            <v>0</v>
          </cell>
          <cell r="HC15">
            <v>0</v>
          </cell>
          <cell r="HD15">
            <v>0</v>
          </cell>
          <cell r="HE15">
            <v>0</v>
          </cell>
          <cell r="HF15">
            <v>0</v>
          </cell>
          <cell r="HG15">
            <v>7137285</v>
          </cell>
          <cell r="HH15">
            <v>0</v>
          </cell>
          <cell r="HI15">
            <v>0</v>
          </cell>
          <cell r="HJ15">
            <v>7137285</v>
          </cell>
          <cell r="HK15">
            <v>0</v>
          </cell>
          <cell r="HL15">
            <v>0</v>
          </cell>
          <cell r="HM15">
            <v>0</v>
          </cell>
          <cell r="HN15">
            <v>0</v>
          </cell>
          <cell r="HO15">
            <v>0</v>
          </cell>
          <cell r="HP15">
            <v>0</v>
          </cell>
          <cell r="HQ15">
            <v>7137285</v>
          </cell>
          <cell r="HR15">
            <v>7137285</v>
          </cell>
          <cell r="HS15">
            <v>7137285</v>
          </cell>
          <cell r="HT15">
            <v>7137285</v>
          </cell>
          <cell r="HU15">
            <v>0</v>
          </cell>
          <cell r="HV15">
            <v>0</v>
          </cell>
          <cell r="HW15">
            <v>7137285</v>
          </cell>
          <cell r="HX15" t="str">
            <v xml:space="preserve">A la fecha se ha realizado un avance considerado con los temas técnico y operativos en un ambiente local y externo a la red del archivo, esto con el objetivo de no generar retraso en la implementación de las herramientas necesarias para la solución para cada uno de los proyectos priorizaros como son Bogotá Historia Común, Plan de Derechos Humanos y el Catálogo de Archivos Públicos Abiertos, de esta manera avanzamos en la fase II y esperamos al finalizar este semestre tener implementados los tres proyectos en su parte 1. 
Además, se estableció por parte de la dirección de los siguientes insumos para el proyecto de Bogotá Historia Común 2.0:
•Dossier de Historia usuarios
•Esquema de metadatos Bog HC 2.0
•Documento Arquitectural Actualizado
•Diseño alto nivel flujos de trabajo Bog HC 2.0
•Diseño de Integración BPM- Repositorio - Buscador
•Diseños en notación BPMN2 de los flujos
•Documento técnico de Bog HC 2.0 (versionado)
•Prototipo Bog HC 2.0
Por último, se han desplegado con el apoyo de la OTIC los recursos requeridos acorde al cronograma de los proyectos conforme a la consolidación de requerimientos gestionada desde las reuniones de proyecto por el grupo de Tecnología del Archivo de Bogotá. </v>
          </cell>
          <cell r="HY15" t="str">
            <v>No aplica</v>
          </cell>
          <cell r="HZ15" t="str">
            <v/>
          </cell>
          <cell r="IA15" t="str">
            <v/>
          </cell>
          <cell r="IB15" t="str">
            <v>1. Documento de Avance de la implementación de la estrategia para el fortalecimiento de la gestión de documentos electrónicos de archivo y la Red Distrital de Archivos de Bogotá: Se realizaron mesas de trabajo con los lideres de los equipos que participan directamente en la estrategia, se definieron roles teniendo en cuenta el documento de diseño y la arquitectura de la plataforma tecnológica de la Red Distrital de Archivos.
Se estableció un cronograma y plan de trabajo para realizar seguimiento con el fin de reportar los documentos de avance en los tiempos establecidos a la OAP.
2. Informe de avance de la implementación de la infraestructura de la Red Distrital de Archivos Fase I: a) Se definió la arquitectura de la plataforma tecnologíca de la Red Distrital de Archivos, clasificada por 5 niveles: Acceso público, Servicios, Aplicaciones, Almacenamiento e infraestructura.
b) Se socializó por parte del director a la secretaría general la arquitectura en sus fases de implementación por vigencias. 
3. Informe de avance de la implementación de los pilotos sobre la Red Distrital de Archivos: 1.) Inicio de la elaboración del anexo técnico para la contratación de la solución tecnológica de la plataforma de descripción colaborativa y los catalogos que operarán sobre la infraestructura de la Red Distrital de Archivos. 
2.) Consolidación y validación de los requerimientos técnicos y fucionales de la solución tecnológica de la plataforma de descripción colaborativa y los catalogos.</v>
          </cell>
          <cell r="IC15" t="str">
            <v xml:space="preserve">"En el primer trimestre se realizaron las siguientes acciones:
1. Documento de Avance de la implementación de la estrategia para el fortalecimiento de la gestión de documentos electrónicos de archivo y la Red Distrital de Archivos de Bogotá:
En este periodo se adelantaron las actividades basados en la definición de la arquitectura , y con ello se estableció la implementación de la estrategia con base en la disposición de los recursos, definición de los servicios priorizados para beneficio de la operación de Bogotá Historia común y el Catálogo de Archivos públicos abiertos, orquestados en un flujo de trabajo específico para cada uno de los proyectos, y finalmente la especificación de requerimientos funcionales y técnicos en los términos de referencia requeridos para salir a contratar el desarrollo de la plataforma base tecnológica de la Red Distrital de Archivos.
2. Informe de avance de la implementación de la infraestructura de la Red Distrital de Archivos Fase I: 
En el trimestre se dieron los ejercicios y estrategias con las entidades distritales que cumplan con el lineamiento de tablas de retención y por ende inventarios de gestión que serán utilizados para el proyecto de catálogo de archivos públicos abiertos, en las reuniones de equipo y con las entidades se logró plantear los posibles módulos que debe tener la plataforma según las necesidades identificadas:
-	Administración de Roles y Perfiles
-	Auditoría
-	Cargue
-	Organización (Generar índices)
-	Descripciones (Gestión de Contenidos)
-	Flujos de trabajo
-	Kit de Herramientas
-	Publicación
-	Verificación - preparación y Calidad Contenidos
-	Reportes.
</v>
          </cell>
          <cell r="ID15" t="str">
            <v xml:space="preserve">En el mes de abril se realizaron las siguientes acciones:
	Documento de Avance de la implementación de la estrategia para el fortalecimiento de los Archivos Públicos del Distrito Capital: 
Se realizó el perfeccionamiento de los requerimientos con base en los lineamientos de la dirección como son: Validación con terceros expertos, presentación a las áreas funcionales, soporte sustento y estimación por medio de un estudio de mercado y validar y entregar a la OTIC
Con base en las primeras definiciones de requerimientos se establece un esquema de arquitectura basada en servicios y orquestada por WorkFlow - Flujo de trabajo, con el fin de entregar a la OTIC dichos requerimiento y así dar inicio a la fase precontractual. 
Se ajustó el modelo operativo CAPA (Catalogo de Archivos Públicos Abiertos)
Se tiene una base consolidada y priorizada de las entidades piloto donde se identificaron Aliados y amigos para victorias tempranas
Se tiene planeada una reunión con IDECA para realizar un Acuerdo de entendimiento en el lineamiento de cargue y publicación de los set de datos.
Se generó un primer borrador de RFI (Documento de Solicitud de Respuesta a los Requerimientos) y anexo técnico de la Red Distrital de Archivos. 
2-	Informe de avance de la implementación de la infraestructura de la Red Distrital de Archivos Fase I: Se definió la Arquitectura unificada para la plataforma que soportará los proyectos y los componentes (Red Distrital De Archivos y Bogotá Historia Común 2.0) además se genera un esquema que muestra técnicamente y por capas como seria el proceso de integración con datos abiertos.
</v>
          </cell>
          <cell r="IE15" t="str">
            <v>En el mes de mayo se realizaron las siguientes acciones:
1-	Documento de Avance de la implementación de la estrategia para el fortalecimiento de los Archivos Públicos del Distrito Capital:
Como parte de la implementación de la estrategia en el plan desarrollo y gestión, se ha avanzado en los resultados de los siguientes hitos: 
Plan de proyecto - Plan estratégico de gestión - plan de implementación
Se definió el Documento final de requerimientos funcionales para el Catálogo de Archivos
Se elaboró Propuesta de estructura para la circular para el Catálogo de Archivos y del Modelo Operativo
Se realizó la Matriz Metadatos
Se realizó la presentación a entidades participantes
Se realizó la actualización de la guía parte 2 
Se apoyó la elaboración de la guía de descripción de los metadatos para la actualización de la guía Esquema de Metadatos de Bogotá para Documentos Electrónicos de Archivo- EMBDEA
Se elaboró la Estructura para la Línea Técnica orientadora del Sistema de Gestión de Documentos Electrónicos de Archivo- SGDEA
Se realizó la revisión de la versión final del componente tecnológico Estructura del Modelo Integrado de Gestión de Documentos de Archivos- MIGDA_DC Vr1.14 
2-	Informe de avance de la implementación de la infraestructura de la Red Distrital de Archivos Fase I:
Se continua con el desarrollo de las actividades precontractuales conforme a las fechas establecidas en el cronograma conjunto con la OTIC y la Dirección del Archivo, además se socializó el estado del proyecto con la Subsecretaría dando línea en la definición de los posibles servicios a ser dispuestos para el beneficio de las entidades en su fortalecimiento institucional y así mismo cómo estos benefician a los diferentes proyectos en curso del Archivo de Bogotá, para esto se tiene un estructura con los siguientes niveles: 1) Proyectos 2) Módulos (Colaborativa)(transferencia)(convalidaciones) entre otros 3) Submódulos es donde se permite la asociación de los servicios requeridos propios de cada proyecto 4) servicios asociados donde tenemos inicialmente 9 5) este nivel contiene las especificaciones funcionales y técnicas expresados en requerimientos por cada uno de los servicios.</v>
          </cell>
          <cell r="IF15" t="str">
            <v>En el mes de junio se realizaron las siguientes acciones:
1. Documento de Avance de la implementación de la estrategia para el fortalecimiento de la gestión de documentos electrónicos de archivo y la Red Distrital de Archivos de Bogotá:
Conforme a lo planeado en el desarrollo del proyecto, se finaliza el alistamiento de los términos para el inicio precontractual de la adquisición de la plataforma tecnológica de la red distrital de archivo, esta contratación será por medio de la modalidad subasta, permitirá la adquisición de la solución con su disposición de servicios transversales parametrizados a la necesidad de cada uno de los proyectos priorizados como son Bogotá Historia Común, Plan de Derechos Humanos y el Catálogo de Archivos Públicos Abiertos, de esta manera avanzamos en la fase II y esperamos al finalizar este semestre tener implementados los tres proyectos en su parte 1 de inicio con algunas de las entidades enroladas y las colecciones y acervos documentales iniciales en los proyectos de investigación para su gestión y enriquecimiento con la vinculación colaborativa de la academia, curadores, historiadores y grupos de investigación.
2. Informe de avance de la implementación de la infraestructura de la Red Distrital de Archivos Fase I: 
Para los aspectos de preparación y disposición de la infraestructura con base en la arquitectura, por medio de la OTIC se han desplegado los recursos requeridos acorde al cronograma de los proyectos conforme a la consolidación de requerimientos gestionada desde las reuniones de proyecto por el grupo de Tecnología del Archivo de Bogotá, se está a la espera de la solución adjudicataria del proceso para así mismo definir la capacidad computacional propia que responda a la Arquitectura</v>
          </cell>
          <cell r="IG15" t="str">
            <v xml:space="preserve">En el mes de junio se realizaron las siguientes acciones:
1. Documento de Avance de la implementación de la estrategia para el fortalecimiento de la gestión de documentos electrónicos de archivo y la Red Distrital de Archivos de Bogotá:
Se constituye un conjunto de servicios colaborativos refinados en el modelo conceptual y dispuestos en una plataforma de la Red Distrital de Archivos, la cual cuenta con los siguientes módulos:
• Administración de Usuarios Roles y Perfiles
• Gestión de Metadatos
• Cargue
• Interoperabilidad
• Gestión colaborativa
• Espacios colaborativos
• Publicación
• Reportes y tableros de control
Por medio de estos servicios se conforma la base tecnológica de la red en los componentes de colaboración, y catalogo que permite brindar apoyo en su primera parte a los proyectos misionales. 
2. Informe de avance de la implementación de la infraestructura de la Red Distrital de Archivos Fase I: 
Para el mes de Julio Se fija una ruta evolutiva incremental de fortalecimiento a los componentes así:
COMPONENTE 1 Plataforma de Descripción Colaborativa y Participación Ciudadana: Enrolar entidades en un modelo articulado e interoperable, incrementar la colaboración y participación de las comunidades y aliados, y finalmente propender por el incremento de los Fondos y colecciones.
COMPONENTE 2 Metabuscador y catálogos digitales para el acceso público del patrimonio documental del Distrito: Evolucionar la disposición y visibilizarían de la información por medio de los catálogos, líneas de tiempo y geolocalización y mapas de calor entre otros.
COMPONENTE 3 Componentes de Interoperabilidad: Vincular todos los tipos de repositorios y bases de datos para nuevos fondos, facilitar conectores por cada uno de los medios lenguajes y mecanismos de intercambio.
COMPONENTE 4 Sistema de indicadores del estado de la gestión documental en el distrito, tablero de mando integral para el seguimiento estratégico al cumplimiento de la normativa archivística: Mantener un control y seguimiento de la gestión en la REDA visible y estandarizado con base en buenas prácticas del manejo de indicadores y métricas dispuestos en tableros de control.
COMPONENTE 5 Portal para el acceso web de los ciudadanos al patrimonio documental del Distrito: Fortalecer los contenidos y mecanismos de presentación y visibilización de las bases de conocimiento para el ejercicio de participación y colaboración además del enriquecimiento.
COMPONENTE 6: Línea de producción: indización OCR – ICR para la clasificación automática del patrimonio documental del Distrito: Como parte del fortalecimiento de la gestión en la administración se trabaja desde los aspectos de software y herramientas que faciliten y optimicen los procesos técnicos especializados que se aplicaran a la línea de producción como preparación a las transferencias secundarias.
</v>
          </cell>
          <cell r="IH15" t="str">
            <v xml:space="preserve">1. Documento de Avance de la implementación de la estrategia para el fortalecimiento de la gestión de documentos electrónicos de archivo y la Red Distrital de Archivos de Bogotá:
•	Se mantiene actualizada la taxonomía para avanzar en los proyectos dejando las evidencias respectivas en cada una de las fases del proyecto, en el Sharepoint
•	Se reporta el avance del proyecto a planeación metas del archivo, además se actualiza el cronograma general y finalmente se compila el backlog de las historias de usuario. 
•	Se promueve la participación del equipo de proyectos de la dirección en la realimentación y socialización de los productos de normalización
•	Se trabajó con entidades piloto para el desarrollo y despliegue de Catalogo de Archivos Públicos Abiertos y apoyar la normalización de inventarios en su etapa de gestión.
•	Se apoya la renovación del soporte de la licencia de Abbyy
Adicionalmente, se redefinió con la oficina de telecomunicaciones OTIC el presupuesto y la solución tecnológica a contratar para la implementación de los servicios que se dispondrán desde la infraestructura de la Red Distrital de Archivos, para lo cual se priorizaron los siguientes proyectos e iniciativas del Archivo de Bogotá, para las vigencias 2022, 2023 y 2024:
•	Bogotá Historia Común 2.0
•	Catálogo de Archivos Públicos Abiertos
•	Plan Distrital de Archivos Derechos Humanos
•	Seguimiento Estratégico 
•	Nuevo Modelo De Asistencia Técnica
 2. Informe de avance de la implementación de la infraestructura de la Red Distrital de Archivos Fase I: 
Se revisaron las capacidades y costos de la infraestructura (servidores, licenciamiento y almacenamiento) de la Red Distrital de Archivos en conjunto con la OTIC sobre la cual operarán las soluciones tecnológicas para:
•	
Realizar procesos de cargue, descripción colaborativa y publicación de contenidos multiformato mediante un catálogo sobre el cual se conformarán y presentarán las colecciones para su búsqueda, recuperación y visualización de los proyectos, repositorio para el almacenamiento, búsqueda y publicación de los metadatos y objetos del catálogo e interfaz para interactuar con usuarios del proyecto y publicar información de avances y herramientas, para los proyectos: Bogotá Historia Común 2.0 Y Plan Distrital de Archivos Derechos Humanos
•	Realizar proceso de cargue de inventarios de archivos de gestión que servirán como insumo para la conformación de un catálogo desde el cual se realizarán las búsquedas de expedientes de archivo de gestión en custodia de las entidades distritales, Repositorio para el almacenamiento, búsqueda y publicación de los metadatos y objetos del catálogo e interfaz para interactuar con entidades del distrito y publicar información de avances y herramienta para el proyecto Catálogo de Archivos Públicos Abiertos
•	Implementar formulario electrónico (FASE 2) de captura de datos de entidades para el proyecto SEGUIMIENTO ESTRATÉGICO (MIGDA)
•	Realizar proceso de atenciones y seguimiento de las asistencias técnicas con enfoque sectorial e Interfaz para interactuar con entidades del distrito y publicar información de avances y herramientas para el proyecto Nuevo Modelo de Asistencia Técnica
</v>
          </cell>
          <cell r="II15" t="str">
            <v xml:space="preserve">"1. Documento de Avance de la implementación de la estrategia para el fortalecimiento de la gestión de documentos electrónicos de archivo y la Red Distrital de Archivos de Bogotá. Conforme a lo planeado en el desarrollo del proyecto, se finaliza el alistamiento de los términos para la adquisición de la plataforma tecnológica de la red distrital de archivo, esta contratación se revisó y se realizará mediante adquisición en la tienda virtual  la cual permitirá la adquisición de la solución con su disposición de servicios transversales parametrizados a la necesidad de cada uno de los proyectos priorizados como son Bogotá Historia Común, Plan de Derechos Humanos y el Catálogo de Archivos Públicos Abiertos, de esta manera avanzamos en la fase II . Adicionalmente,  luego de la reunión con la Secretaria General Dra. María Clemencia Pérez Uribe se presento el proyecto Bogotá Historia Común 2.0 estableciendo la prioridad sobre el plan de trabajo para el 2022 y la meta de entrega del producto terminado e implementado para abril o mayo de 2023. Se estableció por parte de la dirección de los siguientes insumos para el proyecto de Bogotá Historia Común 2.0: •Dossier de Historia usuarios •Esquema de metadatos Bog HC 2.0 •Documento Arquitectural Actualizado •Diseño alto nivel flujos de trabajo Bog HC 2.0 •Diseño de Integración BPM- Repositorio - Buscador •Diseños en notación BPMN2 de los flujos •Documento técnico de Bog HC 2.0 (versionado) •Prototipo Bog HC 2.0 2. Informe de avance de la implementación de la infraestructura de la Red Distrital de Archivos Fase I. •Para los aspectos de preparación y disposición de la infraestructura con base en la arquitectura, por medio de la OTIC se han desplegado los recursos requeridos acorde al cronograma de los proyectos conforme a la consolidación de requerimientos gestionada desde las reuniones de proyecto por el grupo de Tecnología del Archivo de Bogotá, se está a la espera de la solución adjudicataria del proceso para así mismo definir la capacidad computacional propia que responda a la Arquitectura 3. Informe de avance de la implementación de los pilotos sobre la Red Distrital de Archivos: Para los aspectos de preparación y disposición de la infraestructura con base en la arquitectura, por medio de la OTIC se han desplegado los recursos requeridos acorde al cronograma de los proyectos conforme a la consolidación de requerimientos gestionada desde las reuniones de proyecto por el grupo de Tecnología del Archivo de Bogotá, se está a la espera de la solución adjudicataria del proceso para así mismo definir la capacidad computacional propia que responda a la Arquitectura. Adicionalmente, se ha avanzado en la realización de la prueba de Concepto del Cattálogo Distrital de Archivos Públicos Abieertos,  que tiene como propósito validar la pertinencia de la funcionalidad base parametrizada, siendo el catálogo uno de los componentes de la Red Distrital de Archivos. </v>
          </cell>
          <cell r="IJ15" t="str">
            <v>1. Documento de Avance de la implementación de la estrategia para el fortalecimiento de la gestión de documentos electrónicos de archivo y la Red Distrital de Archivos de Bogotá. Respecto a la adquisición que se tendrá el próximo mes, se ha realizado un avance considerado con los temas técnico y operativos en un ambiente local y externo a la red del archivo, esto con el objetivo de no generar retraso en la implementación de las herramientas necesarias para la solución para cada uno de los proyectos priorizaros como son Bogotá Historia Común, Plan de Derechos Humanos y el Catálogo de Archivos Públicos Abiertos, de esta manera avanzamos en la fase II y esperamos al finalizar este semestre tener implementados los tres proyectos en su parte 1 de inicio con algunas de las entidades enroladas y las colecciones y acervos documentales iniciales en los proyectos de investigación para su gestión y enriquecimiento con la vinculación colaborativa de la academia, curadores, historiadores y grupos de investigación. 
2. Informe de avance de la implementación de la infraestructura de la Red Distrital de Archivos Fase I :Respecto a la adquisición que se tendrá el próximo mes, se ha realizado un avance considerado con los temas técnico y operativos en un ambiente local y externo a la red del archivo, esto con el objetivo de no generar retraso en la implementación de las herramientas necesarias para la solución para cada uno de los proyectos priorizaros como son Bogotá Historia Común, Plan de Derechos Humanos y el Catálogo de Archivos Públicos Abiertos, de esta manera avanzamos en la fase II y esperamos al finalizar este semestre tener implementados los tres proyectos en su parte 1 de inicio con algunas de las entidades enroladas y las colecciones y acervos documentales iniciales en los proyectos de investigación para su gestión y enriquecimiento con la vinculación colaborativa de la academia, curadores, historiadores y grupos de investigación. 
Se le socializa el plan de trabajo al director Álvaro Arias para lo restante de este año y los elementos necesarios para contar con un producto mínimo viable del proyecto Bogotá Historia Común 2.0 
Se estuvo realizando gestión de contacto con el ingeniero Rafael Londoño, jefe de la oficina TIC para la entrega de los recursos necesarios para la implementación del proyecto de Bogotá Historia Común 2.0.
3. Informe de avance de la implementación de los pilotos sobre la Red Distrital de Archivos: Para los aspectos de preparación y disposición de la infraestructura con base en la arquitectura, por medio de la OTIC se han desplegado los recursos requeridos acorde al cronograma de los proyectos conforme a la consolidación de requerimientos gestionada desde las reuniones de proyecto por el grupo de Tecnología del Archivo de Bogotá, se está a la espera de la solución adjudicataria del proceso para así mismo definir la capacidad computacional propia que responda a la Arquitectura. 
El equipo de tecnología tiene total conocimiento y actividades a realizar en el momento de la entrega de los recursos informáticos.</v>
          </cell>
          <cell r="IK15" t="str">
            <v/>
          </cell>
          <cell r="IL15" t="str">
            <v/>
          </cell>
          <cell r="IM15">
            <v>0</v>
          </cell>
          <cell r="IN15">
            <v>0</v>
          </cell>
          <cell r="IO15">
            <v>1</v>
          </cell>
          <cell r="IP15">
            <v>0</v>
          </cell>
          <cell r="IQ15">
            <v>0</v>
          </cell>
          <cell r="IR15">
            <v>1</v>
          </cell>
          <cell r="IS15">
            <v>0</v>
          </cell>
          <cell r="IT15">
            <v>0</v>
          </cell>
          <cell r="IU15">
            <v>1</v>
          </cell>
          <cell r="IV15">
            <v>0</v>
          </cell>
          <cell r="IW15">
            <v>0</v>
          </cell>
          <cell r="IX15">
            <v>0</v>
          </cell>
          <cell r="IY15">
            <v>0.7</v>
          </cell>
          <cell r="IZ15">
            <v>0</v>
          </cell>
          <cell r="JA15">
            <v>0</v>
          </cell>
          <cell r="JB15">
            <v>20</v>
          </cell>
          <cell r="JC15">
            <v>0</v>
          </cell>
          <cell r="JD15">
            <v>0</v>
          </cell>
          <cell r="JE15">
            <v>20</v>
          </cell>
          <cell r="JF15">
            <v>0</v>
          </cell>
          <cell r="JG15">
            <v>0</v>
          </cell>
          <cell r="JH15">
            <v>30</v>
          </cell>
          <cell r="JI15">
            <v>0</v>
          </cell>
          <cell r="JJ15">
            <v>0</v>
          </cell>
          <cell r="JK15">
            <v>0</v>
          </cell>
          <cell r="JL15">
            <v>70</v>
          </cell>
          <cell r="JM15">
            <v>0</v>
          </cell>
          <cell r="JN15">
            <v>0</v>
          </cell>
          <cell r="JO15">
            <v>20</v>
          </cell>
          <cell r="JP15">
            <v>20</v>
          </cell>
          <cell r="JQ15">
            <v>20</v>
          </cell>
          <cell r="JR15">
            <v>40</v>
          </cell>
          <cell r="JS15">
            <v>40</v>
          </cell>
          <cell r="JT15">
            <v>40</v>
          </cell>
          <cell r="JU15">
            <v>70</v>
          </cell>
          <cell r="JV15">
            <v>70</v>
          </cell>
          <cell r="JW15">
            <v>70</v>
          </cell>
          <cell r="JX15">
            <v>70</v>
          </cell>
          <cell r="JY15" t="str">
            <v>No Programó</v>
          </cell>
          <cell r="JZ15" t="str">
            <v/>
          </cell>
          <cell r="KA15">
            <v>100</v>
          </cell>
          <cell r="KB15" t="str">
            <v/>
          </cell>
          <cell r="KC15" t="str">
            <v/>
          </cell>
          <cell r="KD15">
            <v>100</v>
          </cell>
          <cell r="KE15" t="str">
            <v/>
          </cell>
          <cell r="KF15" t="str">
            <v/>
          </cell>
          <cell r="KG15">
            <v>100</v>
          </cell>
          <cell r="KH15" t="str">
            <v/>
          </cell>
          <cell r="KI15" t="str">
            <v/>
          </cell>
          <cell r="KJ15" t="str">
            <v/>
          </cell>
          <cell r="KK15" t="str">
            <v>No Programó</v>
          </cell>
          <cell r="KL15" t="str">
            <v>No Programó</v>
          </cell>
          <cell r="KM15">
            <v>100</v>
          </cell>
          <cell r="KN15">
            <v>100</v>
          </cell>
          <cell r="KO15">
            <v>100</v>
          </cell>
          <cell r="KP15">
            <v>100</v>
          </cell>
          <cell r="KQ15">
            <v>100</v>
          </cell>
          <cell r="KR15">
            <v>100</v>
          </cell>
          <cell r="KS15">
            <v>100</v>
          </cell>
          <cell r="KT15">
            <v>100</v>
          </cell>
          <cell r="KU15" t="str">
            <v/>
          </cell>
          <cell r="KV15" t="str">
            <v/>
          </cell>
          <cell r="KW15">
            <v>100</v>
          </cell>
          <cell r="KX15" t="str">
            <v>7868_1</v>
          </cell>
          <cell r="KY15" t="str">
            <v>1. Fortalecer el Sistema de coordinación y articulación institucional interna y externa.</v>
          </cell>
          <cell r="KZ15">
            <v>100</v>
          </cell>
          <cell r="LA15">
            <v>72.777777777777771</v>
          </cell>
          <cell r="LB15" t="str">
            <v/>
          </cell>
          <cell r="LC15" t="str">
            <v/>
          </cell>
          <cell r="LD15">
            <v>100</v>
          </cell>
          <cell r="LE15">
            <v>76.326388888888886</v>
          </cell>
          <cell r="LF15">
            <v>10533461000</v>
          </cell>
          <cell r="LG15">
            <v>9952827681</v>
          </cell>
          <cell r="LH15">
            <v>7343147798</v>
          </cell>
          <cell r="LI15">
            <v>1175144811</v>
          </cell>
          <cell r="LJ15">
            <v>1134507998</v>
          </cell>
          <cell r="LK15" t="str">
            <v>No Programó</v>
          </cell>
          <cell r="LL15" t="str">
            <v>No Programó</v>
          </cell>
          <cell r="LM15">
            <v>1.4</v>
          </cell>
          <cell r="LN15">
            <v>0</v>
          </cell>
          <cell r="LO15">
            <v>0</v>
          </cell>
          <cell r="LP15">
            <v>1.4</v>
          </cell>
          <cell r="LQ15">
            <v>0</v>
          </cell>
          <cell r="LR15">
            <v>0</v>
          </cell>
          <cell r="LS15">
            <v>2.1000000000000005</v>
          </cell>
          <cell r="LT15">
            <v>0</v>
          </cell>
          <cell r="LU15" t="str">
            <v/>
          </cell>
          <cell r="LV15" t="str">
            <v/>
          </cell>
          <cell r="LW15">
            <v>4.9000000000000004</v>
          </cell>
          <cell r="LX15">
            <v>4.9000000000000004</v>
          </cell>
          <cell r="LY15">
            <v>37.9</v>
          </cell>
          <cell r="LZ15" t="str">
            <v>No aplica</v>
          </cell>
          <cell r="MA15" t="str">
            <v>No aplica</v>
          </cell>
          <cell r="MB15" t="str">
            <v>Oportuno: Se radica en los tiempos establecidos por la Oficina Asesora de Planeación - OAP</v>
          </cell>
          <cell r="MC15" t="str">
            <v>No aplica</v>
          </cell>
          <cell r="MD15" t="str">
            <v>No aplica</v>
          </cell>
          <cell r="ME15" t="str">
            <v>Oportuno: Se radica en los tiempos establecidos por la Oficina Asesora de Planeación - OAP</v>
          </cell>
          <cell r="MF15" t="str">
            <v>No aplica</v>
          </cell>
          <cell r="MG15" t="str">
            <v>No aplica</v>
          </cell>
          <cell r="MH15" t="str">
            <v>Oportuno: Se radica en los tiempos establecidos por la Oficina Asesora de Planeación - OAP</v>
          </cell>
          <cell r="MI15">
            <v>0</v>
          </cell>
          <cell r="MJ15">
            <v>0</v>
          </cell>
          <cell r="MK15">
            <v>0</v>
          </cell>
          <cell r="ML15" t="str">
            <v>No aplica</v>
          </cell>
          <cell r="MM15" t="str">
            <v>No aplica</v>
          </cell>
          <cell r="MN15" t="str">
            <v>Coherente: La información de avance de la magnitud, consignada en el reporte del periodo, concuerda con la programación realizada, con la información cualitativa presentada, con las actividades establecidas (si aplica) y con los soportes presentados. Esta</v>
          </cell>
          <cell r="MO15" t="str">
            <v>No aplica</v>
          </cell>
          <cell r="MP15" t="str">
            <v>No aplica</v>
          </cell>
          <cell r="MQ1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15" t="str">
            <v>No aplica</v>
          </cell>
          <cell r="MS15" t="str">
            <v>No aplica</v>
          </cell>
          <cell r="MT1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15">
            <v>0</v>
          </cell>
          <cell r="MV15">
            <v>0</v>
          </cell>
          <cell r="MW15">
            <v>0</v>
          </cell>
          <cell r="MX15" t="str">
            <v>No Programó</v>
          </cell>
          <cell r="MY15" t="str">
            <v>No Programó</v>
          </cell>
          <cell r="MZ15">
            <v>100</v>
          </cell>
          <cell r="NA15" t="str">
            <v>No programó</v>
          </cell>
          <cell r="NB15" t="str">
            <v>No programó</v>
          </cell>
          <cell r="NC15">
            <v>100</v>
          </cell>
          <cell r="ND15">
            <v>100</v>
          </cell>
          <cell r="NE15">
            <v>100</v>
          </cell>
          <cell r="NF15">
            <v>100</v>
          </cell>
          <cell r="NG15">
            <v>100</v>
          </cell>
          <cell r="NH15" t="str">
            <v/>
          </cell>
          <cell r="NI15" t="str">
            <v/>
          </cell>
          <cell r="NJ15" t="str">
            <v xml:space="preserve">• La información se encuentra en coherencia con las herramientas presupuestales. </v>
          </cell>
          <cell r="NK15" t="str">
            <v xml:space="preserve">• La información se encuentra en coherencia con las herramientas presupuestales. </v>
          </cell>
          <cell r="NL15" t="str">
            <v xml:space="preserve">La información consignada por el proyecto, corresponde con las registradas en las herramientas oficiales
La información consignada esta acorde a lo programado en las herramientas presupuestales de la Entidad. </v>
          </cell>
          <cell r="NM15" t="str">
            <v xml:space="preserve">• La información se encuentra en coherencia con las herramientas presupuestales. </v>
          </cell>
          <cell r="NN15" t="str">
            <v xml:space="preserve">• La información se encuentra en coherencia con las herramientas presupuestales. </v>
          </cell>
          <cell r="NO15" t="str">
            <v>La información se encuentra en coherencia con las herramientas presupuestales</v>
          </cell>
          <cell r="NP15" t="str">
            <v>La información se encuentra en coherencia con las herramientas presupuestales</v>
          </cell>
          <cell r="NQ15" t="str">
            <v>La información se encuentra en coherencia con las herramientas presupuestales</v>
          </cell>
          <cell r="NR15" t="str">
            <v>La información se encuentra en coherencia con las herramientas presupuestales</v>
          </cell>
          <cell r="NS15">
            <v>0</v>
          </cell>
          <cell r="NT15">
            <v>0</v>
          </cell>
          <cell r="NU15">
            <v>0</v>
          </cell>
          <cell r="NV15" t="str">
            <v>No aplica</v>
          </cell>
          <cell r="NW15" t="str">
            <v>No aplica</v>
          </cell>
          <cell r="NX15" t="str">
            <v>No aplica</v>
          </cell>
          <cell r="NY15" t="str">
            <v>No aplica</v>
          </cell>
          <cell r="NZ15" t="str">
            <v>No aplica</v>
          </cell>
          <cell r="OA15" t="str">
            <v>No aplica</v>
          </cell>
          <cell r="OB15" t="str">
            <v>No aplica</v>
          </cell>
          <cell r="OC15" t="str">
            <v>No aplica</v>
          </cell>
          <cell r="OD15" t="str">
            <v>No aplica</v>
          </cell>
          <cell r="OE15">
            <v>0</v>
          </cell>
          <cell r="OF15">
            <v>0</v>
          </cell>
          <cell r="OG15">
            <v>0</v>
          </cell>
          <cell r="OH15">
            <v>0</v>
          </cell>
          <cell r="OJ15" t="str">
            <v>PD21</v>
          </cell>
          <cell r="OK15">
            <v>37.9</v>
          </cell>
          <cell r="OL15">
            <v>0</v>
          </cell>
          <cell r="OM15">
            <v>0</v>
          </cell>
          <cell r="ON15">
            <v>0</v>
          </cell>
          <cell r="OO15">
            <v>0</v>
          </cell>
          <cell r="OP15">
            <v>0</v>
          </cell>
          <cell r="OQ15">
            <v>0</v>
          </cell>
          <cell r="OR15">
            <v>0</v>
          </cell>
          <cell r="OS15">
            <v>0</v>
          </cell>
          <cell r="OT15">
            <v>0</v>
          </cell>
          <cell r="OU15">
            <v>0</v>
          </cell>
          <cell r="OV15">
            <v>0</v>
          </cell>
          <cell r="OW15">
            <v>0</v>
          </cell>
          <cell r="OX15">
            <v>0</v>
          </cell>
          <cell r="OY15">
            <v>7137285</v>
          </cell>
          <cell r="OZ15">
            <v>7137285</v>
          </cell>
          <cell r="PA15">
            <v>7137285</v>
          </cell>
          <cell r="PB15">
            <v>7137285</v>
          </cell>
          <cell r="PC15">
            <v>7137285</v>
          </cell>
          <cell r="PD15">
            <v>7137285</v>
          </cell>
          <cell r="PE15">
            <v>7137285</v>
          </cell>
          <cell r="PF15">
            <v>7137285</v>
          </cell>
          <cell r="PG15">
            <v>7137285</v>
          </cell>
          <cell r="PH15">
            <v>7137285</v>
          </cell>
          <cell r="PI15">
            <v>0</v>
          </cell>
          <cell r="PJ15">
            <v>0</v>
          </cell>
          <cell r="PK15">
            <v>7137285</v>
          </cell>
          <cell r="PL15">
            <v>211476</v>
          </cell>
          <cell r="PM15">
            <v>1174933335</v>
          </cell>
          <cell r="PN15" t="str">
            <v>Meta Proyecto de Inversión</v>
          </cell>
        </row>
        <row r="16">
          <cell r="A16" t="str">
            <v>PD22</v>
          </cell>
          <cell r="B16">
            <v>7868</v>
          </cell>
          <cell r="C16" t="str">
            <v>7868_3</v>
          </cell>
          <cell r="D16">
            <v>2020110010191</v>
          </cell>
          <cell r="E16" t="str">
            <v>Un nuevo contrato social y ambiental para la Bogotá del siglo XXI</v>
          </cell>
          <cell r="F16" t="str">
            <v>5. Construir Bogotá región con gobierno abierto, transparente y ciudadanía consciente.</v>
          </cell>
          <cell r="G16" t="str">
            <v>56. Gestión Pública Efectiva</v>
          </cell>
          <cell r="H16" t="str">
            <v xml:space="preserve">Fortalecer las capacidades institucionales para una Gestión pública efectiva y articulada, orientada a la generación de valor público para los grupos de interés. </v>
          </cell>
          <cell r="I16" t="str">
            <v>1. Fortalecer el Sistema de coordinación y articulación institucional interna y externa.</v>
          </cell>
          <cell r="J16" t="str">
            <v>Desarrollo Institucional para una Gestión Pública Eficiente</v>
          </cell>
          <cell r="K16" t="str">
            <v>Subsecretaría Distrital de Fortalecimiento Institucional</v>
          </cell>
          <cell r="L16" t="str">
            <v>Gloria Patricia Rincón Mazo</v>
          </cell>
          <cell r="M16" t="str">
            <v>Subsecretaria Distrital de Fortalecimiento Institucional</v>
          </cell>
          <cell r="N16" t="str">
            <v>Dirección Distrital de Relaciones Internacionales</v>
          </cell>
          <cell r="O16" t="str">
            <v>Luz Amparo Medina Gerena</v>
          </cell>
          <cell r="P16" t="str">
            <v>Directora Distrital de Relaciones Internacionales</v>
          </cell>
          <cell r="Q16" t="str">
            <v>Ivan Cadena Grandas</v>
          </cell>
          <cell r="R16" t="str">
            <v>Eliana Pedraza</v>
          </cell>
          <cell r="S16" t="str">
            <v>3. Implementar 100 porciento del plan de articulación de la gestión internacional del Distrito.</v>
          </cell>
          <cell r="T16" t="str">
            <v>Implementar 100 porciento del plan de articulación de la gestión internacional del Distrito.</v>
          </cell>
          <cell r="AB16" t="str">
            <v>21.1. Porcentaje de avance en la implementación del plan de articulación de la gestión internacional del Distrito.</v>
          </cell>
          <cell r="AC16" t="str">
            <v>3. Implementar 100 porciento del plan de articulación de la gestión internacional del Distrito.</v>
          </cell>
          <cell r="AI16" t="str">
            <v xml:space="preserve">PD_PMR: 21.1. Porcentaje de avance en la implementación del plan de articulación de la gestión internacional del Distrito.; PD_Meta Proyecto: 3. Implementar 100 porciento del plan de articulación de la gestión internacional del Distrito.; </v>
          </cell>
          <cell r="AJ16">
            <v>0</v>
          </cell>
          <cell r="AK16">
            <v>44055</v>
          </cell>
          <cell r="AL16">
            <v>1</v>
          </cell>
          <cell r="AM16">
            <v>2022</v>
          </cell>
          <cell r="AN16" t="str">
            <v>Mide el avance de la implementación de un plan de articulación de la gestión internacional del Distrito de acuerdo con la ejecución de las actividades asociadas a la meta y la ejecución de actividades establecidas en el plan de acción.</v>
          </cell>
          <cell r="AO16" t="str">
            <v>Posicionamiento de Bogotá como referente global en el avance y cumplimiento de los Objetivos de Desarrollo Sostenible por medio de la consolidación de alianzas que den valor agregado a las políticas públicas y la gestión distrital.</v>
          </cell>
          <cell r="AP16">
            <v>2020</v>
          </cell>
          <cell r="AQ16">
            <v>2024</v>
          </cell>
          <cell r="AR16" t="str">
            <v>Creciente</v>
          </cell>
          <cell r="AS16" t="str">
            <v>Eficiencia</v>
          </cell>
          <cell r="AT16" t="str">
            <v>Porcentaje</v>
          </cell>
          <cell r="AU16" t="str">
            <v>Producto</v>
          </cell>
          <cell r="AV16">
            <v>2020</v>
          </cell>
          <cell r="AW16" t="str">
            <v>N/D</v>
          </cell>
          <cell r="AX16" t="str">
            <v>N/D</v>
          </cell>
          <cell r="AY16">
            <v>0</v>
          </cell>
          <cell r="AZ16">
            <v>1</v>
          </cell>
          <cell r="BA16">
            <v>0</v>
          </cell>
          <cell r="BB16" t="str">
            <v>Se considera el avance y cumplimiento de la meta con la ejecución de las actividades establecidas en el plan de acción, con docuemntos y evidencias que soporten dicha realización de dichas actividades.</v>
          </cell>
          <cell r="BC16" t="str">
            <v>(No. de actividades y/o productos ejecutados/No. de actividades y/o productos programados)*valor programado vigencia</v>
          </cell>
          <cell r="BD16" t="str">
            <v>No. de actividades/productos ejecutados</v>
          </cell>
          <cell r="BE16" t="str">
            <v>No, de actividades/productos programados</v>
          </cell>
          <cell r="BF16" t="str">
            <v>Documentos técnicos, informes y otro tipo de soporte durante la ejecución asociados a las actividades</v>
          </cell>
          <cell r="BG16">
            <v>2</v>
          </cell>
          <cell r="BH16">
            <v>44098</v>
          </cell>
          <cell r="BI16">
            <v>0</v>
          </cell>
          <cell r="BJ16" t="str">
            <v>Establecer variables 1 y/o 2 numéricas</v>
          </cell>
          <cell r="BK16">
            <v>100</v>
          </cell>
          <cell r="BL16">
            <v>5</v>
          </cell>
          <cell r="BM16">
            <v>35</v>
          </cell>
          <cell r="BN16">
            <v>65</v>
          </cell>
          <cell r="BO16">
            <v>95</v>
          </cell>
          <cell r="BP16">
            <v>100</v>
          </cell>
          <cell r="BQ16">
            <v>1710599705</v>
          </cell>
          <cell r="BR16">
            <v>230831627</v>
          </cell>
          <cell r="BS16">
            <v>427296235</v>
          </cell>
          <cell r="BT16">
            <v>472738843</v>
          </cell>
          <cell r="BU16">
            <v>312733000</v>
          </cell>
          <cell r="BV16">
            <v>267000000</v>
          </cell>
          <cell r="BW16">
            <v>5</v>
          </cell>
          <cell r="BX16">
            <v>35</v>
          </cell>
          <cell r="BY16">
            <v>65</v>
          </cell>
          <cell r="BZ16">
            <v>30</v>
          </cell>
          <cell r="CA16">
            <v>30</v>
          </cell>
          <cell r="CB16">
            <v>217239567</v>
          </cell>
          <cell r="CC16">
            <v>217239567</v>
          </cell>
          <cell r="CD16">
            <v>427296235</v>
          </cell>
          <cell r="CE16">
            <v>427296235</v>
          </cell>
          <cell r="CF16">
            <v>5</v>
          </cell>
          <cell r="CG16">
            <v>35</v>
          </cell>
          <cell r="CH16">
            <v>57</v>
          </cell>
          <cell r="CI16" t="str">
            <v>Suma</v>
          </cell>
          <cell r="CJ16">
            <v>0</v>
          </cell>
          <cell r="CK16">
            <v>0</v>
          </cell>
          <cell r="CL16">
            <v>7</v>
          </cell>
          <cell r="CM16">
            <v>0</v>
          </cell>
          <cell r="CN16">
            <v>0</v>
          </cell>
          <cell r="CO16">
            <v>7</v>
          </cell>
          <cell r="CP16">
            <v>0</v>
          </cell>
          <cell r="CQ16">
            <v>0</v>
          </cell>
          <cell r="CR16">
            <v>8</v>
          </cell>
          <cell r="CS16">
            <v>0</v>
          </cell>
          <cell r="CT16">
            <v>0</v>
          </cell>
          <cell r="CU16">
            <v>8</v>
          </cell>
          <cell r="CV16">
            <v>65</v>
          </cell>
          <cell r="CW16">
            <v>22</v>
          </cell>
          <cell r="CX16">
            <v>22</v>
          </cell>
          <cell r="CY16">
            <v>0</v>
          </cell>
          <cell r="CZ16">
            <v>0</v>
          </cell>
          <cell r="DA16">
            <v>7</v>
          </cell>
          <cell r="DB16">
            <v>0</v>
          </cell>
          <cell r="DC16">
            <v>0</v>
          </cell>
          <cell r="DD16">
            <v>7</v>
          </cell>
          <cell r="DE16">
            <v>0</v>
          </cell>
          <cell r="DF16">
            <v>0</v>
          </cell>
          <cell r="DG16">
            <v>8</v>
          </cell>
          <cell r="DH16">
            <v>0</v>
          </cell>
          <cell r="DI16">
            <v>0</v>
          </cell>
          <cell r="DJ16">
            <v>8</v>
          </cell>
          <cell r="DK16">
            <v>30</v>
          </cell>
          <cell r="DL16" t="str">
            <v> </v>
          </cell>
          <cell r="DM16" t="str">
            <v> </v>
          </cell>
          <cell r="DN16">
            <v>7</v>
          </cell>
          <cell r="DO16">
            <v>0</v>
          </cell>
          <cell r="DP16">
            <v>0</v>
          </cell>
          <cell r="DQ16">
            <v>7</v>
          </cell>
          <cell r="DR16">
            <v>0</v>
          </cell>
          <cell r="DS16">
            <v>0</v>
          </cell>
          <cell r="DT16">
            <v>8</v>
          </cell>
          <cell r="DU16">
            <v>0</v>
          </cell>
          <cell r="DV16">
            <v>0</v>
          </cell>
          <cell r="DW16">
            <v>0</v>
          </cell>
          <cell r="DX16">
            <v>22</v>
          </cell>
          <cell r="DY16">
            <v>22</v>
          </cell>
          <cell r="DZ16">
            <v>0</v>
          </cell>
          <cell r="EA16">
            <v>0</v>
          </cell>
          <cell r="EB16" t="str">
            <v xml:space="preserve">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 
</v>
          </cell>
          <cell r="EC16">
            <v>0</v>
          </cell>
          <cell r="ED16">
            <v>0</v>
          </cell>
          <cell r="EE16" t="str">
            <v xml:space="preserve">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 
</v>
          </cell>
          <cell r="EF16">
            <v>0</v>
          </cell>
          <cell r="EG16">
            <v>0</v>
          </cell>
          <cell r="EH16" t="str">
            <v xml:space="preserve">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 
</v>
          </cell>
          <cell r="EI16">
            <v>0</v>
          </cell>
          <cell r="EJ16">
            <v>0</v>
          </cell>
          <cell r="EK16" t="str">
            <v xml:space="preserve">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 
</v>
          </cell>
          <cell r="EL16">
            <v>0</v>
          </cell>
          <cell r="EM16">
            <v>0</v>
          </cell>
          <cell r="EN16" t="str">
            <v xml:space="preserve">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 
</v>
          </cell>
          <cell r="EO16">
            <v>0</v>
          </cell>
          <cell r="EP16">
            <v>0</v>
          </cell>
          <cell r="EQ16" t="str">
            <v xml:space="preserve">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 
</v>
          </cell>
          <cell r="ER16">
            <v>0</v>
          </cell>
          <cell r="ES16">
            <v>0</v>
          </cell>
          <cell r="ET16" t="str">
            <v xml:space="preserve">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 
</v>
          </cell>
          <cell r="EU16">
            <v>0</v>
          </cell>
          <cell r="EV16">
            <v>0</v>
          </cell>
          <cell r="EW16">
            <v>0</v>
          </cell>
          <cell r="EX16">
            <v>477286000</v>
          </cell>
          <cell r="EY16">
            <v>477286000</v>
          </cell>
          <cell r="EZ16">
            <v>477286000</v>
          </cell>
          <cell r="FA16">
            <v>477286000</v>
          </cell>
          <cell r="FB16">
            <v>477286000</v>
          </cell>
          <cell r="FC16">
            <v>477286000</v>
          </cell>
          <cell r="FD16">
            <v>477286000</v>
          </cell>
          <cell r="FE16">
            <v>477286000</v>
          </cell>
          <cell r="FF16">
            <v>477286000</v>
          </cell>
          <cell r="FG16">
            <v>477286000</v>
          </cell>
          <cell r="FH16">
            <v>477286000</v>
          </cell>
          <cell r="FI16">
            <v>477286000</v>
          </cell>
          <cell r="FJ16">
            <v>477286000</v>
          </cell>
          <cell r="FK16">
            <v>477286000</v>
          </cell>
          <cell r="FL16">
            <v>477286000</v>
          </cell>
          <cell r="FM16">
            <v>477286000</v>
          </cell>
          <cell r="FN16">
            <v>477286000</v>
          </cell>
          <cell r="FO16">
            <v>477286000</v>
          </cell>
          <cell r="FP16">
            <v>477286000</v>
          </cell>
          <cell r="FQ16">
            <v>477286000</v>
          </cell>
          <cell r="FR16">
            <v>477286000</v>
          </cell>
          <cell r="FS16">
            <v>477286000</v>
          </cell>
          <cell r="FT16">
            <v>472738843</v>
          </cell>
          <cell r="FU16">
            <v>0</v>
          </cell>
          <cell r="FV16">
            <v>0</v>
          </cell>
          <cell r="FW16">
            <v>472738843</v>
          </cell>
          <cell r="FX16">
            <v>477285556</v>
          </cell>
          <cell r="FY16">
            <v>477285556</v>
          </cell>
          <cell r="FZ16">
            <v>477285556</v>
          </cell>
          <cell r="GA16">
            <v>477285556</v>
          </cell>
          <cell r="GB16">
            <v>477285556</v>
          </cell>
          <cell r="GC16">
            <v>477285556</v>
          </cell>
          <cell r="GD16">
            <v>477285556</v>
          </cell>
          <cell r="GE16">
            <v>472738843</v>
          </cell>
          <cell r="GF16">
            <v>472738843</v>
          </cell>
          <cell r="GG16">
            <v>472738843</v>
          </cell>
          <cell r="GH16">
            <v>0</v>
          </cell>
          <cell r="GI16">
            <v>0</v>
          </cell>
          <cell r="GJ16">
            <v>472738843</v>
          </cell>
          <cell r="GK16">
            <v>0</v>
          </cell>
          <cell r="GL16">
            <v>18175795</v>
          </cell>
          <cell r="GM16">
            <v>61565391</v>
          </cell>
          <cell r="GN16">
            <v>104954987</v>
          </cell>
          <cell r="GO16">
            <v>148344583</v>
          </cell>
          <cell r="GP16">
            <v>191734179</v>
          </cell>
          <cell r="GQ16">
            <v>235123775</v>
          </cell>
          <cell r="GR16">
            <v>278513371</v>
          </cell>
          <cell r="GS16">
            <v>319893954</v>
          </cell>
          <cell r="GT16">
            <v>361697487</v>
          </cell>
          <cell r="GU16">
            <v>0</v>
          </cell>
          <cell r="GV16">
            <v>0</v>
          </cell>
          <cell r="GW16">
            <v>361697487</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t="str">
            <v xml:space="preserve">En el marco del proyeco 7868 se ha realizado las siguientes acciones: 
Meta 3. Implementar 100 por ciento del plan de articulación de la gestión internacional del Distrito.
3.1. GENERAR ACCIONES PARA EL APROVECHAMIENTO DE LA INFORMACIÓN DE RELACIONAMIENTO Y LA COOPERACIÓN INTERNACIONAL
Para esta actividad se llevó a cabo las siguientes acciones:
• Durante lo corrido de la vigencia, se diligenció las fichas por cada sector que contienen las preguntas para recoger la información relacionada con las prioridades de las necesidades que en materia de cooperación internacional tienen los sectores y entidades del Distrito, que permitirá consolidad el plan de prioridades de los diferentes sectores del Distrito. Dado el Plan de Prioridades 2022, se cuenta con 198 proyectos enviados de los sectores a la DDRI de los cuales se priorizó 111 (56.06%).  Los principales temas de priorización están asociadas a capacitación, intercambio de conocimientos y cooperación técnica y financiera no reembolsable.
• Igualmente, desde la DDRI se acompañó la Visita Cost (transparencia en proyectos de Infraestructura) para conocer los avances de proyectos de Hospital Meissen e Intercambiador de la caracas con 72 y la Firma MoU entre ONU Mujeres y la Alcaldía Mayor de Bogotá se destaca los eventos de "Lideremos lo posible"" en  el marco de Estocolmo +, reunión virtual Bloomberg and Harvard City Leadership Initiative, 'Intercambios de los proyectos con la UCCI de 2022 - La Paz, Desayuno -Bloomberg Philathropies - Bogotá I-team.
• Se ha coordinado los eventos de "Lideremos lo posible"" en el marco de Estocolmo +, reunión virtual Bloomberg and Harvard City Leadership Initiative, 'Intercambios de los proyectos con la UCCI de 2022 - La Paz, Desayuno -Bloomberg Philathropies - Bogotá I-team
• Se efectuó el seguimiento y actualización del estado de los relacionamientos internacionales, reportados en el periodo anterior. Dentro de las actividades más importantes realizadas por la Secretaria General con la Alcaldesa Mayor, se destaca Ciudades Hemisféricas: Desafíos Compartidos, Soluciones Compartidas - El Diálogo Interamericano, Reunión con Dan Restrepo Consultor de la Casa Blanca y asesor de varios actores clave en EEUU, Encuentro de Alto Nivel Estrategia Iberoamericana de Turismo del Futuro (EIT) - UCCI, Intercambios de los proyectos con la UCCI de 2022 - La Paz.
• En las actividades más importantes realizadas por la Secretaria General con la Alcaldesa Mayor,   en este periodo están:   Taller Regional C40 sobre la Calidad del Aire + Lanzamiento de Red de Microsensores de Bogotá, Entrega "Proyecto Centro de Psicomotricidad Parque Zonal Altos de la Estancia" TIKA IDRD, Inauguración Centro de Desarrollo Social para Migrantes en la Localidad de Suba, Foro de alcaldesas y electas (Ciudad de México), Lanzamiento de la Operadora Distrital de Transporte Público de Bogotá “La Rolita”,  Lanzamiento del Sistema de Bicis Compartidas (SBC)Apertura y lanzamiento de la oficina de WRI en Bogotá entre otros.
• Se efectuó el seguimiento y actualización del estado de los relacionamientos internacionales, reportados en el periodo anterior. Dentro de las actividades más importantes realizadas por la Secretaria General con la Alcaldesa Mayor,   en este periodo están:  Visita Antony Blinken a SuperCADE CAD; Visita vice-Alcalde Seul - Bilateral; Reunión con Felipe Muñoz, Jefe de la Unidad de Migración del BID; Firma MOU Quito; Conversatorio Día Mundial Metropolitano;  CityLab (Amsterdam); Reunión con alcaldesa de Montevideo + Agenda CAF (Montevideo); Primera Gran Cumbre Iberoamericana de Sostenibilidad e Innovación en los Negocios;  "Putumayo: lugar de reconciliación y esperanza" (organizado por la Unión Europea con el apoyo de IDARTES / Planetario de Bogotá); entre otros.
• Se efectuó el seguimiento y actualización del estado de los relacionamientos internacionales, reportados en el periodo anterior. Dentro de las actividades más importantes realizadas por la Secretaria General con la Alcaldesa Mayor, en este periodo están: Visita Antony Blinken a SuperCADE CAD; Visita vice-Alcalde Seul - Bilateral; Reunión con Felipe Muñoz, Jefe de la Unidad de Migración del BID; Firma MOU con la ciudad de Quito; Conversatorio Día Mundial Metropolitano;  CityLab (Amsterdam); Reunión con la Intendenta de Montevideo;  Primera Gran Cumbre Iberoamericana de Sostenibilidad e Innovación en los Negocios;  "Putumayo: lugar de reconciliación y esperanza" (organizado por la Unión Europea con el apoyo de IDARTES / Planetario de Bogotá); entre otros.
3.2. DESARROLLAR INSTRUMENTOS PARA FORMALIZAR LAS RELACIONES CON ACTORES INTERNACIONALES
Para esta actividad se llevó a cabo la gestión de instrumentos de cooperación internacional contribuye a fortalecer y diversificar los diferentes vínculos del Distrito Capital con gobiernos locales, redes de ciudades, organismos internacionales, entre otros, estos son:
• Memorando de Entendimiento USAID - BOGOTÁ D.C.: Se obtuvo memorando de legalidad para la firma del memorando en acto protocolario.
• Carta de Intención Programa Plásticos Circulares en las Américas (CPAP) - Bogotá D.C.: Se obtuvo aval jurídico de la Dirección de Contratación y se radicó ante la Secretaría Jurídica Distrital para revisión de legalidad.
• Declaración de Ciudades Circulares de América Latina y del Caribe: Se recibió concepto de las Secretarías de Ambiente y Desarrollo Económico y se revisó concepto DDRI. 
• Memorando de Entendimiento Embajada de Finlandia - Bogotá D.C.con el cual se priorizan líneas estratégicas respecto a educación, cultura, paz y reconciliación, sostenibilidad e igualdad de género.
• Se firma el acuerdo de Proyecto entre GIZ, APC COLOMBIA y Bogotá D.C:  Proyecto (Iniciativa Bogotá 2.0) con recursos por 5 millones de Euros orientados al Sector Social – Refugiados, Migrantes. 
• Declaración de Barcelona sobre las Políticas del Tiempo: Se continúa avanzando en la revisión del concepto técnico para determinar la pertinencia de que Bogotá se adhiera a la declaración de Barcelona sobre las políticas del tiempo.
• Solicitud de cooperación técnica no reembolsable a la CAF. Recursos (USD 150,000) que se canalizarán al sector de movilidad – Infraestructura peatonal de la ciudad. La carta se firmó por parte del Secretario de Movilidad.
• Declaración de Alcaldes de Marrakesh: Desde la DDRI, se realizó socialización del instrumento con los sectores distritales.
• Barcelona Challenge Good Food and Climate: Bogotá visibilizará buenas prácticas de seguridad alimentaria y producción agropecuaria sostenible, reducción de emisiones.
• MoU con Fundación WRI: Apoyar al D.C. Intercambios de conocimientos y experiencias para la elaboración de Instrumentos de Planificación (Plan de Acción Climática, Movilidad y Seguridad vial. POT).
• Se logro la firma de la carta de intención entre la CORPORACIÓN ANDINA DE FOMENTO Y BOGOTÁ D.C.
• Protocolo general de actuación entre el Consorcio Regional de Transportes Públicos Regulares de Madrid y Bogotá Distrito Capital, para cooperar en el intercambio de información entre las ciudades en temas tales como planificación, construcción y mantenimiento de infraestructura para el transporte, integración tarifaria, entre otros.
• PROTOCOLO GENERAL DE ACTUACIÓN ENTRE EL CONSORCIO REGIONAL DE TRANSPORTES PÚBLICOS REGULARES DE MADRID Y BOGOTÁ DISTRITO CAPITAL. Se logró la firmó por las partes en acto protocolario en la ciudad de Madrid, el 1 de julio de 2022.
• MEMORANDO DE ENTENDIMIENTO ENTRE SAO PAULO Y BOGOTÁ: Se obtuvieron los avales de la Dirección de Contratación y de la Secretaría Jurídica Distrital y se firmó en acto protocolario el 14 de julio en 2022 en el marco del evento de Metrópolis. 
• PACTO GLOBAL: La adhesión al Pacto Global busca fortalecer la planeación, gestión y ejecución de la Administración Distrital, promoviendo el desarrollo sostenible a mediano y largo plazo en la ciudad, en línea con los principios del Pacto y de los Objetivos de Desarrollo Sostenible (ODS). Desde la DDRI se obtuvo aval de la Dirección de Contratación de la Secretaría General y se radicó ante la Secretaría Jurídica para revisión de legalidad. En las gestiones de la DDRI se obtuvo aval Dirección de Contratación y oficio a la Secretaría Jurídica.
• TRATADO DE NO PROLIFERACIÓN DE COMBUSTIBLES FÓSILES: A través de este tratado, Bogotá se compromete a la no proliferación de combustibles fósiles, y a promover y a instar la adopción del tratado por el gobierno nacional y la RED C40, y reafirma su compromiso adoptando medidas que impulsen una transición justa y aporten a la justicia climática. Desde la DDRI se realizó revisión jurídica inicial del documento mediante correo y se solicitó la valoración técnica del sector distrital respectivo.
• MEMORANDO DE ENTENDIMIENTO QUITO: Desarrollar proyectos de cooperación en torno a programas y políticas a través del intercambio de experiencias, conocimiento y buenas prácticas entre las partes, para mejorar el bienestar de la población de ambas ciudades. Se recibieron nuevos ajustes por parte de la Procuraduría de Quito, se obtuvo el aval de la Dirección de Contratación y se radicó nuevamente ante la Secretaría Jurídica Distrital para el respectivo memorando de legalidad.
• se resalta el encuentro con el Vicealcalde de Seúl donde se fortaleció el dialogo en temas de Movilidad sostenible y participación ciudadana, sobre esta agenda se logró   acercar inversionistas coreanos a Bogotá, especialmente para nuestras apuestas de Movilidad, así como también conocer la experiencia coreana en fomento de Distritos de Innovación en beneficio del nuestro.
• Se logró la participación de la Secretaria de Cultura en varios eventos internacionales: XXXVII Reunión del Comité Sectorial de Cultura de la UCCI y en el seminario web “Políticas Culturales Indígenas de Iberoamérica”, realizado por la ciudad de Brasilia.
• Se realizaron Intercambios de experiencias en la temática de lectura y bibliotecas con la ciudad de Brasilia, con lo que se logró conocer buenas prácticas y lecciones aprendidas sobre estas temáticas para implementar en nuestra ciudad.
• En este periodo se logró realizar la suscripción del Memorando de entendimiento entre Bogotá y Quito, instrumento que facilita la cooperación entre ambas ciudades, en especial a los sectores de Cultura, Movilidad, Turismo y Ambiente. 
3.3. IMPLEMENTAR UN PLAN DE RELACIONAMIENTO Y COOPERACIÓN INTERNACIONAL DEL DISTRITO
Para esta actividad se llevó a cabo las siguientes acciones:
• Se participó en de la Secretaría Distrital de Educación con la Cámara de Comercio Colombo China para programas de internacionalización.
• Se contó con la participación de la Alcaldesa Claudia López en el Evento Punto Circular. 
• se realizó la articulación con SCRD (iniciativa Línea Calma) e IDPC (gestión de museos) para participación en reunión con asambleísta departamental de Cochabamba.
• Se coordinó la participación de la Dirección de Nutrición y Abastecimiento en el Barcelona Food Challenge.
• Se preparó carta para Norman Foster para solicitar asistencia técnica en la revisión de la "Manzana del Cuidado Ideal".
• Se gestionó reunión entre USAID y la Alta Consejería de Paz, Víctimas y Reconciliación con el fin de buscar apoyo en asistencia humanitaria para la población desplazada por el conflicto armada. 
• Se realizó reunión Con Swedfund (Fondo Sueco para la Cooperación) para conocer los avances de un estudio que había ofrecido para generar Biogás (por 650.000 EU$). Finalmente se concretó con el Grupo de Energía de Bogotá. 
• Se llevó a cabo una reunión presencial entre la Universidad de Penn State y el EAAB. Penn State busca aliados en Colombia para desarrollar sus proyectos de cuidado del medio ambiente. La EAAB realizó una presentación sobre lo que hace en los páramos aledaños a la ciudad para conservar el medio ambiente y el agua. 
• Se participó en el Programa Circular Plásticos en las Américas (CPAP) es un programa de 3 años liderado por la UE, cuyo objetivo es promover la CIRCULARIDAD EN LA CADENA DE VALOR DEL PLÁSTICO a través de la cooperación estratégica con Brasil y Colombia. 
• Se realizó reunión con el L'INSTITUT PARIS REGION, la Secretaría de Planeación (SDP), y la DDRI para conocer más acerca de una invitación para que Bogotá participe en la red mundial de Agencias de Planificación Metropolitana y Territorial (MTPA) sobre temas de planificación, gobernanza y patrimonios de metrópolis. 
• Se coordinó la entrega con Secretaria Distrital de Movilidad del articulo por parte de la Alcaldesa sobre seguridad vial para publicar en el Libro del Fondo de naciones unidas para la Seguridad Vial dentro del Capítulo 1 denominado Ciudades Verdes y Sostenibles y, Seguridad Vial. 
• Se coordinó el alistamiento del desayuno entre el Embajador de España, la Secretaria de Estado de Cooperación, la Alcaldesa y el Secretario de Cultura para concertar el apoyo para la construcción del Centro Cultural de España en Bogotá. 
• Desde la DDRI se llevó a cabo un Taller denominado "Apuestas, Oportunidades y Retos del Relacionamiento Internacional" Módulo 1 con los temas de Formulación de proyectos, el modelo de "Teoría del Cambio"; el Módulo 2:  con el tema "Mecanismos innovadores de financiación el método de pago por resultados" y el Módulo 3: "Las ciudades, los ODS y la Nueva Agenda Urbana.", donde participaron 92 colaboradores del Distrito, representantes de los 15 sectores.
• Desde la DDRI se apoyó la firma de los Memorandos de Entendimiento con Chengdu y Guangzhou y la Carta de Intención con Xi’an.
• Se lideró el evento para la firma del Memorando de Entendimiento entre USAID y Bogotá y conversatorio sobre migración en el marco de la Instalación de la Comisión Intersectorial del Distrito para la Migración.
• Se realizó la preparación de insumos y articulación con la Secretaria de Movilidad para el recibimiento de una delegación de la Alcaldía de Salvador Bahía, Brasil, para compartir las experiencias de Bogotá en materia de gestión del sistema de transporte público de la ciudad, electrificación de la flota, sistema de bicis compartidas, proyecto de barrios vitales y movilidad con cables aéreos, como parte del posicionamiento internacional de Bogotá como referente latinoamericano.
• Se realizó la postulación del Premio Construir Igualdad de la UNESCO con el proyecto de la Secretaría de Integración Social de políticas públicas inclusivas para población étnica
• Gestión de la firma del Acuerdo Financiero del proyecto MoToREC entre la entidad solicitante principal (Metrópolis) y Bogotá, para avanzar en el desembolso de los recursos obtenidos en el marco de la convocatoria de Autoridades Locales de la Unión Europea
• Se coordinó y acompaño Acompañar la visita de la delegación de London School of Económicas (LSE) y University College of London, que tuvo como propósito recoger insumos e información sobre el Sistema Distrital de Cuidado. 
• Se coordinó la participación de Bogotá en la Semana de la Economía Circular de Sao Paulo en el marco del proyecto "Economía Circular como mecanismo innovador de implementación de la agenda 2030"
• Elaborar documento con antecedentes del relacionamiento sobre el tema de vacunas con el gobierno de los EEUU 
• Se gestionó y coordinó con la APC para lograr que dos participantes de la Empresa Metro iniciarán el Curso Capacity Building for Traffic Management and Intelligent Transport System for Alleviating Traffic Congestion, ofrecido por el Gobierno de Corea del Sur.
• Bajo la coordinación de la DDRI inicio la implementación del plan de trabajo para la ejecución del MoU entre USAID y la Alcaldía de Bogotá.
• Se acompañó a la SCRD en desarrollo del proyecto "Mujeres inspiradoras de Iberoamérica: El arte urbano como instrumento de transformación social", presentado por Brasilia a la convocatoria de la UCCI.
• Desde la DDRI se coordinó la realización del XXIV Congreso de CIDEU que se llevó a cabo en Bogotá del 11 al 13 de julio de 2022, al igual que todos los insumos requeridos por la Alcaldesa para su participación en los diferentes espacios del evento 
• Desde la DDRI se coordinó la realización del Consejo de Administración de Metrópolis que se realizado en Bogotá el 13 y 14 de julio de 2022, al igual que todos los insumos requeridos por la Alcaldesa para su participación en los diferentes espacios del evento.
• Desde la DDRI se elaboró y gestiono la participación de la Alcaldesa, en la visita del Presidente de España, Pedro Sánchez, al Centro de Memoria, Paz y Reconciliación de Bogotá.
• Se realizó la articulación con Ciudad de México para desarrollar un intercambio de conocimientos con la Unidad de Mantenimiento Vial de Bogotá acerca del uso de material plástico en ciclovías.
• Se realizó la articulación y coordinación reunión exploratoria entre la Empresa Metro y la Embajada de Australia para identificar líneas de cooperación técnica, financiera y académica.
• Se articuló con Secretaría Cultura Recreación y Deporte (SCRD), para la participación en Diálogo entre los Consejos Políticos de la Organización Mundial de Ciudades y Gobiernos Locales Unidos (CGLU) y los Cabildos Públicos de CGLU.
• En el marco de Bogotá como presidente de Metrópolis, desde la DDRI, se coordinó la participación del evento Asamblea de Metrópolis y del Foro de las Regiones de Metrópolis, en la cual se resaltó el evento de la visión de niñas y niños: Incorporar la perspectiva de las niñas y los niños a las estrategias metropolitanas.
• Se coordinó y articuló el intercambio de conocimientos en materia de políticas de atención para adultos mayores entre la Secretaría Distrital de Integración Social y el homólogo de Madrid, España.
• Desde la DDRI se acompañó a la Alcaldía Local de Ciudad Bolívar en la elaboración y revisión de Concepto Técnico requerido por la Agencia Presidencial de Cooperación pare emitir Certificado de Utilidad Común para la planta donada por la República Checa para tratamiento de residuos.
• Proyecto AVANTIASe efectuó la reunión de seguimiento en el avance del proyecto AVANTIA, donde participó la DDRI y las Secretarias de Movilidad y Ambiente:Se destaco los siguientes avances a la fecha se han adelantado todos los procesos administrativos para la formalización de los delegados de cada entidad y actualmente cursa trámite ante la Secretaria de Hacienda Distrital para la incorporación de recursos del primer desembolso girado por la UE en el presupuesto distrital. El proyecto consta de 18 actividades a desarrollar, por medio de un equipo interdisciplinario e intersectorial de 25 colaboradores del distrito y cerca de 10 expertos provistos por los miembros del consorcio en Europa. Actualmente en este proyecto, Bogotá ha recibido 135.363 Euros (aproximadamente 600 millones de pesos). De los cuales 279 millones serán adicionados vía decreto en 2022 y 321 millones se incorporarán en el presupuesto de las entidades para el 2023. Los recursos que se adicionan en la vigencia 2022 y 2023 son para la contratación del personal técnico y administrativo que acompañará el proyecto permanentemente. La principal meta en este punto del proyecto es iniciar la implementación de las actividades, una vez concluido el trámite ante la secretaria de hacienda se procederá con las contrataciones previstas.
• Recorrido al Distrito de Innovación 22@ y Supermanzana del Poblenou, Barcelona Durante el viaje de la alcaldesa en la ciudad de Barcelona, se conoció el funcionamiento de las Supermanzas de Barcelona, haciendo énfasis especial en la Supermanzana del Pobleou. Adicionalmente, se comparto la experiencias tanto del Distrito de Innovación de Barcelona 22@ como el Distrito de Innovación de Bogotá, lo cual, en función de los puntos permitirá desarrollar una agenda técnica entre ambas ciudades para compartir experiencias. Como lección aprendida. En el sector Movilidad es interesante generar acciones en función del desarrollo de urbanismo ecológico, poca circulación de vehículos y relevancia en la peatonalización. Asi como mucho espacio público para el uso de la bicicleta. En el desarrollo del POT - construcción de vivienda social en desarrollos inmobiliarios. Cómo se integran proyectos de vivienda social con proyectos urbanos. En este es viable que los primeros pisos sean comerciales, debido a la dinámica de fenómenos que benefician a la seguridad.
• Se llevó a cabo la semana de Francia en Colombia del 7 al 14 de Octubre. Desde la DDRI se coordinaron varias actividades, donde la más relevante fue la plantación de árboles en la localidad de Kennedy. Allí se articuló la presencia de la Alcaldía Local de Kennedy, el JBB, Transmilenio.
• Del 22 al 31 de octubre se llevó a cabo el Festival Únete al Bosque con la participación del DADEP, la SDDE, la SDA, el IDRD con diferentes actividades que buscan generar conciencia de la protección ambiental y de los bosques y ecosistemas. 
• Del 11 al 14 de octubre se recibió la visita de la misión de la AFD en Bogotá. Se coordinaron y acompañaron las diferentes reuniones con: Concejal Libardo Asprilla (Presidente de la Comisión de Presupuesto del Concejo), Contraloría Distrital, varias dependencias de la SDH, IDU;
• Se coordinaron y acompañaron varias reuniones entre APC, la alcaldía local de ciudad Bolívar y la Secretaría de Gobierno para aclarar dudas y procedimientos para emitir y firmar un Concepto Técnico que la APC requería. Este Concepto es necesario para tramitar un Certificado de Utilidad Común, respecto a una planta donada por la República Checa para tratamiento de residuos a una Cooperativa de Recicladores de Ciudad Bolívar. Finalmente, el concepto se emitió y firmó por la Secretaría de Gobierno
• Durante la participación de la señora alcaldesa en el Congreso de CGLU, se posicionó la relevancia de la creación de la Región Bogotá - Cundinamarca como una oportunidad de gobernanza en una era en que las megaciudades, se destacó la experiencia de urbanización en china dada a partir de la lógica de tributación de una forma más ordenada. Presentada por el Sr. Nicholas You, Director Ejecutivo del Instituto de Innovación Urbana de Guangzhou. Se realizo un aprendizaje de la experiencia de China, sobre la urbanización en torno a la lógica de tributación. En especial que estrategias de urbanización ordenó la producción de manera más dinámica y eficiente.
</v>
          </cell>
          <cell r="HY16" t="str">
            <v>No aplica</v>
          </cell>
          <cell r="HZ16" t="str">
            <v/>
          </cell>
          <cell r="IA16" t="str">
            <v xml:space="preserve">A continuación, se señala los avances para cada una de las actividades relacionadas con la meta:
3.1. GENERAR ACCIONES PARA EL APROVECHAMIENTO DE LA INFORMACIÓN DE RELACIONAMIENTO Y LA COOPERACIÓN INTERNACIONAL
Para esta actividad se llevó a cabo las siguientes acciones:
•	Durante el mes de enero, se diligenció las fichas por cada sector que contienen las preguntas para recoger la información relacionada con las prioridades de las necesidades que en materia de cooperación internacional tienen los sectores y entidades del Distrito. 
•	Se llevó a cabo la articulación entre Secretaria de Distrital de Cultura, Recreación y Deporte de Bogotá y Ciudad de México para explorar la posibilidad de participar conjuntamente en la convocatoria de proyectos de cooperación técnica de la UCCI.
3.2. DESARROLLAR INSTRUMENTOS PARA FORMALIZAR LAS RELACIONES CON ACTORES INTERNACIONALES
Para esta actividad se llevó a cabo la gestión y firma de estos instrumentos de cooperación internacional contribuye a fortalecer y diversificar los diferentes vínculos del Distrito Capital con gobiernos locales, nacionales, redes de ciudades, organismos internacionales, entre otros,  estos son:
1.	Memorando de Entendimiento World Resources Institute - WRI: Se revisó nuevamente la minuta propuesta, realizándose comentarios y ajustes.
2.	Carta de Intención programa Plásticos Circulares en las Américas (CPAP): Se realizó la revisión del concepto técnico de la DDRI, realizándose ajustes.
3.	Acuerdo de Subvención Metrópolis (Motorec): Se revisaron los documentos remitidos por Metrópolis para la firma de los Secretarios de Movilidad y Ambiente.
4.	Memorando de Entendimiento USAID: Se recibió respuesta de USAID a las observaciones realizadas por la Secretaría Jurídica Distrital y se solicitó a la Dirección de Contratación validar los ajustes realizados a la minuta.
3.3. IMPLEMENTAR UN PLAN DE RELACIONAMIENTO Y COOPERACIÓN INTERNACIONAL DEL DISTRITO
Para esta actividad se llevó a cabo las siguientes acciones:
1.	Se concertó una reunión de empalme entre el IPES y la Agencia de Cooperación Turca TIKA para revisar avances en la implementación de su donación de máquinas despulpadoras en las plazas de mercado de Ferias y Fontibón.
2.	Se gestionó la publicación de artículo sobre la iniciativa Línea Calma en Newsletter y blog de Metrópolis del mes de enero.
3.	Se participó en reunión con el Banco Mundial sobre proyecto para mujeres cuidadoras y migrantes.
4.	Se participó en de la Secretaría Distrital de Educación con la Cámara de Comercio Colombo China para programas de internacionalización.
5.	Se contó con la participación de la Alcaldesa Claudia López en el Evento Punto Circular.
</v>
          </cell>
          <cell r="IB16" t="str">
            <v xml:space="preserve">A continuación, se señala los avances para cada una de las actividades relacionadas con la meta:
3.1. GENERAR ACCIONES PARA EL APROVECHAMIENTO DE LA INFORMACIÓN DE RELACIONAMIENTO Y LA COOPERACIÓN INTERNACIONAL
Acciones realizadas en febrero 2022:
1	Se realizó la articulación entre FUGA y Embajada de Turquía sobre proyecto de exposición de fotografías sobre las bellezas de Turquía. 
2	Se realizó articulación entre SCRD y Brasilia sobre la vinculación de Bogotá en el proyecto "Mujeres inspiradoras de Iberoamérica: El arte urbano como instrumento de transformación social", que presentará Brasilia a la convocatoria de la UCCI. 
3	Se coordinó con IDRD y SCRD para articulación con la Alianza Colombia Cuida a Colombia, sobre proyecto de parque para niños del Distrito.
3.2. DESARROLLAR INSTRUMENTOS PARA FORMALIZAR LAS RELACIONES CON ACTORES INTERNACIONALES
Acciones realizadas en febrero 2022:
1.	Se realizó la articulación con SCRD (iniciativa Línea Calma) e IDPC (gestión de museos) para participación en reunión con asambleísta departamental de Cochabamba.
2.	se sostuvo reunión entre la Embajada del Reino de Países Bajos y la Secretaría de Movilidad para explorar posibilidades de cooperación.
3.	Se coordinó la participación de la Dirección de Nutrición y Abastecimiento en el Barcelona Food Challenge.
4.	Se socializó el plan de trabajo entre Barcelona y Bogotá para la vigencia 2022 - 2023, realización de la primera reunión de trabajo con Barcelona (Pilar Riasco) para concertación del documento y programación de la segunda reunión en el mes de marzo.
5.	Se coordinó la participación de la ciudad y la Alcaldesa en el Foro Urbano Mundial en Polonia en junio de 2022.
3.3. IMPLEMENTAR UN PLAN DE RELACIONAMIENTO Y COOPERACIÓN INTERNACIONAL DEL DISTRITO
1.	Se acompañó a la SRCD en desarrollo del proyecto seleccionado en la convocatoria del Ayuntamiento de Madrid: participación en comité de seguimiento del proyecto. 
2.	Se acompañó a IDARTES en desarrollo del proyecto con la Universidad de Guadalajara, aprobado en la Comixta Colombia - México: reunión de coordinación IDARTES, UdG, APC y DDRI.
3.	 Se sostuvo una reunión entre la GIZ, el IPES y la UAESP en seguimiento de reunión anterior donde la UAESP se comprometió a realizar la dotación de la maquinaria necesaria para reciclar el material orgánico de las plazas de mercado de la ciudad.
4.	Se preparó carta para Norman Foster para solicitar asistencia técnica en la revisión de la "Manzana del Cuidado Ideal".
5.	Se preparó de carta para Michael Bloomberg, solicitando apoyo para compartir información de proyectos estratégicos de Bogotá con posibles aliados filantrópicos. 
6.	Se gestionó reunión entre USAID y la Alta Consejería de Paz, Víctimas y Reconciliación con el fin de buscar apoyo en asistencia humanitaria para la población desplazada por el conflicto armada. 
7.	Se realizó reunión Con Swedfund (Fondo Sueco para la Cooperación) para conocer los avances de un estudio que había ofrecido para generar Biogás (por 650.000 EU$). Finalmente se concretó con el Grupo de Energía de Bogotá. 
8.	Se llevó a cabo una reunión presencial entre la Universidad de Penn State y el EAAB. Penn State busca aliados en Colombia para desarrollar sus proyectos de cuidado del medio ambiente. La EAAB realizó una presentación sobre lo que hace en los páramos aledaños a la ciudad para conservar el medio ambiente y el agua. 
9.	Se participó en el Programa Circular Plásticos en las Américas (CPAP) es un programa de 3 años liderado por la UE, cuyo objetivo es promover la CIRCULARIDAD EN LA CADENA DE VALOR DEL PLÁSTICO a través de la cooperación estratégica con Brasil y Colombia. 
10.	Se realizó reunión con el L'INSTITUT PARIS REGION, la Secretaría de Planeación (SDP), y la DDRI para conocer más acerca de una invitación para que Bogotá participe en la red mundial de Agencias de Planificación Metropolitana y Territorial (MTPA) sobre temas de planificación, gobernanza y patrimonios de metrópolis. 
11.	Se coordinó la entrega con Secretaria Distrital de Movilidad del articulo por parte de la Alcaldesa sobre seguridad vial para publicar en el Libro del Fondo de naciones unidas para la Seguridad Vial dentro del Capítulo 1 denominado Ciudades Verdes y Sostenibles y, Seguridad Vial. 
12.	Se coordinó el alistamiento del desayuno entre el Embajador de España, la Secretaria de Estado de Cooperación, la Alcaldesa  y el Secretario de Cultura para concertar el apoyo para la construcción del Centro Cultural de España en Bogotá. 
13.	Se coordinó la elaboración de la ficha para la reunión de la Alcaldesa con el PNUD para la presentación del Informe Regional de Desarrollo Humano. 
14.	Se coordinó la elaboración de la ficha para la reunión de la directora de la DDRI con la cancillería de Colombia, de cara a la participación de Bogotá en el Foro Urbano Mundial. 
15.	Se coordinó la elaboración de la ficha para la participación de la Alcaldesa en el Comité Directivo de C40.
16.	Se coordinó la elaboración de la ficha para la reunión de la Directora de la DDRI con los representantes del IFC.
</v>
          </cell>
          <cell r="IC16" t="str">
            <v xml:space="preserve">A continuación, se señala los avances para cada una de las actividades relacionadas con la meta:
3.1. GENERAR ACCIONES PARA EL APROVECHAMIENTO DE LA INFORMACIÓN DE RELACIONAMIENTO Y LA COOPERACIÓN INTERNACIONAL
Acciones realizadas en marzo 2022:
En este periodo se consolidó la información relacionada con las necesidades de los sectores en materia internacional, así como el diagnóstico de capacitación que requieren los sectores.  Frente a esta información se realización reuniones con cada enlace de la Dirección Distrital de Relaciones Internacionales para hacer el ejercicio de priorización de las necesidades de los sectores.
3.2. DESARROLLAR INSTRUMENTOS PARA FORMALIZAR LAS RELACIONES CON ACTORES INTERNACIONALES
Acciones realizadas en marzo 2022:
1.	Memorando de Entendimiento USAID - BOGOTÁ D.C.: Se obtuvo memorando de legalidad para la firma del memorando en acto protocolario.
2.	Carta de Intención Programa Plásticos Circulares en las Américas (CPAP) - Bogotá D.C.: Se obtuvo aval jurídico de la Dirección de Contratación y se radicó ante la Secretaría Jurídica Distrital para revisión de legalidad.
3.	Declaración de Ciudades Circulares de América Latina y del Caribe: Se recibió concepto de las Secretarías de Ambiente y Desarrollo Económico y se revisó concepto DDRI. 
4.	Memorando de Entendimiento Quito: Se recibió aval jurídico de la Dirección de Contratación a los ajustes solicitados por la ciudad de Quito.
La siguientes acciones contribuyen a que a futuro se puedan desarrollar instrumentos de  cooperación internacional.
a.	Se gestionó un espacio con el Ayuntamiento de Barcelona y el equipo de JuntosCuidamosBogotá para conocer el programa de Barcelona Ponte Guapa.
b.	Se articuló con IDPC para coordinar visita del director global del IFC al Museo de la Ciudad Autoconstruida.
c.	Se lideró el proceso de aplicación de la Alcaldía al side-event para el Foro Urbano Mundial 2022.
d.	Se elaboró un documento de memorias sobre la reunión del PNUD y la Alcaldesa sobre el IDH.
3.3. IMPLEMENTAR UN PLAN DE RELACIONAMIENTO Y COOPERACIÓN INTERNACIONAL DEL DISTRITO
En este periodo la Dirección Distrital de Relaciones Internacionales realizó varios eventos de fortalecimientos de capacidades para servidores del Distrito:
1.	Desde la DDRI se llevó a cabo un Taller denominado "Apuestas, Oportunidades y Retos del Relacionamiento Internacional" Módulo 1 con los temas de Formulación de proyectos, el modelo de "Teoria del Cambio"; el Módulo 2:  con el tema "Mecanismos innovadores de financiación el método de pago por resultados" y el Módulo 3: "Las ciudades, los ODS y la Nueva Agenda Urbana."  Se contó 92 asistentes de los 15 sectores del distritro.
2.	Desde la DDRI se coordinó la preparación documental de la postulación de Bogotá a una beca para el curso de Especialización de Planificación Estratégica Urbana de CIDEU.
3.	Desde la DDRI se apoyó la firma de los Memorandos de Entendimiento con Chengdu y Guangzhou y la Carta de Intención con Xi’an.
4.	Se coordinó a través de la DDRI participación de la Tropa Social en jornada de caracterización de población migrante en Ciudad Bolívar.
5.	Se lideró el evento para la firma del Memorando de Entendimiento entre USAID y Bogotá y conversatorio sobre migración en el marco de la Instalación de la Comisión Intersectorial del Distrito para la Migración.
6.	Se realizó la preparación de insumos y articulación con la Secretaria de Movilidad para el recibimiento de una delegación de la Alcaldía de Salvador Bahía, Brasil, para compartir las experiencias de Bogotá en materia de gestión del sistema de transporte público de la ciudad, electrificación de la flota, sistema de bicis compartidas, proyecto de barrios vitales y movilidad con cables aéreos, como parte del posicionamiento internacional de Bogotá como referente latinoamericano.
7.	Se realizó la preparación de los documentos y acompañamiento a la SDA en la postulación del proyecto denominado mujeres que reverdecen a la convocatoria de  Cooperación Internacional del Ayuntamiento de Madrid 2022. 
8.	La GIZ organizó un taller con la UAESP, la SDHT, la SDDE y la SDA para articular el trabajo de las diferentes entidades y su cooperación en temas de manejo de residuos plásticos y orgánicos.
9.	Se acompañó una avanzada de la embajada británica al Embalse de San Rafael para preparar la visita del Ministro de Economía del Reino Unido. En esta visita estarán presentes la alcaldesa, la gerente del EAAB, los secretarios de movilidad entre otros.
</v>
          </cell>
          <cell r="ID16" t="str">
            <v xml:space="preserve">A continuación, se señala los avances para cada una de las actividades relacionadas con la meta para el periodo indicado:
3.1. GENERAR ACCIONES PARA EL APROVECHAMIENTO DE LA INFORMACIÓN DE RELACIONAMIENTO Y LA COOPERACIÓN INTERNACIONAL
Acciones realizadas:
1.	Se efectuó el registro de la información del periodo correspondiente, de los nuevos relacionamientos internacionales con los diferentes sectores del Distrito, la cual fue revisada y registrada en la Matriz de Relacionamiento internacional, en el seguimiento realizado se registra aspectos importantes respecto la Firma MoUs de Chengdú, Xi'an, Guangzhou,  el encuentro de la alcaldesa mayor  con el embajador de la Unión Europea en Colombia;  el Congreso Mundial de Neurocirugía; la  Instalación en Monserrate de un mojón donado por Galicia; la Adhesión de Bogotá a la Red de Destinos Turísticos Inteligentes de Segitur; el lanzamiento del Distrito de Ciencia, Tecnología e Innovación.
2.	En este periodo se consolidó el Plan de Prioridades de Internacionalización de Bogotá 2022, compuesto por: i) las necesidades priorizadas de los sectores en materia de cooperación internacional; ii) las buenas prácticas y posibles aliados identificados por los sectores para la actual vigencia y iii) el diagnóstico de capacitación que contiene las 5 principales temáticas requeridas por los sectores para esta anualidad.
3.2. DESARROLLAR INSTRUMENTOS PARA FORMALIZAR LAS RELACIONES CON ACTORES INTERNACIONALES
Acciones realizadas:
1.	Acuerdo de Proyecto entre GIZ, APC COLOMBIA y Bogotá D.C.: Se emitió concepto sobre el trámite que debe seguirse para la firma del convenio el 07/04/2022. 
2.	Barcelona Challenge Good Food and Climate: Se revisa concepto técnico, frente a los compromisos y potenciales desafíos de la ciudad en los sistemas alimentarios para hacer frente emergencia climática.
3.	Con el Banco de Desarrollo de América Latina (CAF), se realiza solicitud de cooperación técnica no reembolsable, recursos que se canalizarán al sector de movilidad. 
4.	Declaración de Alcaldes de Marrakesh: Se realizó la revisión de la declaración para firma de la Alcaldesa. 
5.	Declaración de Barcelona sobre las Políticas del Tiempo: Se realiza revisión del concepto técnico para determinar la pertinencia de que Bogotá se adhiera a la declaración de Barcelona sobre las políticas del tiempo.
6.	Memorando de Entendimiento con World Resources Institute- WRI: Desde la DDRI, se gestiona las observaciones realizadas por la Dirección de Contratación de la Secretaría General.  Este memorando busca apoyar al Distrito Capital a través del intercambio de conocimiento y experiencias, así como la creación de capacidades locales, y apoyo técnico para la elaboración de instrumentos de planificación, planes, programas, proyectos y políticas para la toma de decisiones que promuevan el equilibrio social, institucional y ciudadano, para mejorar la calidad de vida en los entornos urbanos
Las siguientes acciones permitirá que a futuro se desarrollen instrumentos para formalizar las acciones con actores internacionales 
a)	Se sostuvo una reunión entre la ACDTIC y la Expo Smart City Barcelona para mostrarle la postulación a su convocatoria de ponentes del Alto Consejero.
b)	Se sostuvo una reunión entre la Corporación Andina de Fomento y el equipo de Gobierno Abierto Bogotá para revisar posibilidades de cooperación en el marco del plan de incentivos.
c)	Se coordinó reunión entre el Secretario de Gobierno de Bogotá y USAID con el fin de buscar apoyos para desarrollar las apuestas estratégicas de este sector. 
d)	Se articuló con el IDRD para coordinar visita de delegación de Recife (Brasil) al CEFE San Cristóbal.
3.3. IMPLEMENTAR UN PLAN DE RELACIONAMIENTO Y COOPERACIÓN INTERNACIONAL DEL DISTRITO
En este periodo la Dirección Distrital de Relaciones Internacionales realizó varios eventos de fortalecimientos de capacidades para servidores del Distrito:
1.	Se realizó la preparación de la participación de la Alcaldesa Claudia López en la Asamblea General de CGLU.
2.	Se realizó la postulación del Premio Construir Igualdad de la UNESCO con el proyecto de la Secretaría de Integración Social de políticas públicas inclusivas para población étnica
3.	Apoyar técnicamente la firma del convenio de ejecución entre la GIZ y la Alcaldía de Bogotá. 
4.	Liderar la interlocución con el IDU y la SDCR para la intervención del espacio exterior de la Embajada de los EE.UU.
5.	Avanzar en la construcción del proyecto de transformación de conflictos de la GIZ
6.	Articulación con entidades del sector cultura para consolidar información sobre proyectos orientados a la atención a la población migrante.
7.	Se acompañó a la SCRD en desarrollo del proyecto con Guadalajara, aprobado en la Comixta Colombia - México: reunión SCRD, APC y DDRI 
8.	Gestión de la firma del Acuerdo Financiero del proyecto MoToREC entre la entidad solicitante principal (Metropolis) y Bogotá, para aavanzar en el desembolso de los recursos obtenidos en el marco de la convocatoria de Autoridades Locales de la Unión Europea.
9.	Preparación del concepto técnico de la DDRI frente a la suscripción del documento de adhesión al Reto de Barcelona por la Buena Alimentación y el Clima, así como la coordinación con los Sectores de Integración Social y Desarrollo Económico para su participación de la iniciativa como líderes técnicos.
10.	Se recibe la visita del Ministro Mike Freer del Reino Unido. Se reúne en el embalse de San Rafael con la gerente de la EAAB, el secretario de Movilidad, la directora de diversidad de la secretaría de planeación. Buscan fortalecer los lazos comerciales a través de los grandes proyectos de infraestructura del distrito;
11.	La embajada de Suecia desea realizar unas exposiciones sobre el Midsommär Sueco (inicio del verano) y la fiesta nacional (junio 6). Se realizan reuniones con el DADEP para facilitar los espacios del Parque de la 93 y el Parque el Bicentenario
</v>
          </cell>
          <cell r="IE16" t="str">
            <v xml:space="preserve">A continuación, se señala los avances para cada una de las actividades relacionadas con la meta para el periodo indicado:
3.1. GENERAR ACCIONES PARA EL APROVECHAMIENTO DE LA INFORMACIÓN DE RELACIONAMIENTO Y LA COOPERACIÓN INTERNACIONAL
Acción realizada:
3.1	Se efectuó el registro de la información del periodo correspondiente, de los nuevos relacionamientos internacionales con los diferentes sectores del Distrito, la cual fue revisada y registrada en la Matriz de Relacionamiento internacional, en el seguimiento realizado se registra aspectos importantes respecto Visita Cost para conocer los avances de proyectos de infraestructura: Hospital Meissen e Intercambiador de la caracas con 72, asi como el encuentro con el embajador de Francia – AFD y la Firma MoU entre ONU Mujeres y la Alcaldía Mayor de Bogotá, entre otros..
3.2. DESARROLLAR INSTRUMENTOS PARA FORMALIZAR LAS RELACIONES CON ACTORES INTERNACIONALES
Acciones realizadas:
1.	Acuerdo de Proyecto entre GIZ, APC COLOMBIA y Bogotá D.C:  Proyecto ( Iniciativa Bogotá 2.0) con recursos por 5 millones de Euros orientados al Sector Social – Refugiados, Migrantes. Se realizaron reuniones con la SDIS y GIZ para ajustar la minuta y firma respectiva.
2.	Solicitud de cooperación técnica no reembolsable a la CAF. Recursos (USD 150,000) que se canalizarán al sector de movilidad – Infraestructura peatonal de la ciudad. La carta se firmó por parte del Secretario de Movilidad.
3.	Declaración de Alcaldes de Marrakesh: Desde la DDRI, se realizó socialización del instrumento con los sectores distritales.
4.	MoU con Fundación WRI: Apoyar al D.C. Intercambios de conocimientos y experiencias para la elaboración de Instrumentos de Planificación (Plan de Acción Climática, Movilidad y Seguridad vial. POT). Se radicó ante la Secretaría Jurídica Distrital para revisión de legalidad, contando con el previo aval de la Dirección de Contratación. 
5.	Barcelona Challenge Good Food and Climate: Bogotá visibilizará buenas prácticas de seguridad alimentaria y  producción agropecuaria sostenible, reducción de emisiones.
6.	Declaración de Barcelona sobre las Políticas del Tiempo
3.3. IMPLEMENTAR UN PLAN DE RELACIONAMIENTO Y COOPERACIÓN INTERNACIONAL DEL DISTRITO
En este periodo la Dirección Distrital de Relaciones Internacionales realizó varios eventos de fortalecimientos de capacidades para servidores del Distrito:
•	Se coordinó y acompaño Acompañar la visita de la delegación de London School of Economicas (LSE) y University College of London , que tuvo como propósito recoger insumos e información sobre el Sistema Distrital de Cuidado. 
•	Se coordinó la participación de Bogotá en la Semana de la Economía Circular de Sao Paulo en el marco del proyecto "Economía Circular como mecanismo innovador de implementación de la agenda 2030"
•	Desde la DDRI se elaboraron los documentos para la participación de la alcaldesa en reunión con el Banco Mundial y el evento Los Angeles Cleantech Incubator.
•	Se acompañó a la SCRD en desarrollo del proyecto "Mujeres inspiradoras de Iberoamérica: El arte urbano como instrumento de transformación social", presentado por Brasilia a la convocatoria de la UCCI
•	Se coordinó la implementación del plan de trabajo para la ejecución del MoU entre USAID y la Alcaldía de Bogotá a partir de la identificación del portafolio de USAID en Bogotá.
•	Se elaboró documento con antecedentes del relacionamiento sobre el tema de vacunas con el gobierno de los EEUU 
•	Se organizó y se preparó la temática de los contenidos para la reunión de la Directora de Relaciones internacionales del Distrito y la Secretaria General de Asuntos Exteriores del País Vasco, para explorar los temas de interés común y alternativas de cooperación.
•	Se logró el intercambio de conocimientos entre las Alcaldías de Barcelona y Bogotá sobre el tema de archivo bajo el esquema de catalogación colaborativa que está compartiendo el Distrito con ciudades del mundo.
•	Se coordinó y articuló  reuniones entre la ERU, la DDRI y Prosperity Fund (Reino Unido), para presentar su proyecto Estación Central  Calle 26, que tienen como fin cooperación internacional para realizar estudios de prefactibilidad / factibilidad.
•	Se lideró y moderó la participación de la SDHT y SCRD para presentarse en la Convocatoria Ciudades de Oportunidades de AYNI - Residuos de Construcción y Demolición
•	Se logró la participación de las embajadas y las empresas de sus correspondientes países en el Foro de socialización de la Licitación para una Planta de Termovalorización de residuos sólidos.
</v>
          </cell>
          <cell r="IF16" t="str">
            <v xml:space="preserve">A continuación, se señala los avances para cada una de las actividades relacionadas con la meta para el periodo indicado:
3.1. GENERAR ACCIONES PARA EL APROVECHAMIENTO DE LA INFORMACIÓN DE RELACIONAMIENTO Y LA COOPERACIÓN INTERNACIONAL
Acción realizada:
3.1 Durante el mes de junio se efectuó el seguimiento y actualización del estado de los relacionamientos internacionales, reportados en el periodo anterior. Dentro de las actividades más importantes realizadas por la Secretaria General con la Alcaldesa Mayor, se destaca los eventos de "Lideremos lo posible"" en  el marco de Estocolmo +, reunión virtual Bloomberg and Harvard City Leadership Initiative, 'Intercambios de los proyectos con la UCCI de 2022 - La Paz, Desayuno -Bloomberg Philathropies - Bogotá I-team.
3.2. DESARROLLAR INSTRUMENTOS PARA FORMALIZAR LAS RELACIONES CON ACTORES INTERNACIONALES
Acciones realizadas para el periodo:
1. Se logró la firma de la carta de intención entre la CORPORACIÓN ANDINA DE FOMENTO Y  BOGOTÁ D.C, con lo cual se formaliza la intención de explorar vías de cooperación mutua para intercambiar experiencias y conocimientos técnicos en torno a la Movilidad urbana, seguridad vial, la acción climática, el ordenamiento territorial y gestión ambiental urbana, incluyendo gestión de la biodiversidad entre otros aspectos.
2. Protocolo general de actuación entre el Consorcio Regional de Transportes Públicos Regulares de Madrid y Bogotá Distrito Capital. Se obtuvo aval de la Dirección de Contratación y memorando de legalidad de la Secretaría Jurídica Distrital. Esto permite que acciones coordinadas y estructuradas para las partes que intervienen para el intercambio de información entre las ciudades en temas tales como planificación, construcción y mantenimiento de infraestructura para el transporte, integración tarifaria, entre otros.
3. EL RETO BARCELONA POR LA BUENA ALIMENTACIÓN Y EL CLIMA. Se obtuvo aval de la Dirección de Contratación. A través de este instrumento se busca construir y extender acciones de colaboración para el desarrollo de políticas alimentarias sostenibles.
3.3. IMPLEMENTAR UN PLAN DE RELACIONAMIENTO Y COOPERACIÓN INTERNACIONAL DEL DISTRITO
En este periodo la Dirección Distrital de Relaciones Internacionales realizó varios eventos de fortalecimientos de capacidades para servidores del Distrito:
1. Se gestionó y coordinó con la APC para lograr que dos participantes de la Empresa Metro iniciarán el Curso Capacity Building for Traffic Management and Intelligent Transport System for Alleviating Traffic Congestion, ofrecido por el Gobierno de Corea del Sur.
2. Se coordinó y acompaño la misión de la Agencia Francesa de Desarrollo (AFD) a  diferentes entidades del distrito: Secretaria de Planeación, Secretaria de Hacienda , Secretaria de la Mujer y Secretaria de Movilidad, para construir una matriz de estudio para un posible crédito por EU$ 92 millones.
3. Se organizó adelantó un intercambio entre Xi’an y el IDPC en temas de preservación arqueológica.
4. Se organizó las reuniones de intercambios de buenas prácticas entre la Secretaría de Integración Social y la Ciudad de Sao Paulo
5. Se logró las orientaciones para Orientar para que la Secretaría de Integración Social desarrollará el concepto técnico favorable para la participación de Bogotá en el Barcelona Challenge. 
6. Bajo la coordinación de la DDRI inicio la implementación del plan de trabajo para la ejecución del MoU entre USAID y la Alcaldía de Bogotá.
7. Se logró la participación de la sub directora de asuntos LGBTI de la Secretaria Distrital de Integración Social (SDIS), en evento de conmemoración del orgullo gay en la residencia del Embajador (e) de los Estados Unidos
8. Se acompañó a IDARTES en desarrollo del proyecto con El Salvador, aprobado en la Comixta Colombia - El Salvador. 
9. Se articuló con Barcelona para coordinación de espacios de trabajo sobre Museos y Bibliotecas
10. Se acompañó a la SCRD en desarrollo del proyecto ""Mujeres inspiradoras de Iberoamérica: El arte urbano como instrumento de transformación social"", presentado por Brasilia a la convocatoria de la Unión de Ciudades Capitales Iberioamericanas (UCCI)  
</v>
          </cell>
          <cell r="IG16" t="str">
            <v xml:space="preserve">A continuación, se señala los avances para cada una de las actividades relacionadas con la meta para el periodo indicado:
3.1. GENERAR ACCIONES PARA EL APROVECHAMIENTO DE LA INFORMACIÓN DE RELACIONAMIENTO Y LA COOPERACIÓN INTERNACIONAL
Acción realizada:
3.1	Durante el mes de Julio se efectuó el seguimiento y actualización del estado de los relacionamientos internacionales, reportados en el periodo anterior. Dentro de las actividades más importantes realizadas por la Secretaria General con la Alcaldesa Mayor, se destaca los eventos de "Lideremos lo posible"" en el marco de Estocolmo +, reunión virtual Bloomberg and Harvard City Leadership Initiative, 'Intercambios de los proyectos con la UCCI de 2022 - La Paz, Desayuno -Bloomberg Philathropies - Bogotá I-team.
Durante el mes de julio, se realizaron las siguientes actividades: 
1.- Se efectuó el registro de la información de los nuevos relacionamientos internacionales con los diferentes sectores del Distrito, la cual fue revisada y registrada en la Matriz de Relacionamiento internacional.
2.- Se efectuó el seguimiento y actualización del estado de los relacionamientos internacionales, reportados en el periodo anterior. Dentro de las actividades más importantes realizadas por la Secretaria General con la Alcaldesa Mayor, se destaca Ciudades Hemisféricas: Desafíos Compartidos, Soluciones Compartidas - El Diálogo Interamericano, Reunión con Dan Restrepo Consultor de la Casa Blanca y asesor de varios actores clave en EEUU, Encuentro de Alto Nivel Estrategia Iberoamericana de Turismo del Futuro (EIT) - UCCI, Intercambios de los proyectos con la UCCI de 2022 - La Paz.
3.2. DESARROLLAR INSTRUMENTOS PARA FORMALIZAR LAS RELACIONES CON ACTORES INTERNACIONALES
Acciones realizadas para el periodo:
1. PROTOCOLO GENERAL DE ACTUACIÓN ENTRE EL CONSORCIO REGIONAL DE TRANSPORTES PÚBLICOS REGULARES DE MADRID Y BOGOTÁ DISTRITO CAPITAL. Se logró la firmó por las partes en acto protocolario en la ciudad de Madrid, el 1 de julio de 2022.
2. EL RETO BARCELONA POR LA BUENA ALIMENTACIÓN Y EL CLIMA. Se radicó oficio con respuestas a las observaciones de la Secretaría Jurídica Distrital el 13 de julio de 2022.
3. MEMORANDO DE ENTENDIMIENTO ENTRE EL DISTRITO FEDERAL (BRASIL) Y BOGOTÁ: Se encuentra en gestión la conciliación y revisiones de la minuta con Brasilia, para lograr en los próximos meses la firma del memorando en cuestión.
4. MEMORANDO DE ENTENDIMIENTO ENTRE SAO PAULO Y BOGOTÁ: Se obtuvieron los avales de la Dirección de Contratación y de la Secretaría Jurídica Distrital y se firmó en acto protocolario el 14 de julio en 2022 en el marco del evento de Metrópolis. 
A futuro a través de la gestión de la DDRI se podrá lograr el siguiente memorando de entendimiento: 
5. MEMORANDO DE ENTENDIMIENTO ENTRE QUITO, ECUADOR Y BOGOTÁ: La DDRI, gestionó ante la Secretaría Jurídica Distrital de la Secretaría General, los cambios propuestos por la ciudad de Quito, tramitando su conciliación. 
3.3. IMPLEMENTAR UN PLAN DE RELACIONAMIENTO Y COOPERACIÓN INTERNACIONAL DEL DISTRITO
En este periodo la Dirección Distrital de Relaciones Internacionales realizó varios eventos de fortalecimientos de capacidades para servidores del Distrito:
1.	Desde la  DDRI se coordinó la realización del XXIV Congreso de CIDEU que se llevó a cabo en Bogotá del 11 al 13 de julio de 2022, al igual que todos los insumos requeridos por la Alcaldesa para su participación en los diferentes espacios del evento 
2.	Desde la DDRI se coordinó la realización del Consejo de Administración de Metrópolis que se realizado en Bogotá el 13 y 14 de julio de 2022, al igual que todos los insumos requeridos por la Alcaldesa para su participación en los diferentes espacios del evento 
3.	Se coordinó la participación de la alcaldesa en la reunión bilateral con el alcalde de Monterrey
4.	Desde la DDRI se articuló con entidades del sector cultura para el diligenciamiento de la matriz de relacionamiento y cooperación.
5.	Se articuló y acompaño el desarrollo del intercambio técnico entre el Cuerpo oficial de Bomberos de Bogotá y el Cuerpo de Bomberos de Costa Rica.
6.	Se articuló y acompaño el encuentro del Alcalde de monterrey y el Director del IDU, con el fin de compartir las experiencias de Bogotá en la estructuración del proyecto del Corredor verde de la Carrera 7a.
7.	Se articuló y acompaño la reunión entre Barcelona y la Secretaria Distrital de Hacienda, para desarrollar intercambio de conocimientos sobre política social e ingreso mínimo garantizado.
</v>
          </cell>
          <cell r="IH16" t="str">
            <v xml:space="preserve">A continuación, se señala los avances para cada una de las actividades relacionadas con la meta para el periodo indicado:
3.1. GENERAR ACCIONES PARA EL APROVECHAMIENTO DE LA INFORMACIÓN DE RELACIONAMIENTO Y LA COOPERACIÓN INTERNACIONAL
Acción realizada:
En tal sentido durante el mes de agosto, se realizaron las siguientes actividades, tales como: 
 1.- Se efectuó el registro de la información de los nuevos relacionamientos internacionales con los diferentes sectores del Distrito, la cual fue revisada y registrada en la Matriz de Relacionamiento internacional. 
2.- Se efectuó el seguimiento y actualización del estado de los relacionamientos internacionales, reportados en el periodo anterior. Dentro de las actividades más importantes realizadas por la Secretaria General con la Alcaldesa Mayor, en este periodo están: Gira L.A. / Más allá́ de la Cumbre — Ciudades Hemisféricas: Desafíos Compartidos, Soluciones Compartidas - El Diálogo Interamericano, Gira L.A. / Reunión con Dan Restrepo Consultor de la Casa Blanca y asesor de varios actores clave en EEUU, Encuentro de Alto Nivel Estrategia Iberoamericana de Turismo del Futuro (EIT) - UCCI, Intercambios de los proyectos con la UCCI de 2022 - La Paz; entre otros.
UCCI3.2. DESARROLLAR INSTRUMENTOS PARA FORMALIZAR LAS RELACIONES CON ACTORES INTERNACIONALES
Acciones realizadas para el periodo:
1.	DECLARACIÓN DE BARCELONA SOBRE LAS POLÍTICAS DEL TIEMPO: Esta es una iniciativa promovida por la Barcelona Time Use Initiative for a Healthy Society (BTUI) y el Ayuntamiento de Barcelona, que busca impulsar políticas del tiempo a nivel municipal e internacional, con el fin avanzar hacia políticas de equidad orientadas a mejorar el acceso a oportunidades que logren un balance entre la vida individual, las tareas de cuidado y el trabajo, y el intercambio de experiencias. Actualmente desde la DDRI,  se cuenta con aval de Dirección de Contratación de la Secretaría General y oficio a la Secretaría Jurídica.
2. MEMORANDO DE ENTENDIMIENTO ENTRE QUITO, ECUADOR Y BOGOTÁ: Desarrollar proyectos de cooperación en torno a programas y políticas a través del intercambio de experiencias, conocimiento y buenas prácticas entre las partes, para mejorar el bienestar de la población de ambas ciudades. En concertación de la nueva minuta con la ciudad de Quito
3. PACTO GLOBAL: La adhesión al Pacto Global busca fortalecer la planeación, gestión y ejecución de la Administración Distrital, promoviendo el desarrollo sostenible a mediano y largo plazo en la ciudad, en línea con los principios del Pacto y de los Objetivos de Desarrollo Sostenible (ODS). Desde la DDRI se obtuvo aval de la Dirección de Contratación de la Secretaría General y se radicó ante la Secretaría Jurídica para revisión de legalidad. 
4. TRATADO DE NO PROLIFERACIÓN DE COMBUSTIBLES FÓSILES: A través de este tratado, Bogotá se compromete a la no proliferación de combustibles fósiles,  y a promover y a instar la adopción del tratado por el gobierno nacional y la RED C40, y reafirma su compromiso adoptando medidas que impulsen una transición justa y aporten a la justicia climática. Desde la DDRI se realizó revisión jurídica inicial del documento mediante correo y se solicitó la valoración técnica del sector distrital respectivo.
5. Declaración Vehículos Cero Emisiones COP26: Declaración de la COP26 relativa a acelerar la transición total a automóviles y furgonetas de cero emisiones. 
3.3. IMPLEMENTAR UN PLAN DE RELACIONAMIENTO Y COOPERACIÓN INTERNACIONAL DEL DISTRITO
En este periodo la Dirección Distrital de Relaciones Internacionales realizó varios eventos de fortalecimientos de capacidades para servidores del Distrito:
1.	Desde la DDRI se elaboró y gestiono la participación de la Alcaldesa, en la visita del Presidente de España, Pedro Sanchez, al Centro de Memoria, Paz y Reconciliación de Bogotá
2.	Organizar espacios de intercambio de buenas prácticas entre entidades del gobierno de los EEUU y el sector de movilidad y el Cuerpo de Bomberos de Bogotá
3.	Participar en taller de fortalecimiento en Santa Fe y Los Mártires, organizado por la GIZ sobre el proyecto de transformación de conflictos de población migrante habitante en calle
4.	Mapeo de los proyectos de cooperación internacional para temas de economía circular 
5.	Articulación entre la Secretaria de Cultura Recreación y turismo e Instituto Distrital de Recreación y Deporte con Secretaría de Salud para participación en el desarrollo del proyecto UCCI ""Diálogos en Salud Mental en ciudades iberoamericanas"": Reunión presentación de experiencias del sector cultura, recreación y deporte 
6.	Gestión para el trámite de nota verbal y visado oficial dirigido al viaje de 3 funcionarios de la Carcel Distrital de Bogotá para participar de un entrenamiento sobre centros penitenciarios en Estados Unidos.
7.	Articulación con Ciudad de México para desarrollar un intercambio de conocimientos con la Unidad de Mantenimiento Vial de Bogotá acerca del uso de material plástico en ciclo vías.
8.	Articulación y coordinación reunión exploratoria entre la Empresa Metro y la Embajada de Australia para identificar líneas de cooperación técnica, financiera y académica.
</v>
          </cell>
          <cell r="II16" t="str">
            <v xml:space="preserve">A continuación, se señala los avances para cada una de las actividades relacionadas con la meta para el periodo indicado:
3.1. GENERAR ACCIONES PARA EL APROVECHAMIENTO DE LA INFORMACIÓN DE RELACIONAMIENTO Y LA COOPERACIÓN INTERNACIONAL
Acción realizada:
En tal sentido durante el mes de septiembre, se realizaron las siguientes actividades, tales como: 
 1.- Como parte del aprovechamiento de infmración se efectuó el registro de la información de los nuevos relacionamientos internacionales con los diferentes sectores del Distrito, la cual fue revisada y registrada en la Matriz de Relacionamiento internacional. 
UCCI3.2. DESARROLLAR INSTRUMENTOS PARA FORMALIZAR LAS RELACIONES CON ACTORES INTERNACIONALES
Acciones realizadas para el periodo:
1.	Reto Barcelona por la Buena Alimentación y el Clima: Participar en el “Reto Barcelona por la Buena Alimentación y el Clima” que tiene como propósito construir y expandir colaborativamente los compromisos de políticas alimentarias urbanas. Dureante el mes de septiembre la Secretaría Jurídica remitió el documento firmado por la Alcaldesa y el mismo formaliza la adhesión de la ciudad a la iniciativa.
2.	PACTO GLOBAL: La adhesión al Pacto Global busca fortalecer la planeación, gestión y ejecución de la Administración Distrital, promoviendo el desarrollo sostenible a mediano y largo plazo en la ciudad, en línea con los principios del Pacto y de los Objetivos de Desarrollo Sostenible (ODS)., Como parte de la gestión para la adhesición desde la Dreicción de Realciones Internacioanels se coordinoó con la  Secretaría Jurídica Distrital que devolvió el documento solicitando más información y conceptos técnicos de la Secretaría Distrital de Ambiente y de la Secretaría Distrital de Gobierno, para de la gestión adelantada para el periodo esta representada en la gestión para la recepción del concepto técnico de la Secretaría de Gobierno.
3.	FIRMA MEMORANDO DE ENTENDIMIENTO QUITO: Desarrollar proyectos de cooperación en torno a programas y políticas a través del intercambio de experiencias, conocimiento y buenas prácticas entre las partes, para mejorar el bienestar de la población de ambas ciudades. Como parte de la gestión para la firma del memorando,  para el mes de septiembre se recibieron nuevos ajustes por parte de la Procuraduría de Quito, se obtuvo el aval de la Dirección de Contratación y se radicó por parte de la Dirección de Relaciones Internacionaels nuevamente ante la Secretaría Jurídica Distrital para el respectivo memorando de legalidad.
3.3. IMPLEMENTAR UN PLAN DE RELACIONAMIENTO Y COOPERACIÓN INTERNACIONAL DEL DISTRITO
En este periodo la Dirección Distrital de Relaciones Internacionales realizó varios eventos de fortalecimientos de capacidades para servidores del Distrito:
1.	Se realizó articulación Instituto Distrital de Patrimonio Cultural y Municipalidad de Guatemala sobre manejo del Centro Histórico de Bogotá.
2.	Se articuló con Secretaría Cultura Recreación y Deporte (SCRD), para la participación en Diálogo entre los Consejos Políticos de la Organización Mundial de Ciudades y Gobiernos Locales Unidos (CGLU) y los Cabildos Públicos de CGLU.
3.	Se realizó entre la SCRD y Xi’an realizaron un intercambio de experiencias en modelos de fomento de la cultura en ambas ciudades
4.	En el marco de Bogotá como presidente de Metrópolis, desde la DDRI, se coordinó la participación del evento Asamblea de Metrópolis y del Foro de las Regiones de Metrópolis, en la cual se resaltó el evento de la visión de niñas y niños: Incorporar la perspectiva de las niñas y los niños a las estrategias metropolitanas.
5.	Se coordinó y articuló el intercambio de conocimientos en materia de políticas de atención para adultos mayores entre la Secretaría Distrital de Integración Social y el homólogo de Madrid, España.
6.	Se coordinó y articuló el intercambio de conocimientos entre Barcelona y Bogotá frente a las políticas de lecturas y estrategias exitosas como la Biblored del Distrito.
7.	Desde la DDRI se acompañó a la Alcaldía Local de Ciudad Bolívar en la elaboración y revisión de Concepto Técnico requerido por la Agencia Presidencial de Cooperación pare emitir Certificado de Utilidad Común para la planta donada por la República Checa para tratamiento de residuos.
</v>
          </cell>
          <cell r="IJ16" t="str">
            <v xml:space="preserve">A continuación, se señala los avances para cada una de las actividades relacionadas con la meta para el periodo indicado:
3.1. GENERAR ACCIONES PARA EL APROVECHAMIENTO DE LA INFORMACIÓN DE RELACIONAMIENTO Y LA COOPERACIÓN INTERNACIONAL
Acción realizada:
En tal sentido durante el mes de octubre, se realizaron las siguientes actividades, tales como: 
1.- Se efectuó el seguimiento y actualización del estado de los relacionamientos internacionales, reportados en el periodo anterior. Dentro de las actividades más importantes realizadas por la Secretaria General con la Alcaldesa Mayor, en este periodo están: Visita Antony Blinken a SuperCADE CAD; Visita vice-Alcalde Seul - Bilateral; Reunión con Felipe Muñoz, Jefe de la Unidad de Migración del BID; Firma MOU con la ciudad de Quito; Conversatorio Día Mundial Metropolitano;  CityLab (Amsterdam); Reunión con la Intendenta de Montevideo;  Primera Gran Cumbre Iberoamericana de Sostenibilidad e Innovación en los Negocios;  "Putumayo: lugar de reconciliación y esperanza" (organizado por la Unión Europea con el apoyo de IDARTES / Planetario de Bogotá); entre otros.
UCCI3.2. DESARROLLAR INSTRUMENTOS PARA FORMALIZAR LAS RELACIONES CON ACTORES INTERNACIONALES
Acciones realizadas para el periodo:
En octubre se realizaron varios encuentros internacionales resaltando las siguientes interacciones:
1. se resalta el encuentro con el Vicealcalde de Seúl donde se fortaleció el dialogo en temas de Movilidad sostenible y participación ciudadana, sobre esta agenda se logró   acercar inversionistas coreanos a Bogotá, especialmente para nuestras apuestas de Movilidad, así como también conocer la experiencia coreana en fomento de Distritos de Innovación en beneficio del nuestro.
Se logró la participación de la Secretaria de Cultura en varios eventos internacionales:
2. XXXVII Reunión del Comité Sectorial de Cultura de la UCCI. Consolidando la participación de Bogotá en estos escenarios de redes de ciudad.
3. Participación de Bogotá en el seminario web “Políticas Culturales Indígenas de Iberoamérica”, realizado por la ciudad de Brasilia el 20 de octubre visibilizando las problemáticas de estos sectores para buscar un diagnostico en la búsqueda de soluciones.
4. Se realizaron Intercambios de experiencias en la temática de lectura y bibliotecas con la ciudad de Brasilia, con lo que se logró conocer buenas prácticas y lecciones aprendidas sobre estas temáticas para implementar en nuestra ciudad.
Se suscribió un Memorando de Entendimiento:
5. En este periodo se logró realizar la suscripción del Memorando de entendimiento entre Bogotá y Quito, instrumento que facilita la cooperación entre ambas ciudades, en especial a los sectores de Cultura, Movilidad, Turismo y Ambiente. 
3.3. IMPLEMENTAR UN PLAN DE RELACIONAMIENTO Y COOPERACIÓN INTERNACIONAL DEL DISTRITO
En este periodo la Dirección Distrital de Relaciones Internacionales realizó varias acciones para el fortalecimiento en la implementación del plan de relacionamiento y cooperación:
1. Proyecto AVANTIA
Se efectuó la reunión de seguimiento en el avance del proyecto AVANTIA, donde participó la DDRI y las Secretarias de Movilidad y Ambiente:
Se destaco los siguientes avances:
A la fecha se han adelantado todos los procesos administrativos para la formalización de los delegados de cada entidad y actualmente cursa trámite ante la Secretaria de Hacienda Distrital para la incorporación de recursos del primer desembolso girado por la UE en el presupuesto distrital. 
El proyecto consta de 18 actividades a desarrollar, por medio de un equipo interdisciplinario e intersectorial de 25 colaboradores del distrito y cerca de 10 expertos provistos por los miembros del consorcio en Europa.
Actualmente en este proyecto, Bogotá ha recibido 135.363 Euros (aproximadamente 600 millones de pesos). De los cuales 279 millones serán adicionados vía decreto en 2022 y 321 millones se incorporarán en el presupuesto de las entidades para el 2023. Los recursos que se adicionan en la vigencia 2022 y 2023 son para la contratación del personal técnico y administrativo que acompañará el proyecto permanentemente.
La principal meta en este punto del proyecto es iniciar la implementación de las actividades, una vez concluido el trámite ante la secretaria de hacienda se procederá con las contrataciones previstas.  
2. Recorrido al Distrito de Innovación 22@ y Supermanzana del Poblenou,
Barcelona
Durante el viaje de la alcaldesa en la ciudad de Barcelona, se conoció el funcionamiento de las Supermanzas de Barcelona, haciendo énfasis especial en la Supermanzana del Pobleou. Adicionalmente, se comparto la experiencias tanto del Distrito de Innovación de Barcelona 22@ como el Distrito de Innovación de Bogotá, lo cual, en función de los puntos permitirá desarrollar una agenda técnica entre ambas ciudades para compartir experiencias 
Lecciones aprendidas.
Para el sector Movilidad es interesante generar acciones en desarrollo de urbanismo ecológico, Poca circulación de vehículos. Prima la peatonalización. Mucho espacio publico para el uso de la bicicleta. 
En el desarrollo del POT - construcción de vivienda social en desarrollos inmobiliarios. Cómo se integran proyectos de vivienda social con proyectos urbanos.
Para POT, es viable que los primeros pisos sean comerciales, debido a la dinámica de fenómenos que benefician a la seguridad. 
3. Se llevó a cabo la semana de Francia en Colombia del 7 al 14 de Octubre. Desde la DDRI se coordinaron varias actividades, donde la más relevante fue la plantación de árboles en la localidad de Kennedy. Allí se articuló la presencia de la Alcaldía Local de Kennedy, el JBB, Transmilenio.
4. del 22 al 31 de octubre se llevó a cabo el Festival Únete al Bosque con la participación del DADEP, la SDDE, la SDA, el IDRD con diferentes actividades que buscan generar conciencia de la protección ambiental y de los bosques y ecosistemas;
5. Del 11 al 14 de octubre se recibió la visita de la misión de la AFD en Bogotá. Se coordinaron y acompañaron las diferentes reuniones con: Concejal Libardo Asprilla (Presidente de la Comisión de Presupuesto del Concejo), Contraloría Distrital, varias dependencias de la SDH, IDU;
6. Se coordinaron y acompañaron varias reuniones entre APC, la alcaldía local de ciudad Bolívar y la Secretaría de Gobierno para aclarar dudas y procedimientos para emitir y firmar un Concepto Técnico que la APC requería. Este Concepto es necesario para tramitar un Certificado de Utilidad Común, respecto a una planta donada por la República Checa para tratamiento de residuos a una Cooperativa de Recicladores de Ciudad Bolívar. Finalmente, el concepto se emitió y firmó por la Secretaría de Gobierno;
7. Durante la participación de la señora alcaldesa durante el Congreso de CGLU, se posicionó la relevancia de la creación de la Región Bogotá - Cundinamarca como una oportunidad de gobernanza en una era en que las megaciudades, se destacó la experiencia de urbanización en china dada a partir de la lógica de tributación de una forma más ordenada. Presentada por el Sr. Nicholas You, Director Ejecutivo del Instituto de Innovación Urbana de Guangzhou. 
Se realizo un aprendizaje de la experiencia de China, sobre la urbanización en torno a la lógica de tributación. En especial que estrategias de urbanización ordenó la producción de manera más dinámica y eficiente.
</v>
          </cell>
          <cell r="IK16" t="str">
            <v/>
          </cell>
          <cell r="IL16" t="str">
            <v/>
          </cell>
          <cell r="IM16" t="str">
            <v> </v>
          </cell>
          <cell r="IN16" t="str">
            <v> </v>
          </cell>
          <cell r="IO16">
            <v>1</v>
          </cell>
          <cell r="IP16">
            <v>0</v>
          </cell>
          <cell r="IQ16">
            <v>0</v>
          </cell>
          <cell r="IR16">
            <v>1</v>
          </cell>
          <cell r="IS16">
            <v>0</v>
          </cell>
          <cell r="IT16">
            <v>0</v>
          </cell>
          <cell r="IU16">
            <v>1</v>
          </cell>
          <cell r="IV16">
            <v>0</v>
          </cell>
          <cell r="IW16">
            <v>0</v>
          </cell>
          <cell r="IX16">
            <v>0</v>
          </cell>
          <cell r="IY16">
            <v>0.73333333333333328</v>
          </cell>
          <cell r="IZ16" t="str">
            <v>No programó</v>
          </cell>
          <cell r="JA16" t="str">
            <v>No programó</v>
          </cell>
          <cell r="JB16">
            <v>23.333333333333332</v>
          </cell>
          <cell r="JC16">
            <v>0</v>
          </cell>
          <cell r="JD16">
            <v>0</v>
          </cell>
          <cell r="JE16">
            <v>23.333333333333332</v>
          </cell>
          <cell r="JF16">
            <v>0</v>
          </cell>
          <cell r="JG16">
            <v>0</v>
          </cell>
          <cell r="JH16">
            <v>26.666666666666668</v>
          </cell>
          <cell r="JI16">
            <v>0</v>
          </cell>
          <cell r="JJ16">
            <v>0</v>
          </cell>
          <cell r="JK16">
            <v>0</v>
          </cell>
          <cell r="JL16">
            <v>73.333333333333329</v>
          </cell>
          <cell r="JM16">
            <v>0</v>
          </cell>
          <cell r="JN16">
            <v>0</v>
          </cell>
          <cell r="JO16">
            <v>23.333333333333332</v>
          </cell>
          <cell r="JP16">
            <v>23.333333333333332</v>
          </cell>
          <cell r="JQ16">
            <v>23.333333333333332</v>
          </cell>
          <cell r="JR16">
            <v>46.666666666666664</v>
          </cell>
          <cell r="JS16">
            <v>46.666666666666664</v>
          </cell>
          <cell r="JT16">
            <v>46.666666666666664</v>
          </cell>
          <cell r="JU16">
            <v>73.333333333333329</v>
          </cell>
          <cell r="JV16">
            <v>73.333333333333329</v>
          </cell>
          <cell r="JW16">
            <v>73.333333333333329</v>
          </cell>
          <cell r="JX16">
            <v>73.333333333333329</v>
          </cell>
          <cell r="JY16" t="str">
            <v>No Programó</v>
          </cell>
          <cell r="JZ16" t="str">
            <v/>
          </cell>
          <cell r="KA16">
            <v>100</v>
          </cell>
          <cell r="KB16" t="str">
            <v/>
          </cell>
          <cell r="KC16" t="str">
            <v/>
          </cell>
          <cell r="KD16">
            <v>100</v>
          </cell>
          <cell r="KE16" t="str">
            <v/>
          </cell>
          <cell r="KF16" t="str">
            <v/>
          </cell>
          <cell r="KG16">
            <v>100</v>
          </cell>
          <cell r="KH16" t="str">
            <v/>
          </cell>
          <cell r="KI16" t="str">
            <v/>
          </cell>
          <cell r="KJ16" t="str">
            <v/>
          </cell>
          <cell r="KK16" t="str">
            <v>No Programó</v>
          </cell>
          <cell r="KL16" t="str">
            <v>No Programó</v>
          </cell>
          <cell r="KM16">
            <v>100</v>
          </cell>
          <cell r="KN16">
            <v>100</v>
          </cell>
          <cell r="KO16">
            <v>100</v>
          </cell>
          <cell r="KP16">
            <v>100</v>
          </cell>
          <cell r="KQ16">
            <v>100</v>
          </cell>
          <cell r="KR16">
            <v>100</v>
          </cell>
          <cell r="KS16">
            <v>100</v>
          </cell>
          <cell r="KT16">
            <v>100</v>
          </cell>
          <cell r="KU16" t="str">
            <v/>
          </cell>
          <cell r="KV16" t="str">
            <v/>
          </cell>
          <cell r="KW16">
            <v>100</v>
          </cell>
          <cell r="KX16" t="str">
            <v>7868_1</v>
          </cell>
          <cell r="KY16" t="str">
            <v>1. Fortalecer el Sistema de coordinación y articulación institucional interna y externa.</v>
          </cell>
          <cell r="KZ16">
            <v>100</v>
          </cell>
          <cell r="LA16">
            <v>72.777777777777771</v>
          </cell>
          <cell r="LB16" t="str">
            <v/>
          </cell>
          <cell r="LC16" t="str">
            <v/>
          </cell>
          <cell r="LD16">
            <v>100</v>
          </cell>
          <cell r="LE16">
            <v>76.326388888888886</v>
          </cell>
          <cell r="LF16">
            <v>10533461000</v>
          </cell>
          <cell r="LG16">
            <v>9952827681</v>
          </cell>
          <cell r="LH16">
            <v>7343147798</v>
          </cell>
          <cell r="LI16">
            <v>1175144811</v>
          </cell>
          <cell r="LJ16">
            <v>1134507998</v>
          </cell>
          <cell r="LK16" t="str">
            <v>No Programó</v>
          </cell>
          <cell r="LL16" t="str">
            <v>No Programó</v>
          </cell>
          <cell r="LM16">
            <v>7</v>
          </cell>
          <cell r="LN16">
            <v>0</v>
          </cell>
          <cell r="LO16">
            <v>0</v>
          </cell>
          <cell r="LP16">
            <v>7</v>
          </cell>
          <cell r="LQ16">
            <v>0</v>
          </cell>
          <cell r="LR16">
            <v>0</v>
          </cell>
          <cell r="LS16">
            <v>8</v>
          </cell>
          <cell r="LT16">
            <v>0</v>
          </cell>
          <cell r="LU16" t="str">
            <v/>
          </cell>
          <cell r="LV16" t="str">
            <v/>
          </cell>
          <cell r="LW16">
            <v>22</v>
          </cell>
          <cell r="LX16">
            <v>22</v>
          </cell>
          <cell r="LY16">
            <v>57</v>
          </cell>
          <cell r="LZ16" t="str">
            <v>No aplica</v>
          </cell>
          <cell r="MA16" t="str">
            <v>No aplica</v>
          </cell>
          <cell r="MB16" t="str">
            <v>Oportuno: Se radica en los tiempos establecidos por la Oficina Asesora de Planeación - OAP</v>
          </cell>
          <cell r="MC16" t="str">
            <v>No aplica</v>
          </cell>
          <cell r="MD16" t="str">
            <v>No aplica</v>
          </cell>
          <cell r="ME16" t="str">
            <v>Oportuno: Se radica en los tiempos establecidos por la Oficina Asesora de Planeación - OAP</v>
          </cell>
          <cell r="MF16" t="str">
            <v>No aplica</v>
          </cell>
          <cell r="MG16" t="str">
            <v>No aplica</v>
          </cell>
          <cell r="MH16" t="str">
            <v>Oportuno: Se radica en los tiempos establecidos por la Oficina Asesora de Planeación - OAP</v>
          </cell>
          <cell r="MI16">
            <v>0</v>
          </cell>
          <cell r="MJ16">
            <v>0</v>
          </cell>
          <cell r="MK16">
            <v>0</v>
          </cell>
          <cell r="ML16" t="str">
            <v>No aplica</v>
          </cell>
          <cell r="MM16" t="str">
            <v>No aplica</v>
          </cell>
          <cell r="MN16" t="str">
            <v>Coherente: La información de avance de la magnitud, consignada en el reporte del periodo, concuerda con la programación realizada, con la información cualitativa presentada, con las actividades establecidas (si aplica) y con los soportes presentados. Esta</v>
          </cell>
          <cell r="MO16" t="str">
            <v>No aplica</v>
          </cell>
          <cell r="MP16" t="str">
            <v>No aplica</v>
          </cell>
          <cell r="MQ16" t="str">
            <v>Oportunidad de mejora: La información de avance de la magnitud consignada en el reporte del periodo, respecto a la programación realizada, la información cualitativa presentada, las actividades establecidas (si aplica) y los soportes presentados, presenta</v>
          </cell>
          <cell r="MR16" t="str">
            <v>No aplica</v>
          </cell>
          <cell r="MS16" t="str">
            <v>No aplica</v>
          </cell>
          <cell r="MT16"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16">
            <v>0</v>
          </cell>
          <cell r="MV16">
            <v>0</v>
          </cell>
          <cell r="MW16">
            <v>0</v>
          </cell>
          <cell r="MX16" t="str">
            <v>No Programó</v>
          </cell>
          <cell r="MY16" t="str">
            <v>No Programó</v>
          </cell>
          <cell r="MZ16">
            <v>100</v>
          </cell>
          <cell r="NA16" t="str">
            <v>No programó</v>
          </cell>
          <cell r="NB16" t="str">
            <v>No programó</v>
          </cell>
          <cell r="NC16">
            <v>100</v>
          </cell>
          <cell r="ND16">
            <v>100</v>
          </cell>
          <cell r="NE16">
            <v>100</v>
          </cell>
          <cell r="NF16">
            <v>100</v>
          </cell>
          <cell r="NG16">
            <v>100</v>
          </cell>
          <cell r="NH16" t="str">
            <v/>
          </cell>
          <cell r="NI16" t="str">
            <v/>
          </cell>
          <cell r="NJ16" t="str">
            <v xml:space="preserve">• La información se encuentra en coherencia con las herramientas presupuestales. </v>
          </cell>
          <cell r="NK16" t="str">
            <v xml:space="preserve">• La información se encuentra en coherencia con las herramientas presupuestales. </v>
          </cell>
          <cell r="NL16" t="str">
            <v xml:space="preserve">La información consignada por el proyecto, corresponde con las registradas en las herramientas oficiales
La información consignada esta acorde a lo programado en las herramientas presupuestales de la Entidad. </v>
          </cell>
          <cell r="NM16" t="str">
            <v>Coherente</v>
          </cell>
          <cell r="NN16" t="str">
            <v>Coherente</v>
          </cell>
          <cell r="NO16" t="str">
            <v>Coherente</v>
          </cell>
          <cell r="NP16" t="str">
            <v>Coherente</v>
          </cell>
          <cell r="NQ16" t="str">
            <v>Coherente</v>
          </cell>
          <cell r="NR16" t="str">
            <v>Coherente</v>
          </cell>
          <cell r="NS16">
            <v>0</v>
          </cell>
          <cell r="NT16">
            <v>0</v>
          </cell>
          <cell r="NU16">
            <v>0</v>
          </cell>
          <cell r="NV16" t="str">
            <v>No aplica</v>
          </cell>
          <cell r="NW16" t="str">
            <v>No aplica</v>
          </cell>
          <cell r="NX16" t="str">
            <v>No aplica</v>
          </cell>
          <cell r="NY16" t="str">
            <v>No aplica</v>
          </cell>
          <cell r="NZ16" t="str">
            <v>No aplica</v>
          </cell>
          <cell r="OA16" t="str">
            <v>No aplica</v>
          </cell>
          <cell r="OB16" t="str">
            <v>No aplica</v>
          </cell>
          <cell r="OC16" t="str">
            <v>No aplica</v>
          </cell>
          <cell r="OD16" t="str">
            <v>No aplica</v>
          </cell>
          <cell r="OE16">
            <v>0</v>
          </cell>
          <cell r="OF16">
            <v>0</v>
          </cell>
          <cell r="OG16">
            <v>0</v>
          </cell>
          <cell r="OH16">
            <v>0</v>
          </cell>
          <cell r="OJ16" t="str">
            <v>PD22</v>
          </cell>
          <cell r="OK16">
            <v>57</v>
          </cell>
          <cell r="OL16">
            <v>0</v>
          </cell>
          <cell r="OM16">
            <v>0</v>
          </cell>
          <cell r="ON16">
            <v>0</v>
          </cell>
          <cell r="OO16">
            <v>0</v>
          </cell>
          <cell r="OP16">
            <v>0</v>
          </cell>
          <cell r="OQ16">
            <v>0</v>
          </cell>
          <cell r="OR16">
            <v>0</v>
          </cell>
          <cell r="OS16">
            <v>0</v>
          </cell>
          <cell r="OT16">
            <v>0</v>
          </cell>
          <cell r="OU16">
            <v>0</v>
          </cell>
          <cell r="OV16">
            <v>0</v>
          </cell>
          <cell r="OW16">
            <v>0</v>
          </cell>
          <cell r="OX16">
            <v>0</v>
          </cell>
          <cell r="OY16">
            <v>0</v>
          </cell>
          <cell r="OZ16">
            <v>0</v>
          </cell>
          <cell r="PA16">
            <v>0</v>
          </cell>
          <cell r="PB16">
            <v>0</v>
          </cell>
          <cell r="PC16">
            <v>0</v>
          </cell>
          <cell r="PD16">
            <v>0</v>
          </cell>
          <cell r="PE16">
            <v>0</v>
          </cell>
          <cell r="PF16">
            <v>0</v>
          </cell>
          <cell r="PG16">
            <v>0</v>
          </cell>
          <cell r="PH16">
            <v>0</v>
          </cell>
          <cell r="PI16">
            <v>0</v>
          </cell>
          <cell r="PJ16">
            <v>0</v>
          </cell>
          <cell r="PK16">
            <v>0</v>
          </cell>
          <cell r="PL16">
            <v>211476</v>
          </cell>
          <cell r="PM16">
            <v>1174933335</v>
          </cell>
          <cell r="PN16" t="str">
            <v>Meta Proyecto de Inversión</v>
          </cell>
        </row>
        <row r="17">
          <cell r="A17" t="str">
            <v>PD23</v>
          </cell>
          <cell r="B17">
            <v>7868</v>
          </cell>
          <cell r="C17" t="str">
            <v>7868_4</v>
          </cell>
          <cell r="D17">
            <v>2020110010191</v>
          </cell>
          <cell r="E17" t="str">
            <v>Un nuevo contrato social y ambiental para la Bogotá del siglo XXI</v>
          </cell>
          <cell r="F17" t="str">
            <v>5. Construir Bogotá región con gobierno abierto, transparente y ciudadanía consciente.</v>
          </cell>
          <cell r="G17" t="str">
            <v>56. Gestión Pública Efectiva</v>
          </cell>
          <cell r="H17" t="str">
            <v xml:space="preserve">Fortalecer las capacidades institucionales para una Gestión pública efectiva y articulada, orientada a la generación de valor público para los grupos de interés. </v>
          </cell>
          <cell r="I17" t="str">
            <v>2. Posicionar la gestión pública distrital a través de la gestión del conocimiento y la innovación.</v>
          </cell>
          <cell r="J17" t="str">
            <v>Desarrollo Institucional para una Gestión Pública Eficiente</v>
          </cell>
          <cell r="K17" t="str">
            <v>Subsecretaría Distrital de Fortalecimiento Institucional</v>
          </cell>
          <cell r="L17" t="str">
            <v>Gloria Patricia Rincón Mazo</v>
          </cell>
          <cell r="M17" t="str">
            <v>Subsecretaria Distrital de Fortalecimiento Institucional</v>
          </cell>
          <cell r="N17" t="str">
            <v>Dirección Distrital de Desarrollo Institucional</v>
          </cell>
          <cell r="O17" t="str">
            <v>Oscar Guillermo Niño del Rio</v>
          </cell>
          <cell r="P17" t="str">
            <v>Director Distrital de Desarrollo Institucional</v>
          </cell>
          <cell r="Q17" t="str">
            <v xml:space="preserve">Lady Nieto Bahamón </v>
          </cell>
          <cell r="R17" t="str">
            <v>Eliana Pedraza</v>
          </cell>
          <cell r="S17" t="str">
            <v>4. Promover 100 porciento de la Gestión del Conocimiento y la Innovación a través del cumplimiento de la estrategia</v>
          </cell>
          <cell r="T17" t="str">
            <v>Promover 100 porciento de la Gestión del Conocimiento y la Innovación a través del cumplimiento de la estrategia</v>
          </cell>
          <cell r="U17" t="str">
            <v>Artículo 61. Política de trabajo decente: 2. Diseñar e implementar una estrategia para fortalecer la gestión, la innovación y la creatividad en la Administración Distrital, generando valor público al servicio de la ciudadanía.</v>
          </cell>
          <cell r="AC17" t="str">
            <v>4. Promover 100 porciento de la Gestión del Conocimiento y la Innovación a través del cumplimiento de la estrategia</v>
          </cell>
          <cell r="AI17" t="str">
            <v xml:space="preserve">PD_artículo: Artículo 61. Política de trabajo decente: 2. Diseñar e implementar una estrategia para fortalecer la gestión, la innovación y la creatividad en la Administración Distrital, generando valor público al servicio de la ciudadanía.; PD_Meta Proyecto: 4. Promover 100 porciento de la Gestión del Conocimiento y la Innovación a través del cumplimiento de la estrategia; </v>
          </cell>
          <cell r="AJ17">
            <v>0</v>
          </cell>
          <cell r="AK17">
            <v>44055</v>
          </cell>
          <cell r="AL17">
            <v>1</v>
          </cell>
          <cell r="AM17">
            <v>2022</v>
          </cell>
          <cell r="AN17" t="str">
            <v xml:space="preserve">La programación de este indicador se realiza de acuerdo al avance de las actividades establecidas en la Política Pública de Gestión de Talento Humano y el Plan de Acción de la dependencia: _x000D_
_x000D_
1. Metodología para la elaboración de mapas de conocimiento_x000D_
_x000D_
2. Ruta de implementación de la Política de Gestión del Conocimiento y la Innovación del Modelo Integrado de Planeación y Gestión._x000D_
</v>
          </cell>
          <cell r="AO17" t="str">
            <v>Generar una cultura del conocimiento y la innovación en las entidades y organismos distritales de forma sistémica, integrada y participativa, como instrumento para fortalecer la capacidad de aprendizaje y generación de valor agregado en las organizaciones distritales, la apropiación y uso del conocimiento y que a su vez apalanque la innovación. Aspectos que permitirán dinamizar el ciclo de la gestión pública, facilitando el desarrollo de capacidades; la generación, producción, transformación, interpretación y difusión de información, mediante el aprendizaje individual y colectivo de las entidades, creando así valor público y soluciones que al final del ejercicio se traducen en productos y servicios que dan respuesta a problemas públicos.</v>
          </cell>
          <cell r="AP17">
            <v>2020</v>
          </cell>
          <cell r="AQ17">
            <v>2024</v>
          </cell>
          <cell r="AR17" t="str">
            <v>Suma</v>
          </cell>
          <cell r="AS17" t="str">
            <v>Efectividad</v>
          </cell>
          <cell r="AT17" t="str">
            <v>Porcentaje</v>
          </cell>
          <cell r="AU17" t="str">
            <v>Gestión</v>
          </cell>
          <cell r="AV17">
            <v>2020</v>
          </cell>
          <cell r="AW17">
            <v>0</v>
          </cell>
          <cell r="AX17" t="str">
            <v>N/D</v>
          </cell>
          <cell r="AY17">
            <v>1</v>
          </cell>
          <cell r="AZ17">
            <v>0</v>
          </cell>
          <cell r="BA17">
            <v>0</v>
          </cell>
          <cell r="BB17" t="str">
            <v>Ejecutando las actividades programadas en el plan de accion de la dependencia</v>
          </cell>
          <cell r="BC17" t="str">
            <v>Porcentaje de avance ejecutado/Porcentaje de avance programado *100</v>
          </cell>
          <cell r="BD17" t="str">
            <v>Actividades ejecutadas</v>
          </cell>
          <cell r="BE17" t="str">
            <v xml:space="preserve">Actividades planeadas </v>
          </cell>
          <cell r="BF17" t="str">
            <v>Reporte plan de accion de la dependencia y sus respectivas  evidencias de ejecucion</v>
          </cell>
          <cell r="BG17">
            <v>2</v>
          </cell>
          <cell r="BH17">
            <v>44098</v>
          </cell>
          <cell r="BI17">
            <v>0</v>
          </cell>
          <cell r="BJ17" t="str">
            <v>Plan de acción - proyectos de inversión (actividades)</v>
          </cell>
          <cell r="BK17">
            <v>100</v>
          </cell>
          <cell r="BL17">
            <v>5</v>
          </cell>
          <cell r="BM17">
            <v>21</v>
          </cell>
          <cell r="BN17">
            <v>29</v>
          </cell>
          <cell r="BO17">
            <v>24</v>
          </cell>
          <cell r="BP17">
            <v>21</v>
          </cell>
          <cell r="BQ17">
            <v>1207718693</v>
          </cell>
          <cell r="BR17">
            <v>71358137</v>
          </cell>
          <cell r="BS17">
            <v>256235081</v>
          </cell>
          <cell r="BT17">
            <v>290637475</v>
          </cell>
          <cell r="BU17">
            <v>239488000</v>
          </cell>
          <cell r="BV17">
            <v>350000000</v>
          </cell>
          <cell r="BW17">
            <v>5</v>
          </cell>
          <cell r="BX17">
            <v>21</v>
          </cell>
          <cell r="BY17">
            <v>29</v>
          </cell>
          <cell r="BZ17">
            <v>21</v>
          </cell>
          <cell r="CA17">
            <v>29</v>
          </cell>
          <cell r="CB17">
            <v>71358137</v>
          </cell>
          <cell r="CC17">
            <v>71358137</v>
          </cell>
          <cell r="CD17">
            <v>249532694</v>
          </cell>
          <cell r="CE17">
            <v>247629418</v>
          </cell>
          <cell r="CF17">
            <v>5</v>
          </cell>
          <cell r="CG17">
            <v>21</v>
          </cell>
          <cell r="CH17">
            <v>47.75</v>
          </cell>
          <cell r="CI17" t="str">
            <v>Suma</v>
          </cell>
          <cell r="CJ17">
            <v>0</v>
          </cell>
          <cell r="CK17">
            <v>0</v>
          </cell>
          <cell r="CL17">
            <v>7.25</v>
          </cell>
          <cell r="CM17">
            <v>0</v>
          </cell>
          <cell r="CN17">
            <v>0</v>
          </cell>
          <cell r="CO17">
            <v>7.25</v>
          </cell>
          <cell r="CP17">
            <v>0</v>
          </cell>
          <cell r="CQ17">
            <v>0</v>
          </cell>
          <cell r="CR17">
            <v>7.25</v>
          </cell>
          <cell r="CS17">
            <v>0</v>
          </cell>
          <cell r="CT17">
            <v>0</v>
          </cell>
          <cell r="CU17">
            <v>7.25</v>
          </cell>
          <cell r="CV17">
            <v>29</v>
          </cell>
          <cell r="CW17">
            <v>21.75</v>
          </cell>
          <cell r="CX17">
            <v>21.75</v>
          </cell>
          <cell r="CY17">
            <v>0</v>
          </cell>
          <cell r="CZ17">
            <v>0</v>
          </cell>
          <cell r="DA17">
            <v>50</v>
          </cell>
          <cell r="DB17">
            <v>0</v>
          </cell>
          <cell r="DC17">
            <v>0</v>
          </cell>
          <cell r="DD17">
            <v>50</v>
          </cell>
          <cell r="DE17">
            <v>0</v>
          </cell>
          <cell r="DF17">
            <v>0</v>
          </cell>
          <cell r="DG17">
            <v>50</v>
          </cell>
          <cell r="DH17">
            <v>0</v>
          </cell>
          <cell r="DI17">
            <v>0</v>
          </cell>
          <cell r="DJ17">
            <v>50</v>
          </cell>
          <cell r="DK17">
            <v>200</v>
          </cell>
          <cell r="DL17">
            <v>0</v>
          </cell>
          <cell r="DM17">
            <v>0</v>
          </cell>
          <cell r="DN17">
            <v>50</v>
          </cell>
          <cell r="DO17">
            <v>0</v>
          </cell>
          <cell r="DP17">
            <v>0</v>
          </cell>
          <cell r="DQ17">
            <v>50</v>
          </cell>
          <cell r="DR17">
            <v>0</v>
          </cell>
          <cell r="DS17">
            <v>0</v>
          </cell>
          <cell r="DT17">
            <v>50</v>
          </cell>
          <cell r="DU17">
            <v>0</v>
          </cell>
          <cell r="DV17">
            <v>0</v>
          </cell>
          <cell r="DW17">
            <v>0</v>
          </cell>
          <cell r="DX17">
            <v>150</v>
          </cell>
          <cell r="DY17">
            <v>150</v>
          </cell>
          <cell r="DZ17" t="str">
            <v/>
          </cell>
          <cell r="EA17" t="str">
            <v/>
          </cell>
          <cell r="EB17" t="str">
            <v xml:space="preserve">Documento Estrategia Seguimiento y Evaluación para la Gestión del Conocimiento y la InnovaciónDocumento Estrategia Ecosistema de Gestión de Conocimiento e Innovación. </v>
          </cell>
          <cell r="EC17" t="str">
            <v/>
          </cell>
          <cell r="ED17" t="str">
            <v/>
          </cell>
          <cell r="EE17" t="str">
            <v xml:space="preserve">Informe avances Estrategia Seguimiento y Evaluación para la Gestión del Conocimiento y la InnovaciónInforme avances Ecosistema de Gestión de Conocimiento e Innovación. </v>
          </cell>
          <cell r="EF17" t="str">
            <v/>
          </cell>
          <cell r="EG17" t="str">
            <v/>
          </cell>
          <cell r="EH17" t="str">
            <v xml:space="preserve">Informe avances Estrategia Seguimiento y Evaluación para la Gestión del Conocimiento y la InnovaciónInforme avances Ecosistema de Gestión de Conocimiento e Innovación. </v>
          </cell>
          <cell r="EI17" t="str">
            <v/>
          </cell>
          <cell r="EJ17" t="str">
            <v/>
          </cell>
          <cell r="EK17" t="str">
            <v xml:space="preserve">Informe Final Estrategia Seguimiento y Evaluación para la Gestión del Conocimiento y la InnovaciónInforme Final Ecosistema de Gestión de Conocimiento e Innovación. </v>
          </cell>
          <cell r="EL17">
            <v>0</v>
          </cell>
          <cell r="EM17">
            <v>0</v>
          </cell>
          <cell r="EN17" t="str">
            <v xml:space="preserve">Documento Estrategia Seguimiento y Evaluación para la Gestión del conocimiento y la Innovación, con sus respectivos soportes. 
Documento Estrategia Ecosistema de Gestión de conocimiento e innovación y sus respectivas evidencias.  </v>
          </cell>
          <cell r="EO17">
            <v>0</v>
          </cell>
          <cell r="EP17">
            <v>0</v>
          </cell>
          <cell r="EQ17" t="str">
            <v>"Documento Estrategia Seguimiento y Evaluación para la Gestión del conocimiento y la Innovación, con sus respectivos soportes. 
Documento Estrategia Ecosistema de Gestión de conocimiento e innovación y sus respectivas evidencias.  "</v>
          </cell>
          <cell r="ER17">
            <v>0</v>
          </cell>
          <cell r="ES17">
            <v>0</v>
          </cell>
          <cell r="ET17" t="str">
            <v xml:space="preserve">Informe avances Estrategia Seguimiento y Evaluación para la Gestión del Conocimiento y la InnovaciónInforme avances Ecosistema de Gestión de Conocimiento e Innovación. </v>
          </cell>
          <cell r="EU17">
            <v>0</v>
          </cell>
          <cell r="EV17">
            <v>0</v>
          </cell>
          <cell r="EW17">
            <v>0</v>
          </cell>
          <cell r="EX17">
            <v>288658000</v>
          </cell>
          <cell r="EY17">
            <v>288658000</v>
          </cell>
          <cell r="EZ17">
            <v>288658000</v>
          </cell>
          <cell r="FA17">
            <v>288658000</v>
          </cell>
          <cell r="FB17">
            <v>288658000</v>
          </cell>
          <cell r="FC17">
            <v>288658000</v>
          </cell>
          <cell r="FD17">
            <v>288658000</v>
          </cell>
          <cell r="FE17">
            <v>288658000</v>
          </cell>
          <cell r="FF17">
            <v>288658000</v>
          </cell>
          <cell r="FG17">
            <v>288658000</v>
          </cell>
          <cell r="FH17">
            <v>288658000</v>
          </cell>
          <cell r="FI17">
            <v>288658000</v>
          </cell>
          <cell r="FJ17">
            <v>288658000</v>
          </cell>
          <cell r="FK17">
            <v>288658000</v>
          </cell>
          <cell r="FL17">
            <v>288658000</v>
          </cell>
          <cell r="FM17">
            <v>288658000</v>
          </cell>
          <cell r="FN17">
            <v>288658000</v>
          </cell>
          <cell r="FO17">
            <v>288658000</v>
          </cell>
          <cell r="FP17">
            <v>288658000</v>
          </cell>
          <cell r="FQ17">
            <v>288658000</v>
          </cell>
          <cell r="FR17">
            <v>288658000</v>
          </cell>
          <cell r="FS17">
            <v>288658000</v>
          </cell>
          <cell r="FT17">
            <v>290637475</v>
          </cell>
          <cell r="FU17">
            <v>0</v>
          </cell>
          <cell r="FV17">
            <v>0</v>
          </cell>
          <cell r="FW17">
            <v>290637475</v>
          </cell>
          <cell r="FX17">
            <v>288309572</v>
          </cell>
          <cell r="FY17">
            <v>288309572</v>
          </cell>
          <cell r="FZ17">
            <v>288309572</v>
          </cell>
          <cell r="GA17">
            <v>288309572</v>
          </cell>
          <cell r="GB17">
            <v>288309572</v>
          </cell>
          <cell r="GC17">
            <v>288309572</v>
          </cell>
          <cell r="GD17">
            <v>288309572</v>
          </cell>
          <cell r="GE17">
            <v>288309572</v>
          </cell>
          <cell r="GF17">
            <v>288309572</v>
          </cell>
          <cell r="GG17">
            <v>290635798</v>
          </cell>
          <cell r="GH17">
            <v>0</v>
          </cell>
          <cell r="GI17">
            <v>0</v>
          </cell>
          <cell r="GJ17">
            <v>290635798</v>
          </cell>
          <cell r="GK17">
            <v>0</v>
          </cell>
          <cell r="GL17">
            <v>4772465</v>
          </cell>
          <cell r="GM17">
            <v>31013883</v>
          </cell>
          <cell r="GN17">
            <v>57255301</v>
          </cell>
          <cell r="GO17">
            <v>83496719</v>
          </cell>
          <cell r="GP17">
            <v>109738137</v>
          </cell>
          <cell r="GQ17">
            <v>135979555</v>
          </cell>
          <cell r="GR17">
            <v>162220973</v>
          </cell>
          <cell r="GS17">
            <v>188462391</v>
          </cell>
          <cell r="GT17">
            <v>214703809</v>
          </cell>
          <cell r="GU17">
            <v>0</v>
          </cell>
          <cell r="GV17">
            <v>0</v>
          </cell>
          <cell r="GW17">
            <v>214703809</v>
          </cell>
          <cell r="GX17">
            <v>0</v>
          </cell>
          <cell r="GY17">
            <v>0</v>
          </cell>
          <cell r="GZ17">
            <v>0</v>
          </cell>
          <cell r="HA17">
            <v>0</v>
          </cell>
          <cell r="HB17">
            <v>0</v>
          </cell>
          <cell r="HC17">
            <v>0</v>
          </cell>
          <cell r="HD17">
            <v>0</v>
          </cell>
          <cell r="HE17">
            <v>0</v>
          </cell>
          <cell r="HF17">
            <v>0</v>
          </cell>
          <cell r="HG17">
            <v>1903276</v>
          </cell>
          <cell r="HH17">
            <v>0</v>
          </cell>
          <cell r="HI17">
            <v>0</v>
          </cell>
          <cell r="HJ17">
            <v>1903276</v>
          </cell>
          <cell r="HK17">
            <v>1903276</v>
          </cell>
          <cell r="HL17">
            <v>1903276</v>
          </cell>
          <cell r="HM17">
            <v>1903276</v>
          </cell>
          <cell r="HN17">
            <v>1903276</v>
          </cell>
          <cell r="HO17">
            <v>1903276</v>
          </cell>
          <cell r="HP17">
            <v>1903276</v>
          </cell>
          <cell r="HQ17">
            <v>1903276</v>
          </cell>
          <cell r="HR17">
            <v>1903276</v>
          </cell>
          <cell r="HS17">
            <v>1903276</v>
          </cell>
          <cell r="HT17">
            <v>1903276</v>
          </cell>
          <cell r="HU17">
            <v>0</v>
          </cell>
          <cell r="HV17">
            <v>0</v>
          </cell>
          <cell r="HW17">
            <v>1903276</v>
          </cell>
          <cell r="HX17" t="str">
            <v xml:space="preserve">En el marco del desarrollo de la estrategia para la promoción de la gestión del conocimiento y la innovación, durante la vigencia 2022 se avanzó en las siguientes acciones: 
1. Dos Jornadas FURAG (Diligenciamiento FURAG, acciones para el cierre de brechas IDI 2021) con la participación de 453 servidores del Distrito Capital.
2. Dos Charlas GESCO+I (Conceptos básicos - Implementación Política Pública) con la participación de 360 servidores del Distrito Capital.
3.Se realizaron tres (3) capacitaciones en conjunto con el DAFP para fortalecer los conocimientos de los equipos de Gestión del Conocimiento y la Innovación en la implementación de la política, con 791 asistencias a nivel distrital. 
4.  Se realizó el Lanzamiento Cumbre 2.0-Encuentro Líderes Georgetown) con la participación de 75 servidores del Distrito Capital
5.. Se realizó el programa "Liderazgo en Gestión Pública “con la Georgetown University, correspondiente a la cohorte II, en la que se formaron a 40 servidores públicos. 
6. Se elabora el Documento Técnico Ruta de Conocimiento para las entidades distritales. 
7.Se realiza la identificación de experiencias en la conformación de equipos de Gestión del Conocimiento y la Innovación, se recibe información de 45 entidades y como resultado del análisis realizado se seleccionan cuatro (4) entidades con experiencias exitosas para compartir en evento distrital.   
8.Se avanzó en la versión 7.0 del documento técnico de "Ruta de conocimiento", articulando la estrategia pedagógica diseñada para el acompañamiento y asistencias técnica a las Entidades Distritales denominada Cumbre 2.0 La Gestión y la Innovación 
9.Se avanza en la Conceptualización de las redes de conocimiento, para lo cual se construye la primera parte del documento Redes de Conocimiento Distritales. </v>
          </cell>
          <cell r="HY17" t="str">
            <v>No aplica</v>
          </cell>
          <cell r="HZ17" t="str">
            <v/>
          </cell>
          <cell r="IA17" t="str">
            <v/>
          </cell>
          <cell r="IB17" t="str">
            <v xml:space="preserve">Para el mes de Febrero se avanza en las siguientes actividades: 
Actividad 4.1 
1. Se formuló y aprobó el Plan de acción política Gestión del Conocimiento y la Innovación detallado, aprobado por parte de la Subdirectora Técnica el dia 23 de febrero de 2022
2. Se diseño una (1) encuesta diagnóstica del estado de la gestión del conocimiento en las entidades disritales, el cual contiene un componente de preguntas sobre equipos de gestión del conocimiento
3. Se desarrollo el dia 24 de febrero de 2022, taller de Generalidades para el correcto 
diligenciamiento del FURAG y  el autodiagnóstico, frente a la Politica de Gestion del Conocimiento y la Innovacion en coordinación con el DAFP donde asistieron 331 personas. 
4. Se realizan dos (2) asistencias técnicas sobre Mapas de Conocimiento dirigidas a la Secretaria General en dia 16 de febrero 2022 y el Acueducto de Bogotá el dia 14 de febrero de 2022, donde asitieron un total de 11 personas.
Actividad 4.2 Innovación:
Para la vigencia 2022 se priorizaron los habilitantes de: Formación, liderazgo y procesos. Esta priorización se presentó en la reunión de IBO ampliado a nivel distrital.
Para el fortalecimiento del Habilitante de formación se realizaron las siguientes acciones:
- Se realizó la articulación del curso de "Liderazgo en Gestión Publica"  con Georgetwn University a las entidades del distrito.
- Se realizó la recoleccion y sistematización de los documentos de los postulados al curso de Liderazgo en Gestión Publica" con Georgetwn University.
- Se hizo Junta Administradora donde se aprobaron postulados al curso de Liderazgo en Gestión Publica" con Georgetwn University.
</v>
          </cell>
          <cell r="IC17" t="str">
            <v xml:space="preserve">Las acciones desarrolladas para el mes de marzo fueron:
Actividad 1: 
Se definen las actividades a desarrollar en el plan de acción correspondientes al desarrollo de la estrategia para el fortalecimiento de la Gestión del Conocimiento y la Innovación para el primer trimestre se adelantaron las siguientes actividades:
Se diseñó y aplicó la encuesta diagnóstico a  54 entidades del distrito con la finalidad de identificar el estado de avance en la conformación de equipos, elaboración de mapas de conocimiento, la identificación de redes, y el liderazgo en cada entidad para la ejecución de las actividades mencionadas.
Se realizaron las siguientes asistencias y acompañamientos técnicos en el desarrollo de la estrategia: 
Charla distrital Política de Gestión del Conocimiento y la Innovación, generalidades FURAG y autodiagnóstico, con asistencia de 331 personas.
Charla Gestión del conocimiento en la Mesa Técnica de Gestión del Conocimiento en la Secretaría General, asistencia de 32 personas.
Charla Gestor de Integridad – Un excelente comunicador, con la asistencia de veintitrés (23) personas.
Actividad 2: 
Como parte del fortalecimiento del habilitante de formación y liderazgo, se lleva a cabo el proceso  de formación 40 servidores al curso de Fortalecimiento de Capacidades en Materia de Innovación y Gestión Pública con Georgetown University.
</v>
          </cell>
          <cell r="ID17" t="str">
            <v xml:space="preserve">Las acciones desarrolladas en el mes de abril fueron: 
Actividad 1: 
Se elaboró el documento de la estrategia "Cumbre 2.0", que permite hacer el acompañamiento específico a las entidades del Distrito para la construcción de mapas de conocimiento, el cual cuenta con las siguientes fases: 
Fase de alistamiento: 1 Conociendo el destino - 2 Alistando el equipo - 3 Definiendo la Ruta.
Fase de Ascenso: 1 Caminantes - Senderistas - Escaladores - Alpinistas.
Para cada nivel de las fases se definieron actividades y charlas.
Se realizó la consolidación de la información de los grupos de trabajo de Gestión el Conocimiento y la Innovación, con los que cuentan las entidades, determinando los equipos existentes y las entidades que no cuentan con equipos, así mismo, lo concerniente a actos administrativos y funciones formalmente establecidas, lo anterior con la finalidad de identificar los grupos de trabajo con los que se desarrollará la estrategia de cumbre de conocimiento para la vigencia 2022. 
Se elaboró una propuesta parcial del capítulo No. 1 correspondiente al documento denominado "Rutas de conocimiento", el cual aportará esquemática y teóricamente al fortalecimiento de dinámicas relacionadas con la gestión del conocimiento en las entidades distritales.
Actividad 2: 
Para fortalecer los 3 habilitantes de innovación priorizados en esta vigencia se han desarrollado las siguientes acciones:
- Habilitante de formación:
Se realizó el documento preliminar de conceptualización de la  Ruta de Formación, este documento será el punto de partida para el diseño de la Ruta de Formación que se socializará a las entidades distritales en desarrollo de la estrategia de asistencia técnica para fortalecer los equipos de Gestión del Conocimiento y la Innovación a nivel distrital.
Habilitante de Liderazgo:
- Se finalizó el curso de "Liderazgo en innovación pública" con Georgetown University el día 7 de abril del 2022, donde participaron 40 funcionarios de las difentes entidades, con la finalidad de conformar grupos de líderes que participen activamente en las acividades de Gestión de Conocimiento e Innovación, en las entidades distritales.
- Se mejoró la propuesta de un (1) reto distrital de liderazgo para identificar situaciones que hayan propiciado condiciones para la irrupción de un liderazgo transformador, y que haya generado capacidades para la innovación en los equipos.
Habilitante de Procesos: 
- Se formuló el proyecto para diseñar el proceso tipo de gestión del conocimiento y la innovación en el distrito, el cual se ebtregará en etapa posterior a todas las entidades distritales como modelo.
- Se adelantaron dos reuniones los días 22 y 27 de abril 2022, en las cuales se contó con la participación de 4 entidades (Secretaria General, Catastro, ETB y Atenea), para socializar el proyecto  de diseño del proceso tipo de GESCO+i. 
- Se diseñó documento de captura de información para análisis de referentes del proceso de gestión del conocimiento y la innovación, el cual tiene la finalidad comparar buenas prácticas de diseño e implementación en la gestión por procesos de las Entidades.
</v>
          </cell>
          <cell r="IE17" t="str">
            <v>Para el mes de mayo se adelantaron las siguientes actividades: 
Actividad 1: Gestión del Conocimiento. 
El día 4 de mayo del 2022, se llevo a cabo el evento denominado "Lanzamiento Cumbre 2.0 el Conocimiento y la Innovación al Servicio de la Gestión Institucional" el cual tuvo como objetivo generar conciencia y comprensión sobre la importancia de gestionar el conocimiento y la innovación como un eje transversal de la gestión institucional para la generación de valor público. Este evento conto con la participación de 75 asistentes, entre los que se destacan Directivos, Jefes de Paneación y Lideres de Gestión de Conocimiento y la Innovación.
En desarrollo de la estrategia de la Cumbre 2.0, para fortalecer los conocimiento de los equipos de gestión del conocimiento y la innovación, se desarrollaron dos (2) charlas en coordinación con el Departamento de la Función Pública - DAFP:
-"Conceptos Basicos Gestión del Conocimiento y la Innovación", realizada el 6 de mayo del 2022;  con el objetivo de sensibilizar a los funcionarios en cuanto a los conceptos básicos que se involucran en la politica de Gestión del Conocimiento y la Innovación. Se contó con la participación de doscientos nueve (209) asistentes.
- "Implementación de la Política Pública de Gestión de Conocimiento y la Innovación" realizada el 31 de mayo del 2022, con el objetivo dar a conocer la implementación de la Politica Gestión del Conocimiento y la Innovación en el marco de MIPG, contó con la participación de ciento cincuenta y un (151) asistentes.
Actividad 2: Gestión de las acciones de Innovación.
Para el mes de mayo se adelnataron las siguientes actividades referentes a las acciones de Innovación y sus habilitantes: 
Habilitante de Procesos:
- Para el diseño del proceso tipo de gestión del conocimiento y la innovación se adelantaron dos (2) reuniones los días 5 y 11 de mayo del 2022, que contaron con la participación de cuatro (4) entidades (Secretaria General, Catastro, ETB y Atenea), se realizó el análisis de nueve (9) entidades referentes a nivel nacional y distrital (ANLA, ANM, DAFP, CATASTRO, ACUEDUCTO, PROSPERIDAD SOCIAL, ECOPETROL , DNP Y JARDIN BOTANICO).  Se dió inicio a la revisión de elementos de la caracterización del proceso como: Objetivos, Alcance y Productos.
- Se gestionaron encuentros con tres (3) Entidades del Orden Nacional para conocer la experiencia en la implementación del Modelo de Gestión del Conocimiento, así: Ecopetrol el 10 Mayo de 2022, Ministerio TIC el 19 de Mayo 2022 y Ministerio de Educación el 27 de Mayo 2022.
Fortalecimiento del Habilitante de Liderazgo:
- Se estructuró la metodología a desarrollar en el taller "Liderazgo que no se encuentra en Google" evento dirigido a los estudiantes graduados del curso con Georgetown University, el cual, se llevará a cabo en el mes de junio de manera presencial.</v>
          </cell>
          <cell r="IF17" t="str">
            <v xml:space="preserve">Para el mes de junio se adelantaron las siguientes actividades: 
Actividad 1
Se elaboro informe de avance de actividades en el desarrollo de la Estrategia de Gestión del Conocimiento y la Innovación. 
Se introducen mejoras conceptuales y técnicas a  la versión del documento técnico de ruta del conocimiento, con el fin de permitir a las entidades distritales generar planes de actuación y fortalecimiento de sus sistemas de gestión del conocimiento y se alinea con la estrategia pedagógica diseñada para el acompañamiento y asistencias técnica a las Entidades Distritales denominada Cumbre 2.0 La Gestión y la Innovación al Servicio de la Gestión Institucional
Se realizó charla en el marco del convenio con DAFP Política Gestión del Conocimiento y la Innovación - Acciones para el cierre de brechas - Resultados IDI 2021, en el cual participación 100 personas de las Entidades Distritales, en la cual se dio a conocer los resultados del IDI 2021 de la Política de Gestión del Conocimiento y la Innovación y se realizan recomendaciones para la formulación de acciones de mejora para el cierre de brechas
Se realizó convocatoria a las Entidades Distritales a las charlas programadas para el mes de julio y agosto, en el marco de la estrategia cumbre 2.0 fase de ascenso dirigidas a fortalecer los conocimientos frente a la elaboración e implementación de Mapas de Conocimiento.
</v>
          </cell>
          <cell r="IG17" t="str">
            <v xml:space="preserve">
Para el mes de julio se adelantaron las siguientes actividades: 
Actividad 1: REALIZAR SEGUIMIENTO Y  EVALUACIÓN PARA LA GESTIÓN DEL CONOCIMIENTO Y LA INNOVACIÓN
En el marco de la estrategia cumbre 2.0, se desarrolló la fase de ascenso dirigida a fortalecer los conocimientos frente a la elaboración e implementación de Mapas de Conocimiento en las entidades distritales, para lo cual, se realizaron las siguientes charlas distritales en conjunto con el DAFP:
- 7 de julio, Introducción a los Mapas de Conocimiento, 148 asistencias
- 13 de julio, Identificación del Conocimiento Estratégico, 126 asistencias
- 21 de julio, Visualización Mapas de Conocimiento, 151 asistencias
- 28 de julio, Identificación y valoración de activos de conocimiento, 138 asistencias.
Se diseño formulario en forms el cual tuvo como finalidad iniciar la conformación de la Comunidad de Práctica (redes de conocimiento) de Gestión de Conocimiento y la Innovación, y conocer experiencias de implementación de la Política de GESCO+i que puedan ser compartidas con otras Entidades en temas relacionados equipos, procesos, mapa de conocimiento u otras experiencias , el cual fue enviado a las entidades para su diligenciamiento el día 14 de julio del 2022, recibiendo respuesta de 45 entidades para inicio de la  etapa de análisis de información.
Actividad 2: DESARROLLAR UN ECOSISTEMA DE GESTIÓN DE CONOCIMIENTO E INNOVACIÓN
Habilitante de formación  : Se modifica la malla curricular asociada a documento preliminar de conceptualización de la Ruta de Formación, incluyendo ejes y ciclos de los cursos ofertados y el documento orientador se modifica con un enfoque pedagógico, para orientar el desarrollo del aprendizaje. 
</v>
          </cell>
          <cell r="IH17" t="str">
            <v xml:space="preserve">Para el mes de agosto se adelantaron las siguientes actividades: 
Actividad 1: REALIZAR SEGUIMIENTO Y EVALUACIÓN PARA LA GESTIÓN DEL CONOCIMIENTO Y LA INNOVACIÓN
En el marco de la estrategia cumbre 2.0, se desarrolló la fase de ascenso dirigida a fortalecer los conocimientos frente a la elaboración e implementación de Mapas de Conocimiento en las entidades distritales, para lo cual, se realizaron las siguientes charlas distritales en conjunto con el Departamento Administrativo de la Función Pública:
-	04 de agosto, Repasando el Camino - Mentoría Mapas de Conocimiento, 115 asistentes
-	26 de agosto, Aprendizaje organizacional a través de las buenas prácticas y lecciones aprendidas, 78 asistentes
Se realizó prueba piloto con los equipos técnicos de la Dirección y Subdirección Técnica de Desarrollo Institucional de la Secretaría General    para la construcción del Mapa de Conocimiento de la Secretaría General, con la finalidad de recoger observaciones y propuestas de mejora en el proceso de construcción de mapas. 
Se realizó 5 asistencias técnicas en la estructuración de mapas de conocimiento con las siguientes entidades: 
- Secretaría General - Estrategia para iniciar el proceso de construcción del Mapa de Conocimiento, 16 de agosto.
-Secretaría Distrital de Integración Social - Mapa de Conocimiento - Identificación del conocimiento estratégico el día17 de agosto
- Secretaría de Desarrollo Económico - Asesoría para la construcción del Mapa de Conocimiento el día 18 de agosto
- Secretaría del Hábitat - Asistencia técnica para la implementación de la Política y construcción de Mapas de Conocimiento el día 30 de agosto
- Secretaría General - Prueba piloto identificación del conocimiento estratégico de la DDDI el día 31 de agosto,
Actividad 2: DESARROLLAR UN ECOSISTEMA DE GESTIÓN DE CONOCIMIENTO E INNOVACIÓN
En el marco del desarrollo de los habilitantes de innovación que conforman el ecosistema se 
Habilitante de formación: Se realizó ajustes al documento Ruta de Formación, obteniendo la versión 7,0, la cual desarrolla en su totalidad los componentes establecidos.
Habilitante de Procesos:  Se realizó el diagnóstico de la encuesta enviada a las entidades distritales denominada ""Identificación de experiencias de implementación de GESCO+I"", para determinar el estado de avance de las entidades en cuanto a Procesos, las posibles entidades son:
-Empresa de Energía de Bogotá.
-Secretaría Distrital de Educación.
-Secretaría Distrital de Salud.
-Secretaría Jurídica Distrital.
-Unidad Administrativa Especial Cuerpo Oficial de Bomberos de Bogotá.
Habilitante de equipos: Se realizó el diagnóstico de la encuesta enviada a las entidades distritales denominada ""Identificación de experiencias de implementación de GESCO+I"", para determinar el estado de avance de las entidades en cuanto a Equipos, se seleccionan las posibles entidades: Secretaría Distrital de Educación, Secretaría Distrital de hábitat, Transmilenio S.A., Unidad Administrativa Especial Cuerpo Oficial de Bomberos de Bogotá.
</v>
          </cell>
          <cell r="II17" t="str">
            <v xml:space="preserve">Para el mes de septiembre se adelantaron las siguientes actividades: 
Actividad 1
Se elaboro informe de avance de actividades en el desarrollo de la Estrategia de Gestión del Conocimiento y la Innovación. 
•	Se realizó la identificación de experiencias en la conformación de equipos de Gestión del Conocimiento y la Innovación, se recibe información de 45 entidades y como resultado del análisis realizado se seleccionan cuatro (4) entidades con experiencias exitosas para compartir en evento distrital.   
•	Se realizaron tres (3) capacitaciones en conjunto con el DAFP para fortalecer los conocimientos de los equipos de Gestión del Conocimiento y la Innovación en la implementación de la política, con doscientos setenta y tres (273) asistencias a nivel distrital. 
•	Se asistió técnicamente a la ETB en la conformación del equipo de Gestión del Conocimiento y la innovación. 
•	Se realizaron cinco (5) asistencias técnicas a entidades distritales sobre la implementación de la política de Gestión del Conocimiento y la Innovación.  
•	Se realizaron cinco (5) charlas distritales, dirigidas a fortalecer los conocimientos frente a la elaboración e implementación de Mapas de Conocimiento, con seiscientos setenta y ocho (678) asistencias. 
•	Se asistió técnicamente a siete (7) entidades distritales en el diseño e implementación de la metodología para la construcción de Mapas de Conocimiento. 
•	Se avanzó en la versión 7.0 del documento técnico de "Ruta de conocimiento", articulando la estrategia pedagógica diseñada para el acompañamiento y asistencias técnica a las Entidades Distritales denominada Cumbre 2.0 La Gestión y la Innovación 
•	Se avanzó en la Conceptualización de las redes de conocimiento, para lo cual se construye la primera parte del documento Redes de Conocimiento Distritales. 
Actividad 2: DESARROLLAR UN ECOSISTEMA DE GESTIÓN DE CONOCIMIENTO E INNOVACIÓN
Se elaboro informe de avance de actividades en el desarrollo de la Estrategia de Gestión del Conocimiento y la Innovación.
•	Se aplicó la encuesta diagnóstica "Identificación de experiencias de implementación de GESCO+I" a cuarenta y cinco (45) entidades.  
•	Se identificaron cuatro (4) entidades que podrían ser referentes en la conformación y puesta en marcha de los equipos de Gestión del Conocimiento y la Innovación. 
•	Se elaboró Documento Ruta de Formación versión 8. 
•	Se realizó charla distrital Habilitantes de innovación la cual contó con treinta (30) participantes. 
•	Se participó como jurado en el evento Feria de Gestión del conocimiento y la innovación realizada por Bomberos Bogotá el 29 de septiembre, en el concurso de Proyectos de Innovación. 
</v>
          </cell>
          <cell r="IJ17" t="str">
            <v xml:space="preserve">Para el mes de octubre se adelantaron las siguientes actividades: 
Actividad 1
Se realizó charla distrital, el 26 de octubre de 2022, denominada ABC de la integración de la gestión del conocimiento y la innovación donde participo como panelista principal el Departamento Administrativo de la Función Pública, con la participación de 85 asistentes. 
Se realizaron 5 asistencias técnicas discriminadas de la siguiente manera: 
 (3) asistencias técnicas a las entidades, para la estructuración de Mapas de Conocimiento dos (2) asistencias técnicas para la implementación de la política GESCO+I: de las siguientes entidades: 
- Secretaría General: 
*se finaliza la elaboración del Mapa de Conocimiento de la DDDI, insumo para la consolidación del Mapa de la Entidad, como parte de la prueba piloto iniciada en el primer semestre de 2022
*Concejo de Bogotá 
Se brindó asistencia técnica sobre la elaboración del Mapa de Conocimiento el día 06/10/22 con la asistencia de veinte (20) personas
*Subred Norte 
Se brindó asistencia técnica sobre la elaboración del Mapa de Conocimiento el día 14/10/22 con la asistencia de cuatro (4) personas.
Capital Salud, tema: implementación de la Política GESCO+i el día 04/10/2022 con la asistencia de siete (7) personas
Instituto Distrital de Turismo sobre Lecciones aprendidas el día 20/10/22 con la asistencia siete (7) personas
</v>
          </cell>
          <cell r="IK17" t="str">
            <v/>
          </cell>
          <cell r="IL17" t="str">
            <v/>
          </cell>
          <cell r="IM17">
            <v>0</v>
          </cell>
          <cell r="IN17">
            <v>0</v>
          </cell>
          <cell r="IO17">
            <v>1</v>
          </cell>
          <cell r="IP17">
            <v>0</v>
          </cell>
          <cell r="IQ17">
            <v>0</v>
          </cell>
          <cell r="IR17">
            <v>1</v>
          </cell>
          <cell r="IS17">
            <v>0</v>
          </cell>
          <cell r="IT17">
            <v>0</v>
          </cell>
          <cell r="IU17">
            <v>1</v>
          </cell>
          <cell r="IV17">
            <v>0</v>
          </cell>
          <cell r="IW17">
            <v>0</v>
          </cell>
          <cell r="IX17">
            <v>0</v>
          </cell>
          <cell r="IY17">
            <v>0.75</v>
          </cell>
          <cell r="IZ17">
            <v>0</v>
          </cell>
          <cell r="JA17">
            <v>0</v>
          </cell>
          <cell r="JB17">
            <v>25</v>
          </cell>
          <cell r="JC17">
            <v>0</v>
          </cell>
          <cell r="JD17">
            <v>0</v>
          </cell>
          <cell r="JE17">
            <v>25</v>
          </cell>
          <cell r="JF17">
            <v>0</v>
          </cell>
          <cell r="JG17">
            <v>0</v>
          </cell>
          <cell r="JH17">
            <v>25</v>
          </cell>
          <cell r="JI17">
            <v>0</v>
          </cell>
          <cell r="JJ17">
            <v>0</v>
          </cell>
          <cell r="JK17">
            <v>0</v>
          </cell>
          <cell r="JL17">
            <v>75</v>
          </cell>
          <cell r="JM17">
            <v>0</v>
          </cell>
          <cell r="JN17">
            <v>0</v>
          </cell>
          <cell r="JO17">
            <v>25</v>
          </cell>
          <cell r="JP17">
            <v>25</v>
          </cell>
          <cell r="JQ17">
            <v>25</v>
          </cell>
          <cell r="JR17">
            <v>50</v>
          </cell>
          <cell r="JS17">
            <v>50</v>
          </cell>
          <cell r="JT17">
            <v>50</v>
          </cell>
          <cell r="JU17">
            <v>75</v>
          </cell>
          <cell r="JV17">
            <v>75</v>
          </cell>
          <cell r="JW17">
            <v>75</v>
          </cell>
          <cell r="JX17">
            <v>75</v>
          </cell>
          <cell r="JY17" t="str">
            <v>No Programó</v>
          </cell>
          <cell r="JZ17" t="str">
            <v/>
          </cell>
          <cell r="KA17">
            <v>100</v>
          </cell>
          <cell r="KB17" t="str">
            <v/>
          </cell>
          <cell r="KC17" t="str">
            <v/>
          </cell>
          <cell r="KD17">
            <v>100</v>
          </cell>
          <cell r="KE17" t="str">
            <v/>
          </cell>
          <cell r="KF17" t="str">
            <v/>
          </cell>
          <cell r="KG17">
            <v>100</v>
          </cell>
          <cell r="KH17" t="str">
            <v/>
          </cell>
          <cell r="KI17" t="str">
            <v/>
          </cell>
          <cell r="KJ17" t="str">
            <v/>
          </cell>
          <cell r="KK17" t="str">
            <v>No Programó</v>
          </cell>
          <cell r="KL17" t="str">
            <v>No Programó</v>
          </cell>
          <cell r="KM17">
            <v>100</v>
          </cell>
          <cell r="KN17">
            <v>100</v>
          </cell>
          <cell r="KO17">
            <v>100</v>
          </cell>
          <cell r="KP17">
            <v>100</v>
          </cell>
          <cell r="KQ17">
            <v>100</v>
          </cell>
          <cell r="KR17">
            <v>100</v>
          </cell>
          <cell r="KS17">
            <v>100</v>
          </cell>
          <cell r="KT17">
            <v>100</v>
          </cell>
          <cell r="KU17" t="str">
            <v/>
          </cell>
          <cell r="KV17" t="str">
            <v/>
          </cell>
          <cell r="KW17">
            <v>100</v>
          </cell>
          <cell r="KX17" t="str">
            <v>7868_2</v>
          </cell>
          <cell r="KY17" t="str">
            <v>2. Posicionar la gestión pública distrital a través de la gestión del conocimiento y la innovación.</v>
          </cell>
          <cell r="KZ17">
            <v>100</v>
          </cell>
          <cell r="LA17">
            <v>74.444444444444443</v>
          </cell>
          <cell r="LB17">
            <v>100</v>
          </cell>
          <cell r="LC17">
            <v>74.444444444444443</v>
          </cell>
          <cell r="LD17">
            <v>100</v>
          </cell>
          <cell r="LE17">
            <v>76.326388888888886</v>
          </cell>
          <cell r="LF17">
            <v>10533461000</v>
          </cell>
          <cell r="LG17">
            <v>9952827681</v>
          </cell>
          <cell r="LH17">
            <v>7343147798</v>
          </cell>
          <cell r="LI17">
            <v>1175144811</v>
          </cell>
          <cell r="LJ17">
            <v>1134507998</v>
          </cell>
          <cell r="LK17" t="str">
            <v>No Programó</v>
          </cell>
          <cell r="LL17" t="str">
            <v>No Programó</v>
          </cell>
          <cell r="LM17">
            <v>7.25</v>
          </cell>
          <cell r="LN17">
            <v>0</v>
          </cell>
          <cell r="LO17">
            <v>0</v>
          </cell>
          <cell r="LP17">
            <v>7.25</v>
          </cell>
          <cell r="LQ17">
            <v>0</v>
          </cell>
          <cell r="LR17">
            <v>0</v>
          </cell>
          <cell r="LS17">
            <v>7.25</v>
          </cell>
          <cell r="LT17">
            <v>0</v>
          </cell>
          <cell r="LU17" t="str">
            <v/>
          </cell>
          <cell r="LV17" t="str">
            <v/>
          </cell>
          <cell r="LW17">
            <v>21.75</v>
          </cell>
          <cell r="LX17">
            <v>21.75</v>
          </cell>
          <cell r="LY17">
            <v>21.75</v>
          </cell>
          <cell r="LZ17" t="str">
            <v>No aplica</v>
          </cell>
          <cell r="MA17" t="str">
            <v>No aplica</v>
          </cell>
          <cell r="MB17" t="str">
            <v>Oportuno: Se radica en los tiempos establecidos por la Oficina Asesora de Planeación - OAP</v>
          </cell>
          <cell r="MC17" t="str">
            <v>No aplica</v>
          </cell>
          <cell r="MD17" t="str">
            <v>No aplica</v>
          </cell>
          <cell r="ME17" t="str">
            <v>Oportuno: Se radica en los tiempos establecidos por la Oficina Asesora de Planeación - OAP</v>
          </cell>
          <cell r="MF17" t="str">
            <v>No aplica</v>
          </cell>
          <cell r="MG17" t="str">
            <v>No aplica</v>
          </cell>
          <cell r="MH17" t="str">
            <v>Oportuno: Se radica en los tiempos establecidos por la Oficina Asesora de Planeación - OAP</v>
          </cell>
          <cell r="MI17">
            <v>0</v>
          </cell>
          <cell r="MJ17">
            <v>0</v>
          </cell>
          <cell r="MK17">
            <v>0</v>
          </cell>
          <cell r="ML17" t="str">
            <v>No aplica</v>
          </cell>
          <cell r="MM17" t="str">
            <v>No aplica</v>
          </cell>
          <cell r="MN17" t="str">
            <v>Coherente: La información de avance de la magnitud, consignada en el reporte del periodo, concuerda con la programación realizada, con la información cualitativa presentada, con las actividades establecidas (si aplica) y con los soportes presentados. Esta</v>
          </cell>
          <cell r="MO17" t="str">
            <v>No aplica</v>
          </cell>
          <cell r="MP17" t="str">
            <v>No aplica</v>
          </cell>
          <cell r="MQ17" t="str">
            <v>Oportunidad de mejora: La información de avance de la magnitud consignada en el reporte del periodo, respecto a la programación realizada, la información cualitativa presentada, las actividades establecidas (si aplica) y los soportes presentados, presenta</v>
          </cell>
          <cell r="MR17" t="str">
            <v>No aplica</v>
          </cell>
          <cell r="MS17" t="str">
            <v>No aplica</v>
          </cell>
          <cell r="MT1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17">
            <v>0</v>
          </cell>
          <cell r="MV17">
            <v>0</v>
          </cell>
          <cell r="MW17">
            <v>0</v>
          </cell>
          <cell r="MX17" t="str">
            <v>No Programó</v>
          </cell>
          <cell r="MY17" t="str">
            <v>No Programó</v>
          </cell>
          <cell r="MZ17">
            <v>100</v>
          </cell>
          <cell r="NA17" t="str">
            <v>No programó</v>
          </cell>
          <cell r="NB17" t="str">
            <v>No programó</v>
          </cell>
          <cell r="NC17">
            <v>100</v>
          </cell>
          <cell r="ND17">
            <v>100</v>
          </cell>
          <cell r="NE17">
            <v>100</v>
          </cell>
          <cell r="NF17">
            <v>100</v>
          </cell>
          <cell r="NG17">
            <v>100</v>
          </cell>
          <cell r="NH17" t="str">
            <v/>
          </cell>
          <cell r="NI17" t="str">
            <v/>
          </cell>
          <cell r="NJ17" t="str">
            <v xml:space="preserve">• La información se encuentra en coherencia con las herramientas presupuestales. </v>
          </cell>
          <cell r="NK17" t="str">
            <v xml:space="preserve">• La información se encuentra en coherencia con las herramientas presupuestales. </v>
          </cell>
          <cell r="NL17" t="str">
            <v xml:space="preserve">La información consignada por el proyecto, corresponde con las registradas en las herramientas oficiales
La información consignada esta acorde a lo programado en las herramientas presupuestales de la Entidad. </v>
          </cell>
          <cell r="NM17" t="str">
            <v>Coherente</v>
          </cell>
          <cell r="NN17" t="str">
            <v>Coherente</v>
          </cell>
          <cell r="NO17" t="str">
            <v>Coherente</v>
          </cell>
          <cell r="NP17" t="str">
            <v>Coherente</v>
          </cell>
          <cell r="NQ17" t="str">
            <v>Coherente</v>
          </cell>
          <cell r="NR17" t="str">
            <v>Coherente</v>
          </cell>
          <cell r="NS17">
            <v>0</v>
          </cell>
          <cell r="NT17">
            <v>0</v>
          </cell>
          <cell r="NU17">
            <v>0</v>
          </cell>
          <cell r="NV17" t="str">
            <v>No aplica</v>
          </cell>
          <cell r="NW17" t="str">
            <v>No aplica</v>
          </cell>
          <cell r="NX17" t="str">
            <v>No aplica</v>
          </cell>
          <cell r="NY17" t="str">
            <v>No aplica</v>
          </cell>
          <cell r="NZ17" t="str">
            <v>No aplica</v>
          </cell>
          <cell r="OA17" t="str">
            <v>No aplica</v>
          </cell>
          <cell r="OB17" t="str">
            <v>No aplica</v>
          </cell>
          <cell r="OC17" t="str">
            <v>No aplica</v>
          </cell>
          <cell r="OD17" t="str">
            <v>No aplica</v>
          </cell>
          <cell r="OE17">
            <v>0</v>
          </cell>
          <cell r="OF17">
            <v>0</v>
          </cell>
          <cell r="OG17">
            <v>0</v>
          </cell>
          <cell r="OJ17" t="str">
            <v>PD23</v>
          </cell>
          <cell r="OK17">
            <v>21.75</v>
          </cell>
          <cell r="OL17">
            <v>0</v>
          </cell>
          <cell r="OM17">
            <v>0</v>
          </cell>
          <cell r="ON17">
            <v>0</v>
          </cell>
          <cell r="OO17">
            <v>0</v>
          </cell>
          <cell r="OP17">
            <v>0</v>
          </cell>
          <cell r="OQ17">
            <v>0</v>
          </cell>
          <cell r="OR17">
            <v>0</v>
          </cell>
          <cell r="OS17">
            <v>0</v>
          </cell>
          <cell r="OT17">
            <v>0</v>
          </cell>
          <cell r="OU17">
            <v>0</v>
          </cell>
          <cell r="OV17">
            <v>0</v>
          </cell>
          <cell r="OW17">
            <v>0</v>
          </cell>
          <cell r="OX17">
            <v>0</v>
          </cell>
          <cell r="OY17">
            <v>1903276</v>
          </cell>
          <cell r="OZ17">
            <v>1903276</v>
          </cell>
          <cell r="PA17">
            <v>1903276</v>
          </cell>
          <cell r="PB17">
            <v>1903276</v>
          </cell>
          <cell r="PC17">
            <v>1903276</v>
          </cell>
          <cell r="PD17">
            <v>1903276</v>
          </cell>
          <cell r="PE17">
            <v>1903276</v>
          </cell>
          <cell r="PF17">
            <v>1903276</v>
          </cell>
          <cell r="PG17">
            <v>1903276</v>
          </cell>
          <cell r="PH17">
            <v>1903276</v>
          </cell>
          <cell r="PI17">
            <v>0</v>
          </cell>
          <cell r="PJ17">
            <v>0</v>
          </cell>
          <cell r="PK17">
            <v>1903276</v>
          </cell>
          <cell r="PL17">
            <v>211476</v>
          </cell>
          <cell r="PM17">
            <v>1174933335</v>
          </cell>
          <cell r="PN17" t="str">
            <v>Meta Proyecto de Inversión</v>
          </cell>
        </row>
        <row r="18">
          <cell r="A18" t="str">
            <v>PD24</v>
          </cell>
          <cell r="B18">
            <v>7868</v>
          </cell>
          <cell r="C18" t="str">
            <v>7868_5</v>
          </cell>
          <cell r="D18">
            <v>2020110010191</v>
          </cell>
          <cell r="E18" t="str">
            <v>Un nuevo contrato social y ambiental para la Bogotá del siglo XXI</v>
          </cell>
          <cell r="F18" t="str">
            <v>5. Construir Bogotá región con gobierno abierto, transparente y ciudadanía consciente.</v>
          </cell>
          <cell r="G18" t="str">
            <v>56. Gestión Pública Efectiva</v>
          </cell>
          <cell r="H18" t="str">
            <v xml:space="preserve">Fortalecer las capacidades institucionales para una Gestión pública efectiva y articulada, orientada a la generación de valor público para los grupos de interés. </v>
          </cell>
          <cell r="I18" t="str">
            <v>2. Posicionar la gestión pública distrital a través de la gestión del conocimiento y la innovación.</v>
          </cell>
          <cell r="J18" t="str">
            <v>Desarrollo Institucional para una Gestión Pública Eficiente</v>
          </cell>
          <cell r="K18" t="str">
            <v>Subsecretaría Distrital de Fortalecimiento Institucional</v>
          </cell>
          <cell r="L18" t="str">
            <v>Gloria Patricia Rincón Mazo</v>
          </cell>
          <cell r="M18" t="str">
            <v>Subsecretaria Distrital de Fortalecimiento Institucional</v>
          </cell>
          <cell r="N18" t="str">
            <v>Dirección Distrital de Archivo de Bogotá</v>
          </cell>
          <cell r="O18" t="str">
            <v>Alvaro Arias Cruz</v>
          </cell>
          <cell r="P18" t="str">
            <v>Director Distrital de Archivo de Bogotá</v>
          </cell>
          <cell r="Q18" t="str">
            <v>Nelson Guillermo Duarte Alfaro</v>
          </cell>
          <cell r="R18" t="str">
            <v>Eliana Pedraza</v>
          </cell>
          <cell r="S18" t="str">
            <v>5. Fortalecer 100 porciento de la estrategia de los Archivos Públicos del Distrito Capital.</v>
          </cell>
          <cell r="T18" t="str">
            <v>Fortalecer 100 porciento de la estrategia de los Archivos Públicos del Distrito Capital.</v>
          </cell>
          <cell r="AC18" t="str">
            <v>5. Fortalecer 100 porciento de la estrategia de los Archivos Públicos del Distrito Capital.</v>
          </cell>
          <cell r="AI18" t="str">
            <v xml:space="preserve">PD_Meta Proyecto: 5. Fortalecer 100 porciento de la estrategia de los Archivos Públicos del Distrito Capital.; </v>
          </cell>
          <cell r="AJ18" t="str">
            <v>De acuerdo con la cadena de valor, los porcentajes programados para el cuatrienio son: 11%, 32%, 54%, 81% y 100%</v>
          </cell>
          <cell r="AK18">
            <v>44055</v>
          </cell>
          <cell r="AL18">
            <v>1</v>
          </cell>
          <cell r="AM18">
            <v>2022</v>
          </cell>
          <cell r="AN18" t="str">
            <v>Este indicador mide el porcentaje de avance en la implementación de la estrategia para el fortalecimiento de los Archivos Públicos del Distrito Capital.</v>
          </cell>
          <cell r="AO18" t="str">
            <v>Esta estrategia permitirá a las entidades y organismos distritales avanzar en materia de la implementación de la política de gestión documental y archivos para contibuir a la implementación del gobierno abierto de Bogotá y al cumplimiento de la política de transparencia, integridad y no tolerancia contra la corrupción mediante el fotalecimiento de sus capacidades institucionales relacionadas con la gestión de documentos.</v>
          </cell>
          <cell r="AP18">
            <v>2020</v>
          </cell>
          <cell r="AQ18">
            <v>2024</v>
          </cell>
          <cell r="AR18" t="str">
            <v>Creciente</v>
          </cell>
          <cell r="AS18" t="str">
            <v>Eficiencia</v>
          </cell>
          <cell r="AT18" t="str">
            <v>Porcentaje</v>
          </cell>
          <cell r="AU18" t="str">
            <v>Resultado</v>
          </cell>
          <cell r="AV18">
            <v>2020</v>
          </cell>
          <cell r="AW18">
            <v>0</v>
          </cell>
          <cell r="AX18" t="str">
            <v>N/D</v>
          </cell>
          <cell r="AY18">
            <v>0</v>
          </cell>
          <cell r="AZ18">
            <v>1</v>
          </cell>
          <cell r="BA18">
            <v>0</v>
          </cell>
          <cell r="BB18" t="str">
            <v>El cumplimiento de la meta se reporta en función del avance en  la ejecución de las actividades que hacen parte de la estrategia para el fortalecimiento de los archivos públicos del Distrito Capital.</v>
          </cell>
          <cell r="BC18" t="str">
            <v xml:space="preserve">(Avance de ejecución de la estrategia en el periodo / Avance de programación de la estrategia en el periodo) X 100					</v>
          </cell>
          <cell r="BD18" t="str">
            <v xml:space="preserve">Avance de ejecución de la estrategia en el periodo		</v>
          </cell>
          <cell r="BE18" t="str">
            <v>Avance de programación de la estrategia en el periodo.</v>
          </cell>
          <cell r="BF18" t="str">
            <v>Actas, informes, instrumentos de normalización, conceptos técnicos, documentos técnicos, proyectos de actos administrativos, evidencias de reunión, presentaciones, registros de asistencia, portafolio de entidades y caja de herramientas</v>
          </cell>
          <cell r="BG18">
            <v>2</v>
          </cell>
          <cell r="BH18">
            <v>44098</v>
          </cell>
          <cell r="BI18">
            <v>0</v>
          </cell>
          <cell r="BJ18" t="str">
            <v>Establecer variables 1 y/o 2 numéricas</v>
          </cell>
          <cell r="BK18">
            <v>100</v>
          </cell>
          <cell r="BL18">
            <v>11</v>
          </cell>
          <cell r="BM18">
            <v>32</v>
          </cell>
          <cell r="BN18">
            <v>54</v>
          </cell>
          <cell r="BO18">
            <v>81</v>
          </cell>
          <cell r="BP18">
            <v>100</v>
          </cell>
          <cell r="BQ18">
            <v>2331938677</v>
          </cell>
          <cell r="BR18">
            <v>431753088</v>
          </cell>
          <cell r="BS18">
            <v>411051145</v>
          </cell>
          <cell r="BT18">
            <v>474629444</v>
          </cell>
          <cell r="BU18">
            <v>317213000</v>
          </cell>
          <cell r="BV18">
            <v>697292000</v>
          </cell>
          <cell r="BW18">
            <v>11</v>
          </cell>
          <cell r="BX18">
            <v>32</v>
          </cell>
          <cell r="BY18">
            <v>54</v>
          </cell>
          <cell r="BZ18">
            <v>21</v>
          </cell>
          <cell r="CA18">
            <v>22</v>
          </cell>
          <cell r="CB18">
            <v>431753088</v>
          </cell>
          <cell r="CC18">
            <v>404879847</v>
          </cell>
          <cell r="CD18">
            <v>411015618</v>
          </cell>
          <cell r="CE18">
            <v>406759681</v>
          </cell>
          <cell r="CF18">
            <v>11</v>
          </cell>
          <cell r="CG18">
            <v>32</v>
          </cell>
          <cell r="CH18">
            <v>48.5</v>
          </cell>
          <cell r="CI18" t="str">
            <v>Suma</v>
          </cell>
          <cell r="CJ18">
            <v>0</v>
          </cell>
          <cell r="CK18">
            <v>0</v>
          </cell>
          <cell r="CL18">
            <v>5.5</v>
          </cell>
          <cell r="CM18">
            <v>0</v>
          </cell>
          <cell r="CN18">
            <v>0</v>
          </cell>
          <cell r="CO18">
            <v>5.5</v>
          </cell>
          <cell r="CP18">
            <v>0</v>
          </cell>
          <cell r="CQ18">
            <v>0</v>
          </cell>
          <cell r="CR18">
            <v>5.5</v>
          </cell>
          <cell r="CS18">
            <v>0</v>
          </cell>
          <cell r="CT18">
            <v>0</v>
          </cell>
          <cell r="CU18">
            <v>5.5</v>
          </cell>
          <cell r="CV18">
            <v>54</v>
          </cell>
          <cell r="CW18">
            <v>16.5</v>
          </cell>
          <cell r="CX18">
            <v>16.5</v>
          </cell>
          <cell r="CY18">
            <v>0</v>
          </cell>
          <cell r="CZ18">
            <v>0</v>
          </cell>
          <cell r="DA18">
            <v>50</v>
          </cell>
          <cell r="DB18">
            <v>0</v>
          </cell>
          <cell r="DC18">
            <v>0</v>
          </cell>
          <cell r="DD18">
            <v>50</v>
          </cell>
          <cell r="DE18">
            <v>0</v>
          </cell>
          <cell r="DF18">
            <v>0</v>
          </cell>
          <cell r="DG18">
            <v>50</v>
          </cell>
          <cell r="DH18">
            <v>0</v>
          </cell>
          <cell r="DI18">
            <v>0</v>
          </cell>
          <cell r="DJ18">
            <v>50</v>
          </cell>
          <cell r="DK18">
            <v>200</v>
          </cell>
          <cell r="DL18">
            <v>0</v>
          </cell>
          <cell r="DM18">
            <v>0</v>
          </cell>
          <cell r="DN18">
            <v>50</v>
          </cell>
          <cell r="DO18">
            <v>0</v>
          </cell>
          <cell r="DP18">
            <v>0</v>
          </cell>
          <cell r="DQ18">
            <v>50</v>
          </cell>
          <cell r="DR18">
            <v>0</v>
          </cell>
          <cell r="DS18">
            <v>0</v>
          </cell>
          <cell r="DT18">
            <v>50</v>
          </cell>
          <cell r="DU18">
            <v>0</v>
          </cell>
          <cell r="DV18">
            <v>0</v>
          </cell>
          <cell r="DW18">
            <v>0</v>
          </cell>
          <cell r="DX18">
            <v>150</v>
          </cell>
          <cell r="DY18">
            <v>150</v>
          </cell>
          <cell r="DZ18" t="str">
            <v/>
          </cell>
          <cell r="EA18" t="str">
            <v/>
          </cell>
          <cell r="EB18" t="str">
            <v>1. Documento de Avance de la implementación de la estrategia para el fortalecimiento de los Archivos Públicos del Distrito Capital.
2- Avance del Informe de normalización de Gestión Documental y Archivos
3- Avance Informe  de seguimiento al Cumplimiento de la normativa archivística.
4. Informe de avance de  resultados de la medición de los indicadores de la Dirección Distrital de Archivo de Bogotá.1. Avance de entrega de las estrategias de modernización del Modelo de Asistencia Técnica Focalizada.
2. Informe de Asistencia Técnica
3. Reporte de Conceptos Tècnicos de TRD y TVD emitidos</v>
          </cell>
          <cell r="EC18" t="str">
            <v/>
          </cell>
          <cell r="ED18" t="str">
            <v/>
          </cell>
          <cell r="EE18" t="str">
            <v>1. Documento de Avance de la implementación de la estrategia para el fortalecimiento de los Archivos Públicos del Distrito Capital.
2- Avance del Informe de normalización de Gestión Documental y Archivos
3- Avance Informe  de seguimiento al Cumplimiento de la normativa archivística.
4. Informe de avance de  resultados de la medición de los indicadores de la Dirección Distrital de Archivo de Bogotá.
1. Avance de entrega de las estrategias de modernización del Modelo de Asistencia Técnica Focalizada.
2. Informe de Asistencia Técnica
3. Reporte de Conceptos Tècnicos de TRD y TVD emitidos</v>
          </cell>
          <cell r="EF18" t="str">
            <v/>
          </cell>
          <cell r="EG18" t="str">
            <v/>
          </cell>
          <cell r="EH18" t="str">
            <v>1. Documento de Avance de la implementación de la estrategia para el fortalecimiento de los Archivos Públicos del Distrito Capital.
2- Avance del Informe de normalización de Gestión Documental y Archivos
3- Avance Informe  de seguimiento al Cumplimiento de la normativa archivística.
4. Informe de avance de  resultados de la medición de los indicadores de la Dirección Distrital de Archivo de Bogotá.
1. Avance de entrega de las estrategias de modernización del Modelo de Asistencia Técnica Focalizada.
2. Informe de Asistencia Técnica
3. Reporte de Conceptos Tècnicos de TRD y TVD emitidos</v>
          </cell>
          <cell r="EI18" t="str">
            <v/>
          </cell>
          <cell r="EJ18" t="str">
            <v/>
          </cell>
          <cell r="EK18" t="str">
            <v>1. Documento de Avance de la implementación de la estrategia para el fortalecimiento de los Archivos Públicos del Distrito Capital.
2- Informe de normalización de Gestión Documental y Archivos
3- Informe  de seguimiento al Cumplimiento de la normativa archivística.
4. Informe  de  resultados de la medición de los indicadores de la Dirección Distrital de Archivo de Bogotá.
1. Informe consolidado de las estrategias de modernización del Modelo de Asistencia Técnica Focalizada.
2. Informe de Asistencia Técnica
3. Reporte de Conceptos Tècnicos de TRD y TVD emitidos</v>
          </cell>
          <cell r="EL18">
            <v>0</v>
          </cell>
          <cell r="EM18">
            <v>0</v>
          </cell>
          <cell r="EN18" t="str">
            <v>1. Documento de Avance de la implementación de la estrategia para el fortalecimiento de los Archivos Públicos del Distrito Capital.
2- Avance del Informe de normalización de Gestión Documental y Archivos
3- Avance Informe  de seguimiento al Cumplimiento de la normativa archivística.
4. Informe de avance de  resultados de la medición de los indicadores de la Dirección Distrital de Archivo de Bogotá.
1. Avance de entrega de las estrategias de modernización del Modelo de Asistencia Técnica Focalizada.
2. Informe de Asistencia Técnica
3. Reporte de Conceptos Tècnicos de TRD y TVD emitidos</v>
          </cell>
          <cell r="EO18">
            <v>0</v>
          </cell>
          <cell r="EP18">
            <v>0</v>
          </cell>
          <cell r="EQ18" t="str">
            <v>1. Documento de Avance de la implementación de la estrategia para el fortalecimiento de los Archivos Públicos del Distrito Capital.
2- Avance del Informe de normalización de Gestión Documental y Archivos
3- Avance Informe  de seguimiento al Cumplimiento de la normativa archivística.
4. Informe de avance de  resultados de la medición de los indicadores de la Dirección Distrital de Archivo de Bogotá.
1. Avance de entrega de las estrategias de modernización del Modelo de Asistencia Técnica Focalizada.
2. Informe de Asistencia Técnica
3. Reporte de Conceptos Tècnicos de TRD y TVD emitidos</v>
          </cell>
          <cell r="ER18">
            <v>0</v>
          </cell>
          <cell r="ES18">
            <v>0</v>
          </cell>
          <cell r="ET18" t="str">
            <v>"1. Documento de Avance de la implementación de la estrategia para el fortalecimiento de los Archivos Públicos del Distrito Capital.
2- Avance del Informe de normalización de Gestión Documental y Archivos
3- Avance Informe  de seguimiento al Cumplimiento de la normativa archivística.
4. Informe de avance de  resultados de la medición de los indicadores de la Dirección Distrital de Archivo de Bogotá.
1. Avance de entrega de las estrategias de modernización del Modelo de Asistencia Técnica Focalizada.
2. Informe de Asistencia Técnica
3. Reporte de Conceptos Tècnicos de TRD y TVD emitidos"</v>
          </cell>
          <cell r="EU18">
            <v>0</v>
          </cell>
          <cell r="EV18">
            <v>0</v>
          </cell>
          <cell r="EW18">
            <v>0</v>
          </cell>
          <cell r="EX18">
            <v>447270000</v>
          </cell>
          <cell r="EY18">
            <v>447270000</v>
          </cell>
          <cell r="EZ18">
            <v>447270000</v>
          </cell>
          <cell r="FA18">
            <v>447270000</v>
          </cell>
          <cell r="FB18">
            <v>447270000</v>
          </cell>
          <cell r="FC18">
            <v>447270000</v>
          </cell>
          <cell r="FD18">
            <v>447270000</v>
          </cell>
          <cell r="FE18">
            <v>447270000</v>
          </cell>
          <cell r="FF18">
            <v>447270000</v>
          </cell>
          <cell r="FG18">
            <v>447270000</v>
          </cell>
          <cell r="FH18">
            <v>447270000</v>
          </cell>
          <cell r="FI18">
            <v>447270000</v>
          </cell>
          <cell r="FJ18">
            <v>447270000</v>
          </cell>
          <cell r="FK18">
            <v>447270000</v>
          </cell>
          <cell r="FL18">
            <v>447270000</v>
          </cell>
          <cell r="FM18">
            <v>447270000</v>
          </cell>
          <cell r="FN18">
            <v>447270000</v>
          </cell>
          <cell r="FO18">
            <v>447270000</v>
          </cell>
          <cell r="FP18">
            <v>457606427</v>
          </cell>
          <cell r="FQ18">
            <v>457606427</v>
          </cell>
          <cell r="FR18">
            <v>500606427</v>
          </cell>
          <cell r="FS18">
            <v>500606427</v>
          </cell>
          <cell r="FT18">
            <v>474629444</v>
          </cell>
          <cell r="FU18">
            <v>0</v>
          </cell>
          <cell r="FV18">
            <v>0</v>
          </cell>
          <cell r="FW18">
            <v>474629444</v>
          </cell>
          <cell r="FX18">
            <v>439180928</v>
          </cell>
          <cell r="FY18">
            <v>439180928</v>
          </cell>
          <cell r="FZ18">
            <v>439180928</v>
          </cell>
          <cell r="GA18">
            <v>439180928</v>
          </cell>
          <cell r="GB18">
            <v>439180928</v>
          </cell>
          <cell r="GC18">
            <v>439180928</v>
          </cell>
          <cell r="GD18">
            <v>457499959</v>
          </cell>
          <cell r="GE18">
            <v>457499959</v>
          </cell>
          <cell r="GF18">
            <v>467492159</v>
          </cell>
          <cell r="GG18">
            <v>474629444</v>
          </cell>
          <cell r="GH18">
            <v>0</v>
          </cell>
          <cell r="GI18">
            <v>0</v>
          </cell>
          <cell r="GJ18">
            <v>474629444</v>
          </cell>
          <cell r="GK18">
            <v>0</v>
          </cell>
          <cell r="GL18">
            <v>13507972</v>
          </cell>
          <cell r="GM18">
            <v>62887409</v>
          </cell>
          <cell r="GN18">
            <v>120937326</v>
          </cell>
          <cell r="GO18">
            <v>173277415</v>
          </cell>
          <cell r="GP18">
            <v>225617504</v>
          </cell>
          <cell r="GQ18">
            <v>277957593</v>
          </cell>
          <cell r="GR18">
            <v>330297682</v>
          </cell>
          <cell r="GS18">
            <v>382637771</v>
          </cell>
          <cell r="GT18">
            <v>420253906</v>
          </cell>
          <cell r="GU18">
            <v>0</v>
          </cell>
          <cell r="GV18">
            <v>0</v>
          </cell>
          <cell r="GW18">
            <v>420253906</v>
          </cell>
          <cell r="GX18">
            <v>0</v>
          </cell>
          <cell r="GY18">
            <v>0</v>
          </cell>
          <cell r="GZ18">
            <v>0</v>
          </cell>
          <cell r="HA18">
            <v>0</v>
          </cell>
          <cell r="HB18">
            <v>0</v>
          </cell>
          <cell r="HC18">
            <v>0</v>
          </cell>
          <cell r="HD18">
            <v>0</v>
          </cell>
          <cell r="HE18">
            <v>0</v>
          </cell>
          <cell r="HF18">
            <v>0</v>
          </cell>
          <cell r="HG18">
            <v>4255937</v>
          </cell>
          <cell r="HH18">
            <v>0</v>
          </cell>
          <cell r="HI18">
            <v>0</v>
          </cell>
          <cell r="HJ18">
            <v>4255937</v>
          </cell>
          <cell r="HK18">
            <v>0</v>
          </cell>
          <cell r="HL18">
            <v>4255937</v>
          </cell>
          <cell r="HM18">
            <v>4255937</v>
          </cell>
          <cell r="HN18">
            <v>4255937</v>
          </cell>
          <cell r="HO18">
            <v>4255937</v>
          </cell>
          <cell r="HP18">
            <v>4255937</v>
          </cell>
          <cell r="HQ18">
            <v>4255937</v>
          </cell>
          <cell r="HR18">
            <v>4255937</v>
          </cell>
          <cell r="HS18">
            <v>4255937</v>
          </cell>
          <cell r="HT18">
            <v>4255937</v>
          </cell>
          <cell r="HU18">
            <v>0</v>
          </cell>
          <cell r="HV18">
            <v>0</v>
          </cell>
          <cell r="HW18">
            <v>4255937</v>
          </cell>
          <cell r="HX18" t="str">
            <v xml:space="preserve">En el marco del desarrollo de la estrategia de Archivos Públicos del Distrital, la Secretaría General a la fecha logró: 
En cuanto a la actividad 1 “Formular Y Actualizar Lineamientos Técnicos Archivísticos, Estrategias De Seguimiento Y Medición A La Implementación De La Política Archivística En El Distrito Capital”, los avances son los siguientes:
1. Documento de Avance de la implementación de la estrategia para el fortalecimiento de los Archivos Públicos del Distrito Capital:
*Definición del Esquema de Correlación Estratégica frente al Plan Distrital de Desarrollo 2020 – 2024
*Avances en el proceso de estructuración del Nuevo Modelo de Asistencia Técnica.
* Se ajusta en la línea de lineamientos: la incorporación del título completo del Modelo Integral de Gestión Documental y Archivos para el Distrito Capital- MIGDA y se realiza cambio de título de la acción 1.2: lineamientos específicos por Instrumentos técnicos.
* Se ajusta Ilustración 2 Líneas de acción y actividades, en el detalle de cada una de las actividades de cada una de las líneas de la meta
*Se propone ajustar estructura del documento en el capítulo 7 Acciones, para estandarizar contenido en cada una de las líneas establecidas en la meta.
2- Avance del Informe de normalización de Gestión Documental y Archivos:
* Se desarrolló propuesta Guía Esquema de Metadatos de Bogotá para Documentos Electrónicos de Archivo- EMBDEA 
*Se avanzó en la estructuración y socialización del Modelo Integral de Gestión Documental y Archivos para el Distrito Capital 
*Se avanzó en los instrumentos técnicos: guía Esquema de Metadatos para Bogotá EMBDA 2.0, guía para la elaboración de inventarios documentales, Instructivo de firmas en medio electrónico, instructivo para elaboración de la política de gestión documental, propuesta guía de implementación Esquema de Metadatos para Bogotá EMBDA
*Se enviar a control de legalidad a la oficina asesora jurídica con radicado 3-2022-29669 la propuesta de proyecto de decreto modificatorio del artículo 24 del decreto distrital 514 de 2006.
3- Avance Informe de seguimiento al Cumplimiento de la normativa archivística:
*Elaboración de los informes ejecutivos de entidades
* Procesamiento de los resultados de las 37 entidades restantes para el análisis del cálculo del indicador de las 58 entidades a reportar.
* Cálculo del indicador.
* Reporte del indicador a la Dirección Distrital de Archivo de Bogotá. 
* Participación en la revisión y ajuste al documento de la estrategia de archivos públicos.
*Remisión del diseño de los informes ejecutivos y de seguimiento estratégico a la Subsecretaría de Fortalecimiento Institucional.
*Elaboración de los informes de seguimiento estratégico de 9 entidades.
4. Informe de avance de resultados de la medición de los indicadores de la Dirección Distrital de Archivo de Bogotá:
*Se presentó la propuesta del nuevo producto e indicador de gestión documental en la política de transparencia de acuerdo con el CONPES en el Comité Sectorial de Gestión y Desempeño. 
*Al 30 de agosto se consolidó la información de 21 entidades de las 49 verificadas.
Se ajustó y remitió a la Oficina de Planeación la Ficha Metodológica que soporta la operación estadística para el cálculo del indicador de gestión documental en la política de transparencia.
* Solicitud Ajustes Políticas Públicas - CONPES
* Matriz plan de acción Transparencia 
* Ficha Técnica del Indicador Unificado. 
* Presentación de Solicitud de Modificación Indicador
* Metodología para el Cálculo del Indicador 1.1.1 Porcentaje de Implementación del SGDA en las entidades del Distrito. 
* Matriz de ponderación de criterios, temas y componentes
* Reportes de Política Pública de Transparencia con corte a septiembre de 2022. 
* Informes en Power Bi de los Tableros Seguimiento Estratégico 2022 
*Se realizó reporte de los indicadores de la Política de Transparencia a la Oficina Asesora de Planeación.
Respecto a la actividad 2 Implementar El Modelo De Asistencia Técnica Focalizada Que Permita Apoyar A Las Entidades Y Organismos Distritales En La Implementación De La Política De Archivos En El Distrito Capital, se ha avanzado: 
1. Avance de entrega de las estrategias de modernización del Modelo de Asistencia Técnica Focalizada: 
- LÍNEAS TÉCNICAS: Se elaboró y aprobó la estructura de las líneas técnicas para los procesos de contratación, se realizaron mesas de socialización con la Subsecretaría Distrital de Fortalecimiento Institucional y se dio continuidad a la formulación del ABC de los lineamientos técnicos de acuerdo con el cronograma de la línea de digitalización. Adicionalmente, se realizaron los ajustes sobre la línea de línea técnica relacionada con los servicios de proyectos y se formuló la metodología a implementar con las entidades y organismos distritales para validación del contenido técnico de las tres líneas técnicas. Además. se preparó la logística y se realizaron las 3 jornadas de socialización (remitiendo las líneas técnicas y el formulario de validación de contenido técnico)
- ACUERDOS DE NIVELES DE SERVICIO – ANS: Se actualizó la estructura de los Acuerdos de Niveles de Servicio e identificación de los elementos y se actualizaron fichas técnicas, se presentó propuesta del portafolio de asistencia técnica y propuesta documento Acuerdos de Niveles de Servicio, Se ajustó la matriz de servicios de asistencia técnica articulando con el enfoque sectorial y se presentó avance de la propuesta inicial del documento en relación con los Acuerdos Niveles de Servicios internos. Además, se formularon los Acuerdos de Niveles de Servicios internos a partir de la estructura de portafolio de servicios, el cual se encuentran enfocado a la socialización del Modelo Integral De Gestión Documental Y Archivos para el Distrito Capital; los componentes de Modelo Integral De Gestión Documental Y Archivos para el Distrito Capital y las temáticas sobre las cuales se realizará la asistencia técnica y se realizaron los ajustes en los Acuerdos de Niveles de Servicio (ANS) externos con base en las observaciones efectuadas tanto por el equipo base del Iniciativa de Mejora Procedimiento de Asistencia Técnica como por la asesora de la Dirección Distrital de Archivo de Bogotá. Además, se generó la versión final de los Acuerdos de Niveles de Servicios Externos y se remitió a los flujos de revisión establecidos al interior de la Dirección Distrital de Archivo de Bogotá. 
- PLANTILLAS TIPO: Se socializaron plantillas para uso en la prestación de los servicios de Asistencia Técnica a las entidades y organismos distritales y se elaboró la propuesta del formato ""evidencia de reunión"" y se  socializaron las plantillas, previamente aprobabas con el equipo de tecnología para la implementación en la herramienta que apoyará la gestión del IMPAT. 
- INDICADORES Y ESTADÍSTICAS: Se realizó análisis de datos de métricas de asistencia técnicas vigencias 2020 y 2021, se entregó propuesta indicadora de cumplimiento a partir de servicios definidos en Acuerdos de Niveles de Servicio y se realizó análisis de métricas vigencia 2022. Además, se efectuó la revisión y socialización de la propuesta batería indicadores (Indicadores de Eficacia; Indicador de Eficiencia e Indicador de Efectividad). Además, se revisaron y se socializaron los indicadores al Subdirector para definir la incorporación de los mismos en el IMPAT.
- MESA DE SERVICIO: Se realizó mesa con la Oficina de Tecnologías de la Información y las Comunicaciones (OTIC) para recibir retroalimentación de las funcionalidades actuales de la mesa de ayuda. Y se socialización los requerimientos técnicos tecnológicos. Además, se realizaron mesas de trabajo internas con el equipo de transformación digital de la Dirección Distrital de Archivo de Bogotá, socializando los subproductos IMPAT y los requerimientos funcionales de la herramienta tecnológica para lograr la articulación tecnológica.
AVANCE DEL DOCUMENTO DE DESCRIPCIÓN INICIATIVA PROYECTO NUEVO MODELO DE ASISTENCIA TÉCNICA: Se realizó la revisión de la estructura de documento y se definió la estructura del portafolio de Asistencia Técnica y se realizaron mesas de trabajo a fin de construir los elementos propuestos en la estructura del documento de la Iniciativa de Mejora Procedimiento de Asistencia Técnica.
2. Informe de Asistencia Técnica:
Informe de conceptos técnicos: fueron atendidas las solicitudes de las entidades y organismos distritales relacionadas con la elaboración y actualización de los instrumentos archivísticos: Tablas de Retención Documental y Banco Terminológico. Adicionalmente, fueron brindadas orientaciones técnicas sobre normatividad archivística, valoración documental, firma digital y electrónica, transferencias documentales, unidades de conservación, documento electrónico, implementación de requerimientos para Sistema de Gestión de Documentos Electrónicos de Archivo y Sistema Integrado de Conservación - SIC. Se brindó la asistencia técnica por oferta dando continuidad a los sectores de gobierno y salud. Se orientó a las entidades en la formulación técnica archivística para la contratación de servicios para depósito, custodia y administración integral de archivos, equipos de monitoreo y control de condiciones ambientales, organización documental, adquisición de unidades conservación para archivos, y servicios postales y mensajería.
Se ejecutaron en su totalidad las acciones de asistencia técnica programadas, atendiendo 21 entidades públicas de 12 sectores de la administración distrital, el Concejo de Bogotá y un externo. 
Las acciones de asistencia técnica ejecutadas a la fecha en el marco del procedimiento de asistencia técnica corresponden a un total de 237 clasificadas por modalidad así:
- Mesas técnicas
*Demanda: 17
*Oferta:54
-Conceptos técnicos
*Estudios previos: 84
*Gestión documental: 74
- Visitas Técnicas: 3
-* Jornadas de socialización: 5
3. Reporte de Conceptos Técnicos de TRD y TVD emitidos:
Se emitieron 12 conceptos de revisión y evaluación de Tabla de Valoración Documental Dos (2) de la CONTRALORÍA DE BOGOTÁ, D.C, uno (1) a la SECRETARÍA DISTRITAL DE MOVILIDAD. (FONDO DE EDUCACIÓN Y SEGURIDAD VIAL – FONDATT) y uno (1) HOSPITAL JUAN XXXIII CUSTODIADO POR LA SUBRED INTEGRADA DE SERVICIOS DE SALUD NORTE E.S.E., se emitió concepto de revisión y evaluación de Tabla de Valoración Documental de la SUBRED INTEGRADA DE SERVICIOS DE SALUD NORTE - Fondo Documental Acumulado Hospital Juan XXIII, concepto técnico de la Tabla de Valoración Documental de la Unidad Administrativa Especial de Rehabilitación y Mantenimiento Vial - UAERMV (TVD Fondo de la Secretaría de Obras Públicas) 5a versión, (1) para la actualización de la Tabla de Retención Documental del Jardín Botánico de Bogotá "José Celestino Mutis, (1) para la Tabla de Retención Documental de la Cámara de Comercio de Bogotá,  (1) sobre la tabla de Valoración Documental del Jardín Botánico de Bogotá "José Celestino Mutis" (1) Tabla de Retención Documental Actualización 1 - Secretaría de Educación del Distrito y (1) Tabla de Retención Documental - Capital Salud EPS-S S.A.S.
</v>
          </cell>
          <cell r="HY18" t="str">
            <v>No aplica</v>
          </cell>
          <cell r="HZ18" t="str">
            <v/>
          </cell>
          <cell r="IA18" t="str">
            <v/>
          </cell>
          <cell r="IB18" t="str">
            <v>Actividad 1: 1. Documento de Avance de la implementación de la estrategia para el fortalecimiento de los Archivos Públicos del Distrito Capital: El avance en la implementación de la Estrategia para el fortalecimiento de los archivos públicos del Distrito Capital, corresponde a las gestiones adelantadas en las actividades correspondientes a el seguimiento a la normalización de Gestión Documental y Archivos (MIGDA y lineamientos específicos), a la Estrategia de modernización del Modelo de Asistencia Técnica Focalizada y al seguimiento al Cumplimiento de la normativa archivística (seguimiento estratégico).
2- Avance del Informe de normalización de Gestión Documental y Archivos: *Se articuló y participó en mesas de trabajo para la consolidación de comentarios al proyecto de acuerdo 088 de 2022 enviado por el Concejo de Bogotá
*Se realizó presentación para  reunión de KickOff del Modelo integral de Gestión Documental y Archivos MIGDA
*se realizaron 5 mesas de trabajo, una de ellas con la Dirección de Archivo de Bogotá para la contextualización, ejecución,  observaciones  y afinar aspectos  para la elaboración del MIGDA para la vigencia 2022
*Se realizó presentación para mostrar el análisis de resultados de encuestas proyecto expediente único Laboral DASCD para reunión de Kickoff 
* Se realizó mesa de trabajo con la DDAB para revisión de ajustes efectuados por la OAJ  a la  circular Lineamientos sobre visto bueno a los procesos contractuales cuyo objeto está referido a actividades de gestión documental en cumplimiento del artículo 24 del decreto distrital 514 de 2006, la cual se encuentra en versión 17
*Se elaboró de propuesta de ficha y encuesta de satisfacción para el producto instrumentos técnicos en el marco de las acciones preventivas y de mejora para la vigencia 2022.
3- Avance Informe  de seguimiento al Cumplimiento de la normativa archivística: Para este mes se desarrollaron 5 mesas de trabajo para el planteamiento de la Reingeniería de los PR 234 y 299 -Seguimiento Estratégico EAGED; así como la presentación ante el DDAB y SSDA del KickOff -Identificación Inicial de Roles.
4. Informe de avance de  resultados de la medición de los indicadores de la Dirección Distrital de Archivo de Bogotá: Se realizaron mesas de trabajo con el equipo de la Subdirección del Sistema para conocer las variables y métricas existentes en los diferentes procedimientos y servicios.
Se analizaron los indicadores de proceso actuales, así como las variables que los componen.
Se definió un cronograma para la construcción y seguimiento de un tablero de control de indicadores.
Actividad 2:
1. Avance de entrega de las estrategias de modernización del Modelo de Asistencia Técnica Focalizada: Los avances alcanzados durante el mes de Febrero 2022 con relación al proyecto del nuevo modelo de asistencia técnica, están representados en los siguientes productos:
* Propuesta estructura de las líneas específicas técnicas para procesos de contratación.
* Propuesta de estructura de los Acuerdos de Niveles de Servicio
* Concertación del cronograma para formulación de plantillas
* identificación de documentos objeto de generar plantillas
* Socialización de datos relacionados con metricas
* Asignación de responsables para la formulación de las líneas técnicas
Para alcanzar estos resultados se realizaron 5 mesas semanales oficiales y al rededor de 11 mesas colaborativas del equipo del proyecto, adicional al trabajo individual de cada miembro. Adicionalmente se llevó a cabo el Kickoff meeting de Asistencia Técnica.
2. Informe de Asistencia Técnica: Informe de conceptos técnicos: fueron atendidas las solicitudes de las entidades y organismos distritales relacionadas con la elaboración y actualización de los instrumentos archivísticos Inventarios Documentales, Modelo de Requisitos para la Gestión de Documentos Electrónicos de Archivo, Tablas Control de Acceso, Tablas de Retención Documental y Tablas de Valoración Documental. Adicionalmente, fueron brindadas orientaciones técnicas sobre organización documental, firma digital y electrónica, foliación, transferencias documentales, unidades de conservación, implementación de requerimientos para Sistema de Gestión de Documentos Electrónicos de Archivo y Sistema Integrado de Conservación - SIC. Por último, se orientó a las entidades en la formulación técnica archivística para la contratación de servicios para administración integral de archivos, Modelo de requisitos, unidades de conservación y depósitos de archivo.
Se ejecutaron en su totalidad las acciones de asistencia técnica programadas, atendiendo 13 entidades públicas de 10 sectores de la administración distrital, y 3 particulares.
Las acciones de asistencia técnica ejecutadas en el mes de febrero en el marco del procedimiento de asistencia técnica corresponden a un total de 25 (SGPDD: 2, SSDA: 19, SGPDD y SSDA: 4), clasificadas por modalidad así:
  - Mesas técnicas
          *Oferta: 0
          *Demanda: 9
    -Conceptos técnicos
          *Estudios previos: 4
          *Gestión documental: 11
    -Visitas técnicas: 1
    -Jornada de socialización: 0
3. Reporte de Conceptos Tècnicos de TRD y TVD emitidos: Se emitió concepto de revisión y evaluación de  Tabla de Valoración Documental del DEPARTAMENTO ADMINISTRATIVO DE LA DEFENSORÍA DEL ESPACIO PÚBLICO -DADEP. 2a versión</v>
          </cell>
          <cell r="IC18" t="str">
            <v xml:space="preserve">"Los avances del primer trimestre en los diferentes entregables de la actividad 1 “Formular Y Actualizar Lineamientos Técnicos Archivísticos, Estrategias De Seguimiento Y Medición A La Implementación De La Política Archivística En El Distrito Capital”, son los siguientes: 
1. Documento de Avance de la implementación de la estrategia para el fortalecimiento de los Archivos Públicos del Distrito Capital:
*Se definió el Esquema de Correlación Estratégica frente al Plan Distrital de Desarrollo 2020 – 2024
*En las jornadas de trabajo del equipo se definió el objetivo para el proyecto EAGED: Establecer el Seguimiento Estratégico al proceso de Gestión Documental, a través del rediseño del formulario EAGED
*Se definieron los Lineamientos específicos y el listado de lineamientos a desarrollar. 
*Se estructuró el Nuevo Modelo de Asistencia Técnica las estrategias de modernización a desarrollar
*se realizaron los ajustes del servicio de vigilancia estratégica por seguimiento estratégico. 
*Se ajustó el  Plan de Implementación, alineando su estructura con las fases citadas en la Circular 012 de 2018 – Directrices para la Implementación del Modelo Integrado de Planeación y Gestión – MIPG 
2- Avance del Informe de normalización de Gestión Documental y Archivos:
*Se realizaron 3 mesas de trabajo con la Dirección de Archivo de Bogotá para la armonización conceptual del componente Estratégico para la elaboración del MIGDA para la vigencia 2022
* Se adelantó y generó nueva versión del documento 20220322 ModeloIntegralGestionDocumental_MIGDA Version 1.2
* Se ajustó la Estructura MIGDA_DC Vr1.11 15032022
*Se definieron los planes de trabajo para la elaboración de instrumentos de normalización en concordancia con el procedimiento PR-294 aprobados por la subdirección del sistema para los instrumentos: Guia EMBDEA 1 , Guia EMBDEA 2, guía de inventarios
*Se generaron las propuestas del proyecto de resolución y Decreto cuyo asunto define el visto bueno a los procesos contractuales cuyo objeto está referido a actividades de gestión documental en cumplimiento del artículo 24 del decreto distrital 514 de 2006
*Se aprobó por parte de la OAP la ficha y encuesta de satisfacción para el producto instrumentos técnicos en el marco de las acciones preventivas y de mejora para la vigencia 2022. 
3- Avance Informe de seguimiento al Cumplimiento de la normativa archivística:
Para este mes se llevó a cabo la Revisión, Análisis, Ajustes Formulario EAGED (propuesta de inclusión y supresión de preguntas); Revisión y aprobación de la nueva propuesta del Formulario EAGED por parte de la Subdirección del Sistema Distrital de Archivos ; Se elaboró y se presentó para revisión y aprobación la propuesta de Hojas de Vida de entidades a la Dirección del Archivo ; Revisión y actualización directorio entidades y la elaboración del artículo el cual fue publicado en la página web de la Dirección Distrital del Archivo de Bogotá.
4. Informe de avance de resultados de la medición de los indicadores de la Dirección Distrital de Archivo de Bogotá:
Se concretaron dos grandes avances, así: 
1. Indicadores de Política Pública: Se realizó el análisis de indicadores, el cual fue compartido con el Director del Archivo de Bogotá con el fin de hacer ajustes en la forma de la medición de las políticas y den cuenta del trabajo realizado con las entidades, y presentado en dos reuniones con los Asesores de la Subsecretaría de Fortalecimiento , se elaboró la propuesta de modificación de indicadores de transparencia, y presentó a los enlaces de la Dirección Distrital de Desarrollo Institucional y la Oficina Asesora de Planeación en reunión realizada el 23 de marzo. 
Las evidencias de las acciones son: Presentación de análisis y propuesta de indicador, evidencia de reunión sostenida el 23 de marzo de 2022. 
2. Indicadores de Procesos DDAB: Se realizó el análisis de indicadores actuales y se avanzó en el diagnóstico, con el análisis de los 3 indicadores de gestión de proceso vigentes, y se revisaron las métricas actuales del procedimiento de asistencia técnica. En paralelo se realizó taller con el equipo de Asistencia Técnica el 16 de marzo para la validación y construcción de indicadores y sesión de consolidación el 30 de marzo, de donde se consolidó una propuesta inicial con 4 indicadores. 
Las evidencias de las acciones son: Presentación del taller del 16 de marzo, y archivo en Excel: ""Revisión de Indicadores actuales y Propuesta Asistencia Técnica"".
Los avances del primer trimestre en los diferentes entregables de la actividad 2 “Implementar El Modelo De Asistencia Técnica Focalizada Que Permita Apoyar A Las Entidades Y Organismos Distritales En La Implementación De La Política De Archivos En El Distrito Capital”, son los siguientes: 
1. Avance de entrega de las estrategias de modernización del Modelo de Asistencia Técnica Focalizada:
LÍNEAS TÉCNICAS
Se elaboró y aprobó la estructura de las líneas técnicas para los procesos de contratación.
Se elaboró el contenido de la línea técnica para el   proceso de contratación de mensajería.
ACUERDOS DE NIVELES DE SERVICIO - ANS
Se realizó la propuesta de la estructura de los Acuerdos de Niveles de Servicio  e identificación de los elementos.
Se construyó la matriz se los servicios A.T. 
Se elaboraron los diagramas de flujo de las modalidades de A.T. 
PLANTILLAS TIPO
Se definió el listado de plantillas tipo
Se realizó la formulación de la propuesta plantilla tipo conceptos técnicos en gestión documental
INDICADORES Y ESTADISTICAS
Se entregaron las bases de datos, informes y reportes de asistencia técnica para análisis de datos
Se realizaron dos talleres sobre la metodología de formulación de indicadores  al equipo de asistencia técnica de la Subdirección del Sistema Distrital de Archivos
Se realizó la revisión de indicadores actuales A.T. y se entregó análisis de datos (batería de indicadores) 
MESA DE AYUDA 
Se realizó mesa de trabajo con OTIC, en la cual se socializó por parte de OTIC las funcionalidades de la mesa de servicios y el piloto a realizar en esta vigencia, sin interoperabilidad del SIGA.
Para alcanzar estos resultados se realizaron 5 mesas internas (semanales oficiales), alrededor de 6 mesas colaborativas del equipo del proyecto y 2 talleres de indicadores,  adicional al trabajo individual de cada profesional del equipo del NMAT.
2. Informe de Asistencia Técnica:
Informe de conceptos técnicos: fueron atendidas las solicitudes de las entidades y organismos distritales relacionadas con la elaboración y actualización de los instrumentos archivísticos: Tablas de Retención Documental y Banco Terminológico . En el trimestre corresponden a 63 acciones de asistencia técnica que equivalen a 29 entidades públicas. Adicionalmente, fueron brindadas orientaciones técnicas sobre normatividad archivística, valoración documental, firma digital y electrónica, transferencias documentales, unidades de conservación, documento electrónico,  implementación de requerimientos para Sistema de Gestión de Documentos Electrónicos de Archivo y Sistema Integrado de Conservación - SIC. Por último, se orientó a las entidades en la formulación técnica archivística para la contratación de servicios para administración integral de archivos, SGDEA y Servicios postales y mensajería.
Se ejecutaron en su totalidad las acciones de asistencia técnica programadas, atendiendo 17 entidades públicas de 10 sectores de la administración distrital en el mes de marzo.
Las acciones de asistencia técnica ejecutadas en el mes de marzo en el marco del procedimiento de asistencia técnica corresponden a un total de 19 (SGPDD: 5, SSDA: 12, SGPDD y SSDA: 2), clasificadas por modalidad así:
   - Mesas técnicas
          *Oferta: 0
          *Demanda: 5
    -Conceptos técnicos
          *Estudios previos: 5
          *Gestión documental: 9
3. Reporte de Conceptos Técnicos de TRD y TVD emitidos:
Se emitió concepto de revisión y evaluación de Tabla de Valoración Documental de la CONTRALORÍA DE BOGOTÁ, D.C."
</v>
          </cell>
          <cell r="ID18" t="str">
            <v xml:space="preserve">Los avances al presente corte en los diferentes entregables de la actividad 1 “Formular Y Actualizar Lineamientos Técnicos Archivísticos, Estrategias De Seguimiento Y Medición A La Implementación De La Política Archivística En El Distrito Capital”, son los siguientes:
1.	Documento de Avance de la implementación de la estrategia para el fortalecimiento de los Archivos Públicos del Distrito Capital : Durante el periodo reportado se realizaron mesas de trabajo con el propósito de revisar de acuerdo al cronograma de trabajo la primera línea de acción y la revisión del Modelo Integral de Gestión Documental y Archivos - MIGDA, el cual debe alinearse a la definición de SIGA (Subsistema interno de gestión Documental y Archivos) ya que este se encuentra vigente de acuerdo a lo establecido en el Decreto 514 de 2006 y el Decreto 828 de 2018.
2. Avance del Informe de normalización de Gestión Documental y Archivos: 
*Se avanzó en la etapa de armonización conceptual del componente Estratégico y componente documental (planeación archivística) para la elaboración del MIGDA para la vigencia 2022 , a la fecha se cuenta con los siguientes documentos:
* Se cuenta con documento 20220401 ModeloIntegralGestionDocumental_MIGDA Version 1.3
* Se cuenta con Estructura MIGDA_DC Vr1.12 06042022
*Se realizó mesa de trabajo con la Dirección de Archivo de Bogotá para la socialización de las propuestas de circular, resolución y decreto relacionado con visto bueno a los procesos contractuales cuyo objeto está referido a actividades de gestión documental en cumplimiento del artículo 24 del decreto distrital 514 de 2006 
*se cuenta con las propuestas de proyecto de circular, resolución y Decreto, exposición de motivos cuyo asunto versa sobre visto bueno a los procesos contractuales cuyo objeto está referido a actividades de gestión documental en cumplimiento del artículo 24 del decreto distrital 514 de 2006
3.	Avance Informe de seguimiento al Cumplimiento de la normativa archivística: Se llevó a cabo la socialización y aprobación por parte de la Subdirección del Sistema Distrital de Achivos del nuevo formulario de recolección de información; asimismo se llevó a cabo el ajuste de unificación de los PR 234 y 299, los cuales quedaron compilados en el PR 299; se avanzó en la ""automatización"" del formulario de recolección de información y se avanzó en la actualización de la Guía de Seguimiento Estratégico.
4.	Informe de avance de resultados de la medición de los indicadores de la Dirección Distrital de Archivo de Bogotá: Se consolidó el documento de solicitud de modificación para la unificación del indicador de política pública y se preparó presentación para aprobación de la propuesta por parte de la Subsecretaría de Fortalecimiento, la cual quedó programada para el 03 de mayo de 2022. 
Se inició revisión de la propuesta de indicadores de asistencia técnica, verificando su pertinencia y las variables para su recolección y medición.
En cuanto a la actividad 2 “Implementar El Modelo De Asistencia Técnica Focalizada Que Permita Apoyar A Las Entidades Y Organismos Distritales En La Implementación De La Política De Archivos En El Distrito Capital”, los avances son los siguientes:
1- Avance de entrega de las estrategias de modernización del Modelo de Asistencia Técnica Focalizada: Durante el mes de abril, el avance del Nuevo Modelo Asistencia Técnica  se ve reflejado en las siguientes actividades y productos:
* Ajustes y envío del documento de la línea técnica "servicio de mensajería" para la revisión y observaciones del Asesor Jurídico y del Director del Archivo.
* Formulación y desarrollo de los elementos de los Niveles de Servicios - SLA.
* Revisión y Aprobación por parte del Subdirector de la plantilla tipo conceptos técnicos en gestión documental.
* Formulación de la propuesta de la plantilla conceptos técnicos de procesos de contratación.
* Socialización de la revisión de indicadores actuales Asistencia Técnica. (batería de indicadores), 
* Análisis de datos y métricas actuales, para determinar las métricas y posibles indicadores a partir del Nuevo Modelo de Asistencia Técnica- NMAT.
* Mesa de servicios interna con la participación de la OTIC, para validación de las funcionalidades de la mesa de servicios y el piloto a realizar en esta vigencia sin interoperabilidad del SIGA.
2-	Informe de Asistencia Técnica: Se atendieron las solicitudes de las entidades distritales relacionadas con: elaboración y actualización de los instrumentos archivísticos: Tablas de Retención Documental y Modelo de requisitos para la gestión de documentos electrónicos. Adicionalmente fueron brindadas orientaciones técnicas sobre documento electrónico, organización documental, transferencias documentales, unidades de conservación documental, administración de documentos, digitalización y Sistema Integrado de Conservación - SIC. Por último, se orientó a 15 entidades  de 9 sectores en la formulación técnica archivística para la contratación de servicios para administración integral de archivos, arrendamiento de depósitos de archivos, adquisición de unidades conservación para archivos, mobiliario para archivo y Servicios postales y mensajería.
Las acciones de asistencia técnica ejecutadas en el mes de abril en el marco del procedimiento de asistencia técnica corresponden a un total de 19 (SGPDD: 7, SSDA: 12), clasificadas por modalidad así:
- Mesas técnicas
*Demanda: 9
-Conceptos técnicos
*Estudios previos: 6
*Gestión documental: 4
3-	Reporte de Conceptos Técnicos de TRD y TVD emitidos: Se emitió concepto de revisión y evaluación de Tabla de Valoración Documental de SECRETARÍA DISTRITAL DE MOVILIDAD. (FONDO DE EDUCACIÓN Y SEGURIDAD VIAL - FONDATT)
</v>
          </cell>
          <cell r="IE18" t="str">
            <v>Los avances al presente corte en los diferentes entregables de la actividad 1 “Formular Y Actualizar Lineamientos Técnicos Archivísticos, Estrategias De Seguimiento Y Medición A La Implementación De La Política Archivística En El Distrito Capital”, son los siguientes:
1.	Documento de Avance de la implementación de la estrategia para el fortalecimiento de los Archivos Públicos del Distrito Capital:
Durante el mes reportado se han realizado mesas con la dirección y la Subdirección del Sistema en la reformulación y mejora de las actividades del procedimiento de asistencia técnica y la iniciativa de mejora del procedimiento de seguimiento estratégico al cumplimiento de la normativa archivística en las entidades del Distrito capital; las cuales se proyecta para el siguiente mes incluir en el documento en la descripción de las líneas de acción definidas para la Estrategia para el fortalecimiento de los archivos públicos del Distrito Capital.
2. Avance del Informe de normalización de Gestión Documental y Archivos:
*se realizaron 6 mesas de trabajo con la Dirección de Archivo de Bogotá para la armonización conceptual de los componentes del Modelo Integrado de Gestión de Documentos de Archivos- MIGDA, se realizó la construcción de las descripciones y se brindó la orientación al equipo base para continuar y mejorar los lineamientos, se realizó mesa de articulación con el equipo de seguimiento de la subdirección del sistema.
* Se actualizó el documento 20220526 ModeloIntegralGestionDocumental_MIGDA Version 1.4
* Se actualizó la Estructura MIGDA_DC Vr 1.15 24052022 (1) 
*se elaboró la propuesta de proyecto de Decreto, junto con la exposición de motivos cuyo asunto versa sobre visto bueno a los procesos contractuales cuyo objeto está referido a actividades de gestión documental en cumplimiento del artículo 24 del decreto distrital 514 de 2006
*Se cuenta con versión de comunicación para envío a las entidades y organismos distritales cuyo asunto es: Parámetros de estudio y respuesta de solicitud de visto buenos a los procesos contractuales cuyo objeto esté referido a actividades de gestión documental en cumplimiento del artículo 24 del Decreto Distrital 514 de 2006.
*Se aprobaron los planes de trabajo para la elaboración de instrumentos técnicos de: Instructivo para elaboración de política de gestión documental, Instructivo firmas digitales
*Se asistió al comité técnico de gestión documental del Sistema Nacional de Archivos del Archivo General de la Nación
3.	Avance Informe de seguimiento al Cumplimiento de la normativa archivística:
*Se diseñaron y estructuraron las preguntas del formulario de seguimiento estratégico en las herramientas de SHAREPOINT y POWER APPS, con el fin de automatizar el formulario de recolección y verificación; 
*En conjunto con la OTIC se realizó el requerimiento de enrolamiento a los usuarios de los referentes documentales de las entidades del distrito para que puedan acceder al diligenciamiento del formulario de seguimiento estratégico. 
*Se llevó a cabo la presentación de socialización y aprobación al Director del Archivo de Bogotá la unificación de los procedimiento 234 y 299, en el marco de la reingeniería del proceso.
*Se presentó ante la Subsecretaría de Fortalecimiento la Propuesta de Modificación de Indicador junto con la modificación de la ficha de indicador propuesto para la medición de la implementación del Sistema de Gestión Documental en las entidades del Distrito. 
4.	Informe de avance de resultados de la medición de los indicadores de la Dirección Distrital de Archivo de Bogotá:
En el mes de mayo se avanzó en la revisión y aprobación de la propuesta de unificación, a través de las siguientes actividades: Se presentó para revisión y aprobación de la Subsecretaría de Fortalecimiento Institucional, con participación de la Subsecretaria, del Director del Archivo de Bogotá, de la Subdirectora de Desarrollo Institucional, del Subdirector del Sistema Distrital de Archivos, y de la Contratista encargada, en donde se obtuvo el visto bueno para continuar el proceso de modificación. Se consolidó el texto de la propuesta con la ficha del indicador que debe ser remitida a la Oficina de Planeación y a la Dirección de Desarrollo Institucional (DDI). Se participó en reunión liderada por la Dirección de Desarrollo Institucional DDI, en la que se informó que se va a solicitar una actualización de varios productos del Plan de Acción de la Política de Transparencia, para lo cual se debe allegar información y que de esta forma la modificación propuesta se encuentre incorporada dentro del este cambio.
En cuanto a la actividad 2 “Implementar El Modelo De Asistencia Técnica Focalizada Que Permita Apoyar A Las Entidades Y Organismos Distritales En La Implementación De La Política De Archivos En El Distrito Capital”, los avances son los siguientes:
1- Avance de entrega de las estrategias de modernización del Modelo de Asistencia Técnica Focalizada:
Durante el mes de mayo, el avance del Nuevo Modelo de Asistencia Técnica- NMAT se ve reflejado en las siguientes actividades y productos:
LÍNEAS TÉCNICAS
-Se elaboró el contenido de la "Línea especifica depósito, custodia y administración integral de fondos documentales" y se socializó a los Subdirectores de la Dirección del Archivo de Bogotá.
-Se remitió al Director la "línea técnica para el proceso de contratación de mensajería para revisión y aprobación"
ACUERDOS DE NIVELES DE SERVICIO - ANS
-Se actualizó la matriz de los servicios de Asistencia Técnica, con los datos estadísticos relacionados con: Número de entidades solicitantes, Frecuencia de solicitud, Promedio de respuesta.
- Se socializó a los Subdirectores la matriz de los servicios de asistencia técnica.
- Se recibió y socializó propuesta del documento referente para construcción de Acuerdos de Niveles de Gestión- ANS
- Línea de SGDEA - marco normativo
PLANTILLAS TIPO
-Se formularon y socializaron a los subdirectores las cuatro plantillas tipo (informe visita técnica, no competencia, incompleto y autogestión).
INDICADORES Y ESTADISTICAS
-Se realizaron los análisis de métricas, se analizó el atributo de oportunidad, en dónde se analizó la base de asistencias de 2021, encontrando como oportunidad iniciar a partir de 2022 la medición de: Porcentaje de asistencias técnicas efectuadas dentro de los plazos establecidos, así como la inclusión del análisis para aquellos casos que por situaciones externas excedan los tiempos.
- Dentro del análisis se identificó la necesidad de incluir dentro del Nuevo Modelo la medición de los acuerdos internos para obtener información precisa de las oportunidades en cada una de las etapas.
MESA DE AYUDA 
-Se definieron requerimientos y se solicitó acompañamiento a la OTIC para configuración de la mesa de servicios 
-Se preparó la información requerida para configurar mesa de servicios 
FLUJO TRABAJO
- Se elaboró el esquema de alto nivel del Nuevo Modelo de Asistencia Técnica- NMAT.
Para alcanzar estos resultados se realizaron 7 mesas internas (semanales oficiales), alrededor de 5 mesas colaborativas del equipo del proyecto y 2 talleres de indicadores.
2-	Informe de Asistencia Técnica:
Informe de conceptos técnicos: fueron atendidas las solicitudes de 21 entidades distritales relacionadas con: elaboración y actualización de los instrumentos archivísticos: Tablas de Valoración Documental, Inventarios documentales, Tablas de Retención Documental y Programa de Gestión Documental. Adicionalmente fueron brindadas orientaciones técnicas sobre organización documental, transferencias documentales, unidades de conservación documental, administración de documentos, digitalización y Sistema Integrado de Conservación - SIC. Por último, se orientó a las entidades en la formulación técnica archivística para la contratación de servicios para administración integral de archivos, elaboración de TVD, organización documental, arrendamiento de depósitos de archivos, adquisición de unidades conservación para archivos, mobiliario para archivo, aplicación de TVD, elaboración de inventarios documentales y Servicios postales y mensajería.
Se ejecutaron en su totalidad las acciones de asistencia técnica programadas, atendiendo 21 entidades públicas de 13 sectores de la administración distrital, un organismo de control político y un particular. 
Las acciones de asistencia técnica ejecutadas en el mes de mayo en el marco del procedimiento de asistencia técnica corresponden a un total de 36 (SGPDD: 5, SSDA: 31), clasificadas por modalidad así:
- Mesas técnicas
*Demanda: 11
-Conceptos técnicos
*Estudios previos: 16
*Gestión documental: 9
3. Reporte de Conceptos Tècnicos de TRD y TVD emitidos:
Se emitió concepto de revisión y evaluación de  Tabla de Valoración Documental de la CONTRALORÍA DE BOGOTÁ, D.C.</v>
          </cell>
          <cell r="IF18" t="str">
            <v xml:space="preserve">Actividad 1 Formular Y Actualizar Lineamientos Técnicos Archivísticos, Estrategias De Seguimiento Y Medición a la Implementación de la Política Archivística en el Distrito Capital
1. Documento de Avance de la implementación de la estrategia para el fortalecimiento de los Archivos Públicos del Distrito Capital:
Actualización temas concepto de proyecto e iniciativa mejora definido por DDAB, línea de acción lineamientos; se reemplaza el termino EAGED por Seguimiento Estratégico al Cumplimiento de la Normativa Archivística
2- Avance del Informe de normalización de Gestión Documental y Archivos: 
Documentos en versión final: Modelo Integral Gestión Documental MIGDA Versión 1.6. , Estructura versión 1.16; Brochure MIGDA; Guía Esquema de Metadatos de Bogotá para Documentos Electrónicos de Archivo- EMBDEA 1.0 - parte 1 y Anexo: descripción detallada metadatos; Guía para la elaboración de inventarios documentales; Instructivo Firmas; propuesta proyecto de Decreto para modificación del artículo 24 del decreto distrital 514 de 2006 y exposición de motivos.  Boletín Infonórmate No. 1 y Banco de conceptos técnicos en gestión documental y archivos semestre 1 
3- Avance Informe de seguimiento al Cumplimiento de la normativa archivística:
Prueba piloto formulario electrónico entidad - FONCEP; Taller presencial diligenciamiento formulario electrónico seguimiento estratégico; envío Formulario electrónico e instructivo; actualización metodología cálculo del indicador de Seguimiento Estratégico; Procedimiento y guía de Seguimiento Estratégico.
4. Informe de avance de resultados de la medición de los indicadores de la Dirección Distrital de Archivo de Bogotá:
Propuesta modificación y ficha técnica del nuevo indicador a DDDI y a OAP, remisión ajustes sobre solicitud de modificación, Plan de Acción de la Política, y Ficha del Indicador.
Actividad 2 Implementar El Modelo De Asistencia Técnica Focalizada Que Permita Apoyar A Las Entidades Y Organismos Distritales En La Implementación De La Política De Archivos En El Distrito Capital
1. Avance de entrega de las estrategias de modernización del Modelo de Asistencia Técnica Focalizada:
LÍNEAS TÉCNICAS PARA PROCESOS DE CONTRATACIÓN presentación y aprobación de las líneas Servicios postales y servicios de depósito, administración y custodia de fondos documentales, elaboración presentación ejecutiva a Subsecretaria de Fortalecimiento Institucional; SGDEA avance en ABC del lineamiento; Digitalización inicio formulación de contenidos. 
ACUERDOS DE NIVELES DE SERVICIO Actualización estructura Documento, formulación fichas técnicas, presentación de avance. 
PLANTILLAS TIPO presentación plantillas: concepto visto bueno, concepto gestión documental, Informe visita técnica y Autogestión; formulación plantillas de: Citación mesa y Estructura presentación. 
INDICADORES Y METRICAS Análisis métricas de asistencia técnica 2020 y 2021, versión inicial propuesta indicador de cumplimiento de servicios; análisis métricas 2022 para cálculo indicador oportunidad. 
MESA DE SERVICIO Mesa con OTIC, ajuste de requerimientos de la DDAB; socialización de funcionalidades del GLPI y del gestor documental del SIGA. 
DOCUMENTO DE DESCRIPCIÓN INICIATIVA NUEVO MODELO DE ASISTENCIA TÉCNICA Definición estructura de contenido, socialización y remisión de soportes Documento versión 2020 y 2021 a DDAB para validación y aprobación.
2. Informe de Asistencia Técnica:
Informe de conceptos técnicos:  Acciones de asistencia técnica programadas por oferta y por demanda:  21 entidades públicas de 12 sectores de la administración distrital, un organismo de control político y el Concejo de Bogotá. Total asistencias: 41 (SGPDD: 10, SSDA: 31), clasificadas por modalidad así:
Mesas técnicas 16 : Oferta 2 y Demanda 14
 Conceptos técnicos 23: *Estudios previos: 12 *Gestión documental: 13
3. Reporte de Conceptos Técnicos de TRD y TVD emitidos:
Se llevó a cabo la revisión y evaluación de la TVD del fondo documental acumulado Hospital Juan XXXIII custodiado por la Subred Integrada de Servicios de Salud Norte E.S.E.
</v>
          </cell>
          <cell r="IG18" t="str">
            <v xml:space="preserve">En el mes de Julio de 2022 se realizaron las siguientes actividades; 
Actividad 1 Formular Y Actualizar Lineamientos Técnicos Archivísticos, Estrategias De Seguimiento Y Medición a la Implementación de la Política Archivística en el Distrito Capital
1. Documento de Avance de la implementación de la estrategia para el fortalecimiento de los Archivos Públicos del Distrito Capital:
Se realizó el reporte de Política de Gestión Documental en el marco de la sesión de la  Comisión Intersectorial de Gestión y Desempeño y el plan marco de la estrategia fortalecimiento archivos públicos en el marco de MIPG evidenciando las tres líneas de acción: Línea 1:  Lineamientos, Línea 2;  transferencia de conocimiento y Línea 3: Seguimiento. 
2- Avance del Informe de normalización de Gestión Documental y Archivos: 
*Se cuenta con documentos preliminar: Estructura Modelo Integral de Gestión Documental y Archivos para el Distrito Capital   Versión 1.7, Brochure Modelo Integral de Gestión Documental y Archivos para el Distrito Capital  - MIGDA Versión 4
*Se conforman grupos focales para envío de documentos Modelo Integral de Gestión Documental y Archivos para el Distrito Capital  por correo electrónico para revisión, observaciones sugerencias.
*Participación sesión de seguimiento con la Dirección Distrital de Archivo proyecto Modelo Integral de Gestión Documental e instrumentos técnicos 
*Propuesta de circular Lineamientos sobre visto bueno a los procesos contractuales cuyo objeto está referido a actividades de gestión documental en cumplimiento del artículo 24 del Decreto Distrital 514 de 2006, versión 18
3- Avance Informe de seguimiento al Cumplimiento de la normativa archivística:
* Se verificaron las evidencias documentales de 15 entidades. Se encuentran en proceso de verificación 14 a fin de obtener los resultados del Estado de la Gestión documental. 
* Se realizaron reuniones con los profesionales referentes de gestión documental de las entidades del Distrito  Capital, para efectos de realizar aclaraciones o completitud de información para efectos de contar con la información que nos permitirá dar cuenta del Estado de la gestión documental, periodo de referencia 2021. 
* Se entregaron resultados preliminares de 10 Entidades, como avance en el análisis para el cálculo del Indicador.
* Se elaboró y presentó en el Seguimiento Iniciativa de Mejora la propuesta hoja de resultados por entidad
4. Informe de avance de resultados de la medición de los indicadores de la Dirección Distrital de Archivo de Bogotá:
* Se remitieron a la Oficina Asesora de Planeación y a la Dirección de Desarrollo Institucional la propuesta ajustada y validada del nuevo producto e indicador gestión documental en la política de transparencia de acuerdo con el CONPES. Asimismo se ajustó documento de justificación en revisión con la Oficina Asesora de Planeación.
* Se realizó la revisión del documento de estrategia para el Fortalecimiento de los Archivos Públicos del Distrito Capital.
* se remitió el reporte información políticas públicas de competencia de la Dirección Distrital de Archivo de Bogotá.
Actividad 2 Implementar El Modelo De Asistencia Técnica Focalizada Que Permita Apoyar A Las Entidades Y Organismos Distritales En La Implementación De La Política De Archivos En El Distrito Capital
1. Avance de entrega de las estrategias de modernización del Modelo de Asistencia Técnica Focalizada:
Durante el mes de julio, el avance de la  Iniciativa de mejoramiento de Asistencia Técnica  en el marco del Nuevo Modelo de Asistencia Técnica Focalizada, el cual se ve reflejado en las siguientes actividades y productos:
1.Presentación de avances de Iniciativa de mejoramiento de Asistencia Técnica a fin de articular con el Modelo Integral de Gestión Documental -MIGDA y la nueva asistencia técnica se preste a y con enfoque sectorial 
2. Se realizaron varias mesas de trabajo y se formuló la presentación a partir de proyectos en gestión documental, articulada con el Modelo Integral de Gestión Documental y Archivos para el Distrito Capital.
A continuación, se presentan los avances en las líneas técnicas específicas y cada uno de los productos correspondientes:  
1. Líneas técnicas específicas: Línea 1 específicas sobre contratación de servicios postales y Línea 2 sobre la contratación de servicios de depósito, administración y custodia de fondos documental: Se diagramaron las dos líneas técnicas.  • Línea 3 especifica de Sistema de Gestión de Documentos Electrónicos de Archivo (SGDEA): Se realizó mesa de socialización entre el equipo a cargo de la formulación de línea Sistema de Gestión de Documentos Electrónicos de Archivo y el equipo base del Iniciativa Proyecto Nuevo Modelo de Asistencia Técnica.• Línea 4 especifica de Digitalización: Se dio continuidad en la formulación del ABC de los lineamientos técnicos de acuerdo con el cronograma.
2. Acuerdos de Niveles de Servicio: Se actualizó Estructura Documento Acuerdos de Niveles de Servicio, se presentó propuesta del portafolio de asistencia técnica y se presentó avance documento Acuerdos de Niveles de Servicio
3. Plantillas tipo: Se socializaron plantillas para uso en la prestación de los servicios de Asistencia Técnica a las entidades y organismos distritales.
4. Indicadores y estadísticas: Se realizó análisis de datos de métricas de asistencia técnicas vigencias 2020 y 2021, se entregó propuesta indicador de cumplimiento a partir de servicios definidos en Acuerdos de Niveles de Servicio y se realizó análisis de métricas vigencia 2022.
5. Mesa de servicio: Se realizó mesa con la Oficina de Tecnologías de la Información y las Comunicaciones (OTIC)  para recibir retroalimentación de las funcionalidades actuales de la mesa de ayuda.
Adicionalmente, se presenta avance del Documento de descripción Iniciativa Proyecto Nuevo Modelo de Asistencia Técnica. 
2. Informe de Asistencia Técnica:
Informe de Conceptos Técnicos: En el mes de julio se brindó la asistencia técnica por oferta dando continuidad a los sectores de gobierno y salud. Así mismo, se dio continuidad a la asistencia técnica por demanda; fueron atendidas las solicitudes de las entidades y organismos distritales relacionadas con: elaboración y actualización de los instrumentos archivísticos: Tablas de Valoración Documental, Inventarios documentales y Tablas de Retención Documental. Adicionalmente, se brindaron orientaciones técnicas sobre unidades de conservación documental, custodia y administración de archivos, digitalización, documento electrónico, Sistema de Gestión de Documentos Electrónicos de Archivo y sistema integrado de conservación - SIC. Por último, se orientó a las entidades en la formulación técnica archivística para la contratación de servicios para depósito, custodia y administración integral de archivos, equipos de monitoreo y control de condiciones ambientales, organización documental, adquisición de unidades conservación para archivos, y servicios postales y mensajería.
Se ejecutaron en su totalidad las acciones de asistencia técnica programadas por oferta y por demanda, atendiendo 21 entidades públicas de 12 sectores de la administración distrital, el Concejo de Bogotá y un externo
Las acciones de asistencia técnica ejecutadas en el mes de julio en el marco del procedimiento de asistencia técnica corresponden a un total de 42 (SGPDD: 14, SSDA: 28), clasificadas por modalidad así:
- Mesas técnicas 9 : Oferta 2 y  Demanda: 7
-Conceptos técnicos 31: *Estudios previos: 20  *Gestión documental: 11
-Visitas técnicas: 2
3. Reporte de Conceptos Técnicos de TRD y TVD emitidos: Se emitió concepto de revisión y evaluación de  Tabla de Valoración Documental de la SUBRED INTEGRADA DE SERVICIOS DE SALUD NORTE - Fondo Documental Acumulado Hospital Juan XXIII.
</v>
          </cell>
          <cell r="IH18" t="str">
            <v>En el mes de agosto de 2022 se realizaron las siguientes actividades: 
Actividad 1 Formular Y Actualizar Lineamientos Técnicos Archivísticos, Estrategias De Seguimiento Y Medición a la Implementación de la Política Archivística en el Distrito Capital
1. Documento de Avance de la implementación de la estrategia para el fortalecimiento de los Archivos Públicos del Distrito Capital: En el mes de agosto se realizaron las siguientes actividades: 
* Ajustes en el alcance de los objetivos específicos uno y cuatro, relacionados con el Modelo Integral de Gestión Documental y Archivos del Distrito Capital – MIGDA y el Seguimiento Estratégico al Cumplimiento de la Normativa Archivística. 
* Ajustes alcance y actividades de la primera línea Modelo Integral de Gestión Documental y Archivos del Distrito Capital – MIGDA
* Ajustes en el propósito, enfoque, pasos y metas de la línea 3 Seguimiento Estratégico al Cumplimiento de la Normativa Archivística 
* Se ajustó línea Transferencia de conocimiento en el apartado de la Iniciativa Nuevo Modelo de Asistencia Técnica en lo relacionado con el enfoque sectorial, la operación del servicio, objetivo general y específicos.
2- Avance del Informe de normalización de Gestión Documental y Archivos: 
*Se cuenta con documentos preliminar: Estructura Modelo Integral de Gestión Documental y Archivos del Distrito Capital – MIGDA Vr 1.22, ModeloIntegralGestionDocumental_MIGDA versión 1.11, BrochureMIGDA versión 0.6
*Participación sesiones de seguimiento con la DDAB proyecto Modelo Integral de Gestión Documental y Archivo -MIGDA e instrumentos técnicos (guía Esquema de Metadatos para Bogotá EMBDA 2.0, guía para la elaboración de inventarios documentales, Instructivo de firmas en medio electrónico, instructivo para elaboración de la política de gestión documental, propuesta guía de implementación Esquema de Metadatos para Bogotá EMBDA)
3- Avance Informe de seguimiento al Cumplimiento de la normativa archivística:
"* Se verificaron las evidencias documentales de 44 entidades.
* Se realizaron reuniones con los profesionales referentes de gestión documental de las entidades del Distrito Capital, para efectos de realizar aclaraciones o completitud de información.
* Se entregaron resultados definitivos de 49 entidades para el análisis del cálculo del indicador de la política de transparencia, integridad y no tolerancia con la corrupción. Se encuentran en proceso de cierre en el proceso de verificación 9 entidades.
* Se realizó el procesamiento de los resultados de 21 entidades como avance en el análisis para el cálculo del Indicador.
* Se realizó la socialización de la iniciativa de mejora del procedimiento de Seguimiento estratégico al cumplimiento de la normativa archivística en las entidades del distrito capital a servidores de la Dirección Distrital de Archivo de Bogotá y Subdirección del Sistema Distrital de Archivos.
4. Informe de avance de resultados de la medición de los indicadores de la Dirección Distrital de Archivo de Bogotá:
* El 19 de agosto en Comité Sectorial de Gestión y Desempeño se presentó la propuesta del nuevo producto e indicador de gestión documental en la política de transparencia de acuerdo con el CONPES. 
* De acuerdo con la verificación realizada por el equipo de seguimiento al 30 de agosto se consolidó la información de 21 entidades de las 49 verificadas. 
* Se ajustó y remitió a la Oficina de Planeación la Ficha Metodológica que soporta la operación estadística para el cálculo del indicador. 
Actividad 2 Implementar El Modelo De Asistencia Técnica Focalizada Que Permita Apoyar A Las Entidades Y Organismos Distritales En La Implementación De La Política De Archivos En El Distrito Capital
1. Avance de entrega de las estrategias de modernización del Modelo de Asistencia Técnica Focalizada: El nuevo modelo de asistencia técnica (NMAT - IMPAT) , avanzo en agosto con los siguientes productos:
GENERALIDADES
1. Se realizaron 4 mesas de trabajo internas donde se socializó los avances de los subproductos.
2. Se realizaron 2 mesas de trabajo con el director donde se presentaron los avances de los subproductos y ajustes del plan de trabajo. 
3. Se ajustó la presentación del modelo para la Subsecretaria Distrital de Fortalecimiento Institucional.
4.Se socializó el modelo de asistencia técnica a los profesionales de la SSDA, calidad y planeación.
1. LINEAS TECNICAS: 
Líneas específicas sobre contratación de servicios postales y Línea sobre la contratación de servicios de depósito, administración y custodia de fondos documental:
1. Se realizaron tres reuniones con la Subsecretaria Distrital de Fortalecimiento Institucional, socializando las líneas técnicas. 
2. Se elaboró diagramación de las líneas técnicas.
3. Se diagramo las dos infografías.
Línea especifica de Sistema de Gestión de Documentos Electrónicos de Archivo: 
1. Se finalizo el desarrollo de la línea técnica 
2.Se reviso y aprobó por el equipo jurídico
3. Se socializo al director y está en proceso de ajustes y aclaraciones 
Línea especifica de Digitalización: 
1. Se finalizo el desarrollo de la línea técnica 
2.Se reviso y aprobó por el equipo jurídico
3. Se elaboro la diagramación de la línea técnica (El equipo base AT)
3. Se revisó y aprobó por el subdirector y director 
ACUERDOS DE NIVELES DE SERVICIO
1. Se actualizó Estructura Documento Acuerdos Niveles de Servicios-ANS
2. Se ajustó la matriz de servicios de asistencia técnica articulando con el enfoque sectorial.
3. Se presentó avance de la propuesta inicial del documento en relación con los Acuerdos Niveles de Servicios internos
PLANTILLAS TIPO
1.Se elaboro la propuesta del formato "evidencia de reunión"
INDICADORES 
1. Se realizaron dos mesas de trabajo para la socialización con el enlace de calidad para la Dirección Distrital de Archivo sobre este subproducto y la formulación del indicador.
MESA DE SERVICIO
1. Se formularon y entregaron a la Oficina de Tecnología de la Información y las Comunicaciones los requerimientos funcionales de la herramienta que apoyará el desarrollo de la asistencia técnica. 
DOCUMENTO DESCRIPTIVO 
1.Se avanzó en la construcción del documento
2.Se ajustó el portafolio de servicios de Asistencia Técnica
2. Informe de Asistencia Técnica: Se ejecutaron 18 acciones de asistencia técnica (Subdirección de Gestión del Patrimonio: 2, Subdirección del Sistema Distrital de Archivos: 16), clasificadas por modalidad así:
*Mesas técnicas: 5 (Oferta: 1 y Demanda: 4)
*Conceptos técnicos: 13 (Estudios previos: 5 y Gestión documental: 8)
Atendiendo 13 entidades públicas de 10 sectores de la administración distrital y la Personería de Bogotá, en los siguientes temas: Tablas de Valoración Documental, Sistema de Gestión de Documentos Electrónicos de Archivo, Tabla de Retención Documental, Programa de Gestión Documental, Sistema Integrado de Conservación, Inventarios documentales, Firmas digitales y electrónicas. Por último, se orientó a las entidades en la formulación técnica archivística para la contratación de servicios para servicios postales y de mensajería, Tablas de Valoración Documental, Sistema de Gestión de Documentos Electrónicos de Archivo y Equipos de monitoreo y control ambiental. 
3. Reporte de Conceptos Técnicos de TRD y TVD emitidos: Se emitió concepto técnico de la Tabla de Valoración Documental de la Unidad Administrativa Especial de Rehabilitación y Mantenimiento Vial  - UAERMV (TVD Fondo de la Secretaría de Obras Públicas) 5a versión.</v>
          </cell>
          <cell r="II18" t="str">
            <v>En el mes de septiembre de 2022 se realizaron las siguientes actividades: 
Actividad 1 Formular Y Actualizar Lineamientos Técnicos Archivísticos, Estrategias De Seguimiento Y Medición a la Implementación de la Política Archivística en el Distrito Capital
1.	Documento de Avance de la implementación de la estrategia para el fortalecimiento de los Archivos Públicos del Distrito Capital.
Se ajusta en la línea de lineamientos: la incorporación del título completo del Modelo Integral de Gestión Documental y Archivos para el Distrito Capital- MIGDA y se realiza cambio de título de la acción 1.2: lineamientos específicos por Instrumentos técnicos.
Se incluye en la línea de Transferencia de conocimiento el alcance, articulación estratégica y las fases de ejecución del apartado de la Iniciativa Nuevo Modelo de Asistencia Técnica.
Se ajustan las siguientes ilustraciones:
- Ilustración 2 Líneas de acción y actividades, en las acciones del Modelo Integral de Gestión Documental y Archivos para el Distrito Capital y en Seguimiento Estratégico al Cumplimiento de la Normativa Archivística.
- Ilustración 3 Plan de implementación de la estrategia, en las acciones de las fases de implementación y seguimiento de cada una de las líneas de la estrategia.
2- Avance del Informe de normalización de Gestión Documental y Archivos
Se realizó socialización del Modelo Integral de Gestión Documental a todos los integrantes de la Dirección Archivo de Bogotá.
Se cuenta con documentos preliminares en revisión y validación por los equipos de la Dirección Archivo de Bogotá, de: 
* Documento estructura del Modelo Integral Gestión Documental de Gestión Documental y Archivos para el Distrito Capital 
* Guía Esquema de Metadatos de Bogotá para Documentos Electrónicos de Archivo- EMBDEA 2.0 y su Anexo: descripción detallada metadatos 
* Guía para la elaboración de inventarios documentales 
* Guía de Firmas en Medio Electrónico (Digitales y Electrónicas)
* Guía para la elaboración de la Política de gestión documental en las entidades distritales.
3- Avance Informe de seguimiento al Cumplimiento de la normativa archivística.
*Elaboración de los informes ejecutivos de 40 entidades
* Procesamiento de los resultados de las 37 entidades restantes para el análisis del cálculo del indicador de las 58 entidades a reportar.
* Cálculo del indicador.
* Reporte del indicador a la Dirección Distrital de Archivo de Bogotá. 
* Participación en la revisión y ajuste al documento de la estrategia de archivos públicos.
4. Informe de avance de resultados de la medición de los indicadores de la Dirección Distrital de Archivo de Bogotá.
* Solicitud Ajustes Políticas Públicas - CONPES
* Matriz plan de acción Transparencia 
* Ficha Técnica del Indicador Unificado. 
* Presentación de Solicitud de Modificación Indicador
* Metodología para el Cálculo del Indicador 1.1.1 Porcentaje de Implementación del SGDA en las entidades del Distrito. 
* Matriz de ponderación de criterios, temas y componentes
* Reportes de Política Pública de Transparencia con corte a septiembre de 2022. 
* Informes en Power Bi de los Tableros Seguimiento Estratégico 2022 
Actividad 2 Implementar El Modelo De Asistencia Técnica Focalizada Que Permita Apoyar A Las Entidades Y Organismos Distritales En La Implementación De La Política De Archivos En El Distrito Capital
1. Avance de entrega de las estrategias de modernización del Modelo de Asistencia Técnica Focalizada.
En la Iniciativa de Mejora Procedimiento de Asistencia Técnica, avanzo en septiembre con los siguientes productos:
GENERALIDADES
1. Se realizó la presentación ejecutiva para socializar la Iniciativa De Mejora Procedimiento de Asistencia Técnica a la Subsecretaria de Fortalecimiento Institucional de la Secretaria General de la Alcaldía Mayor de Bogotá, de la nueva asistencia técnica articulada con el Modelo Integral de Gestión Documental y Archivo, a partir de proyectos en gestión documental y con enfoque sectorial. (05 septiembre 2022). 
1.1. Como conclusión resultante de la presentación, se solicitó inicialmente aplicar prueba de concepto sobre los documentos correspondientes a guías, líneas técnicas entre otros documentos técnicos que se formulen por parte de la Dirección Distrital de Archivo de Bogotá (DDBA); previo a la presentación de la Subsecretaría, posteriormente se precisó que se debe aplicar validación de contenido técnico a partir de metodología que se defina al interior.
2. Socializar la propuesta del Iniciativa De Mejora Procedimiento De Asistencia Técnica con los equipos de las Subdirecciones de la Dirección Distrital de Archivo de Bogotá, para conocimiento y apropiación de cada uno de los colaboradores.
3. Dos reuniones con el equipo de investigaciones de la Subdirección de Gestión del Patrimonio para articular la asistencia técnica con el Plan de Archivos de Derechos Humanos Bogotá (PADHB), el cual debe implementado por las entidades y organismos distritales.
4. Presentación de la versión final del documento de caracterización de usuarios a la Oficina Asesora de Planeación en conjunto con el enlace.
LÍNEAS TÉCNICAS
1. Realizar los ajustes sobre la línea de línea técnica relacionada con los servicios de proyectos de digitalización de documentos de archivo, a partir de las recomendaciones impartidas por el subdirector del Sistema Distrital de Archivos y la Dirección Distrital de Archivo de Bogotá.
Pilotaje Validación de contenido Técnico con entidades y organismos distritales:
2. Formular la metodología a implementar con las entidades y organismos distritales para validación del contenido técnico de las tres líneas técnicas, la cual se desarrollará a través de tres las siguientes fases: a) fase I. definición y diseño del instrumento; Fase II definición de entidades participantes; Fase III Desarrollo de la Prueba; fase IV. Resultados; V Conclusiones.
2.1. Formular instrumento de recolección de información técnica, para validación de contenido de las líneas.
2.2. Formular proyecto de comunicación a través de la cual se remite las líneas a las entidades y organismos seleccionados previamente e informar la metodología de validación de contenido técnico que se desarrollará en tres etapas con la participación de los equipos interdisciplinares de trabajo. (lectura línea, jornada de intercambio de conocimiento técnico y diligenciamiento del formulario).
2.3. Presentación de la metodología a implementar para la validación de contenido técnico de las líneas técnicas tanto a nivel externo como interno al subdirector del sistema Distrital de Archivos y director encargado.
Pilotaje Validación de contenido Técnico grupos internos Dirección Distrital de Archivo de Bogota:
1. Formular la metodología a implementar con los equipos internos para validación del contenido técnico de las tres líneas técnicas.
2. Remitir formulario para validación de contenido técnico de las tres líneas (mensajería, depósito, custodia y administración y proyecto digitalización) al interior de los equipos de la Dirección Distrital de Archivo de Bogotá previamente conformados).
3. Línea específica de Sistema de Gestión Documental Electrónica de Archivo (SGDEA): 
3.1. Se realizó mesa de trabajo para socializar los avances de la línea para lograr la aprobación por parte del subdirector y director, en la cual se solicitaron ajustes.
3.2.Se realizaron varias sesiones de trabajo entre el equipo interdisciplinar a cargo de la formulación de línea SGDEA y el equipo de apoyo, en la cual se efectuaron observaciones técnicas y se determinó realizar ajustes para lograr la versión final de la línea.
ACUERDOS DE NIVELES DE SERVICIO
1.Se formularon los Acuerdos de Niveles de Servicios internos a partir de la estructura de portafolio de servicios, el cual se encuentran enfocado a la socialización del Modelo Integral De Gestión Documental Y Archivos para el Distrito Capital; los componentes de Modelo Integral De Gestión Documental Y Archivos para el Distrito Capital y las temáticas sobre las cuales se realizará la asistencia técnica.
2.Se realizaron los ajustes en los Acuerdos de Niveles de Servicio (ANS) externos con base en las observaciones efectuadas tanto por el equipo base del Iniciativa de Mejora Procedimiento de Asistencia Técnica como por la asesora de la Dirección Distrital de Archivo de Bogotá.
3. Se formuló versión actualizada del portafolio de asistencia técnica 
PLANTILLAS TIPO
Socializar al interior de las subdirecciones las plantillas, previamente aprobabas por los subdirectores y Dirección Distrital de Archivo de Bogotá.
INDICADORES Y METRICAS
1. Se efectuó la revisión del formato de evaluación del servicio de asistencia técnica, con base en las mejoras realizadas en el procedimiento de asistencia técnica.
2. Se socializó el portafolio de servicios y las ANS para revisar la pertinencia de los indicadores propuesto o el ajuste con base en los servicios de asistencia técnica, a partir de los componentes del Modelo Integral de Gestión Documental y Archivos para el Distrito Capital y del proyecto sectorial en gestión documental.""
Se realizó retroalimentación sobre la versión inicial de la propuesta indicador de cumplimiento a partir de servicios definidos en los Acuerdos de Niveles de Servicio.
3. Se efectuó la revisión y socialización de la propuesta batería indicadores (Indicadores de Eficacia; Indicador de Eficiencia e Indicador de Efectividad).
PROCEDIMIENTO
Se realizó acercamiento con el profesional de enlace de la Oficina Asesora de Planeación para definir metodología de trabajo que permita documentar y actualizar el procedimiento. Este subproducto no tuvo avance en razón a que se estaba a la espera de la aprobación de la propuesta de nueva asistencia técnica a partir de los componentes del Modelo Integral De Gestión Documental Y Archivos Para El Distrito Capital y por proyectos sectoriales en gestión documental.
MESA DE SERVICIO
1. Socializar con el equipo de Tecnología de la Dirección Distrital de Archivo de Bogotá, los requerimientos funcionales definidos por el equipo base para la herramienta que apoyará la gestión del Iniciativa de Mejora Procedimiento de Asistencia Técnica; y su revisión con el equipo de la Oficina de Tecnologías de la Información y las Comunicaciones (OTIC).
2. Reunión con el equipo de Tecnología de la Dirección Distrital de Archivo de Bogotá en la que se informó sobre la adquisición de la herramienta Business Process Management (BPM) que se parametrizará e implementará como apoyo a la gestión de la asistencia técnica, en el mediano plazo.
3. Se efectuó mesa de trabajo para informar el contexto de la iniciativa de mejora del Iniciativa de Mejora Procedimiento de Asistencia Técnica, los subproductos que se están desarrollando y las necesidades en relación con el apoyo que se requiere del equipo de tecnología en articulación con la OTIC de la Secretaría General de la Alcaldía Mayor de Bogotá.
DOCUMENTO CONSOLIDADO
1. Se efectuó la revisión de la estructura propuesta y la consolidación de la información construida para complementar el documento final de Iniciativa de Mejora Procedimiento de Asistencia Técnica
2. Efectuar varias sesiones de trabajo para lograr la construcción de los elementos propuestos en la estructura del documento de la Iniciativa de Mejora Procedimiento de Asistencia Técnica, esto a partir del nuevo servicio de asistencia técnica, es decir a articulado con el Modelo Integral de Gestión Documental Y Archivos para El Distrito Capital, partir de sus componentes y con base en proyectos sectoriales en gestión documental.
3. Se realizó la socialización al interior del equipo del Iniciativa de Mejora Procedimiento de Asistencia Técnica de avances del documento Iniciativa de Mejora Procedimiento de Asistencia Técnica
2. Informe de Asistencia Técnica: Se ejecutaron 22 acciones de asistencia técnica (Subdirección de Gestión del Patrimonio : 8, Subdirección del Sistema Distrital de Archivos: 14), clasificadas por modalidad así:
*Mesas técnicas: 6 (Oferta: 3 y Demanda: 3)
*Conceptos técnicos: 15 (Estudios previos: 10 y Gestión documental: 5)
* Jornadas de socialización: 1
Atendiendo 21 entidades públicas de 13 sectores de la administración distrital y 3 externos, en los siguientes temas: Tabla de Retención Documental, Digitalización, Sistema de Gestión de Documentos Electrónicos de Archivo, Programa de Gestión Documental, Cuadro de Clasificación Documental, Custodia de documentos, Tablas de Valoración Documental, Inventarios Documentales y Sistema Integrado de Conservación. Por último, se orientó a las entidades en la formulación técnica archivística para la contratación de servicios para servicios postales y de mensajería, depósitos de archivo, Traslado y transporte, Equipos de monitoreo y control ambiental y Sistema de Gestión de Documentos Electrónicos de Archivo  
3. Reporte de Conceptos Técnicos de TRD y TVD emitidos:
Se emitieron los 3 conceptos de evaluación de tablas:
•	Tabla de Retención Documental - Actualización 1 del Jardín Botánico de Bogotá "José Celestino Mutis".
•	Tabla de Retención Documental de la Cámara de Comercio de Bogotá.
•	Tabla de Valoración Documental del Jardín Botánico de Bogotá "José Celestino Mutis".</v>
          </cell>
          <cell r="IJ18" t="str">
            <v>En el mes de octubre de 2022 se realizaron las siguientes actividades: 
Actividad 1 Formular Y Actualizar Lineamientos Técnicos Archivísticos, Estrategias De Seguimiento Y Medición a la Implementación de la Política Archivística en el Distrito Capital
1. Documento de Avance de la implementación de la estrategia para el fortalecimiento de los Archivos Públicos del Distrito Capital:  Se ajusta Ilustración 2 Líneas de acción y actividades, en el detalle de cada una de las actividades de cada una de las líneas de la meta. Así mismo, se ajusta Ilustración 3 Plan de implementación de la estrategia, alineado con las demás estrategias de la Dirección Distrital de Archivo de Bogotá y se propone ajustar estructura del documento en el capítulo 7 Acciones, para estandarizar contenido en cada una de las líneas establecidas en la meta.
2- Avance del Informe de normalización de Gestión Documental y Archivos: Se está realizando la consolidación de comentarios remitidos al documento del ModeloIntegralGestionDocumental_MIGDAV1.13 ajustado 20221010, y  la EstructuraMIGDA_DCVr1.24 (1) ajustado 20221010,  para revisión por parte de la Dirección y la Subdirección del Sistema. Además, Se procede a enviar a control de legalidad a la oficina asesora jurídica con radicado 3-2022-29669 la propuesta de proyecto de decreto modificatorio del artículo 24 del decreto distrital 514 de 2006.
3- Avance Informe de seguimiento al Cumplimiento de la normativa archivística. En el mes de octubre se realizaron las siguientes acciones: 
*Elaboración de los informes ejecutivos de 18 entidades
*Presentación de los informes ejecutivos a la Subdirección del Sistema Distrital de Archivos y a la Dirección Distrital Archivo de Bogotá.
*Presentación del diseño del informe de seguimiento estratégico a la Subdirección del Sistema Distrital de Archivos y a la Dirección Distrital Archivo de Bogotá.
*Remisión del diseño de los informes ejecutivos y de seguimiento estratégico a la Subsecretaría de Fortalecimiento Institucional.
*Elaboración de los informes de seguimiento estratégico de 9 entidades.
*Reporte de los indicadores de la Política de Transparencia a la Oficina Asesora de Planeación.
4. Informe de avance de resultados de la medición de los indicadores de la Dirección Distrital de Archivo de Bogotá: Se realizó el reporte de los indicadores de la Política de Transparencia a la Oficina Asesora de Planeación.
Actividad 2 Implementar El Modelo De Asistencia Técnica Focalizada Que Permita Apoyar A Las Entidades Y Organismos Distritales En La Implementación De La Política De Archivos En El Distrito Capital
1. Avance de entrega de las estrategias de modernización del Modelo de Asistencia Técnica Focalizada. En la Iniciativa de Mejora Procedimiento de Asistencia Técnica, avanzo en septiembre con los siguientes productos: En la Iniciativa de Mejora Procedimiento de Asistencia Técnica, avanzo en octubre con los siguientes productos:
GENERALIDADES
1.Se realizó presentación del avance en la Iniciativa de Mejora Procedimiento de Asistencia Técnica – en el marco del Nuevo Modelo de Asistencia Técnica Focalizada para el respectivo seguimiento de avance de cada uno de los productos y subproductos.
2. Continuo con las reuniones de socialización y articulación con el equipo de investigaciones para tener el contexto y a información sobre Plan de Archivos de Derechos Humanos Bogotá - PADHB, el cual debe implementado por las entidades y organismos distritales.
3. Preparo la logística necesaria para volver a remitir las líneas técnicas con la validación técnica correspondiente a la Subsecretaria de Fortalecimiento Institucional de la Secretaria General de la Alcaldía Mayor de Bogotá. 
LÍNEAS TECNICAS
1. Se preparó la logística y se realizaron las 3 jornadas de socialización (remitiendo las líneas técnicas y el formulario de validación de contenido técnico)
2. Análisis de la información de la prueba interna y externa 
3. Ajustes de las líneas con base en la información recogida
4. Generar versión final de las líneas y presentación de resultados a los subdirectores y director de la Dirección Distrital de Archivo de Bogotá para aprobación.
5. Se ajustó la línea de Sistema de Gestión de Documentos Electrónicos de Archivo-SGDEA. y se revisó por parte del equipo interno designado
6. Se envió la línea de Sistema de Gestión de Documentos Electrónicos de Archivo-SGDEA. a la revisión del asesor jurídico de la Dirección Distrital de Archivo de Bogotá. 
ACUERDOS DE NIVELES DE SERVICIO
1. Realizamos los ajustes de los Acuerdos de Niveles de Servicios Internos, 
2. Se generó la versión final de los Acuerdos de Niveles de Servicios Externos y se remitió a los flujos de revisión establecidos al interior de la DDAB.
PORTAFOLIO DE SERVICIOS
1. Se remitió para la etapa de revisión y observaciones a los flujos de revisión establecidos al interior de la DDAB, según plan de trabajo para obtener las observaciones y posterior aprobación directiva.
PLANTILLAS TIPO
1. Se socializaron las plantillas, previamente aprobabas con el equipo de tecnología para la implementación en la herramienta que apoyará la gestión del IMPAT
PROCEDIMIENTO
1. Se realizaron mesas internas con el enlace de la Oficina Asesora de Planeación si hay lugar a realizar ajuste al formato de evaluación del servicio de asistencia para el Nuevo Modelo Asistencia Técnica.
2. Se realizó mesa de trabajo para definir la metodología de trabajo que permita la actualización del procedimiento con base en la información con la que se cuenta hasta el momento de los subproductos formulados en desarrollo de la iniciativa de mejora del NMAT, con el enlace a la OAP.
INDICADORES Y METRICAS
1. Se revisaron y se socializaron los indicadores al Subdirector para definir la incorporación de los mismos en el IMPAT.
MESA DE SERVICIOS
1. Se realizaron mesas de trabajo internas con el equipo de transformación digital de la Dirección Distrital de Archivo de Bogotá, socializando los subproductos IMPAT y los requerimientos funcionales de la herramienta tecnológica para lograr la articulación tecnológica.
DOCUMENTO CONSOLIDADO
Se avanzó en la consolidación del documento consolidado de la IMPAT
2. Informe de Asistencia Técnica: Se ejecutaron 15 acciones de asistencia técnica (SGPDD: 6, SSDA: 9), clasificadas por modalidad así:
*Mesas técnicas: 1 (Oferta: 0 y Demanda: 1)
*Conceptos técnicos: 10 (Estudios previos: 6 y Gestión documental: 4)
* Jornadas de socialización: 4
Atendiendo 33 entidades públicas de 14 sectores de la administración distrital y 2 organismos de control, en los siguientes temas: Líneas técnicas para procesos de contratación (Servicios postales, digitalización, custodia y depósito), unidades de conservación, transferencias documentales, Tablas de Valoración Documental, Sistema de Gestión Documentos Electrónicos de Archivo y Archivos y Derechos Humanos. Por último, se orientó a las entidades en la formulación técnica archivística para la contratación de servicios para medición de condiciones ambientales, Traslado y transporte de archivos, Equipos de monitoreo y control ambiental, Servicios postales y de mensajería y Digitalización
3. Reporte de Conceptos Técnicos de TRD y TVD emitidos:
Se emitieron los siguientes conceptos de evaluación de tablas:
•	Tabla de Retención Documental Actualización 1 - Secretaría de Educación del Distrito. 
•	Tabla de Retención Documental - Capital Salud EPS-S S.A.S.</v>
          </cell>
          <cell r="IK18" t="str">
            <v/>
          </cell>
          <cell r="IL18" t="str">
            <v/>
          </cell>
          <cell r="IM18">
            <v>0</v>
          </cell>
          <cell r="IN18">
            <v>0</v>
          </cell>
          <cell r="IO18">
            <v>1</v>
          </cell>
          <cell r="IP18">
            <v>0</v>
          </cell>
          <cell r="IQ18">
            <v>0</v>
          </cell>
          <cell r="IR18">
            <v>1</v>
          </cell>
          <cell r="IS18">
            <v>0</v>
          </cell>
          <cell r="IT18">
            <v>0</v>
          </cell>
          <cell r="IU18">
            <v>1</v>
          </cell>
          <cell r="IV18">
            <v>0</v>
          </cell>
          <cell r="IW18">
            <v>0</v>
          </cell>
          <cell r="IX18">
            <v>0</v>
          </cell>
          <cell r="IY18">
            <v>0.75</v>
          </cell>
          <cell r="IZ18">
            <v>0</v>
          </cell>
          <cell r="JA18">
            <v>0</v>
          </cell>
          <cell r="JB18">
            <v>25</v>
          </cell>
          <cell r="JC18">
            <v>0</v>
          </cell>
          <cell r="JD18">
            <v>0</v>
          </cell>
          <cell r="JE18">
            <v>25</v>
          </cell>
          <cell r="JF18">
            <v>0</v>
          </cell>
          <cell r="JG18">
            <v>0</v>
          </cell>
          <cell r="JH18">
            <v>25</v>
          </cell>
          <cell r="JI18">
            <v>0</v>
          </cell>
          <cell r="JJ18">
            <v>0</v>
          </cell>
          <cell r="JK18">
            <v>0</v>
          </cell>
          <cell r="JL18">
            <v>75</v>
          </cell>
          <cell r="JM18">
            <v>0</v>
          </cell>
          <cell r="JN18">
            <v>0</v>
          </cell>
          <cell r="JO18">
            <v>25</v>
          </cell>
          <cell r="JP18">
            <v>25</v>
          </cell>
          <cell r="JQ18">
            <v>25</v>
          </cell>
          <cell r="JR18">
            <v>50</v>
          </cell>
          <cell r="JS18">
            <v>50</v>
          </cell>
          <cell r="JT18">
            <v>50</v>
          </cell>
          <cell r="JU18">
            <v>75</v>
          </cell>
          <cell r="JV18">
            <v>75</v>
          </cell>
          <cell r="JW18">
            <v>75</v>
          </cell>
          <cell r="JX18">
            <v>75</v>
          </cell>
          <cell r="JY18" t="str">
            <v>No Programó</v>
          </cell>
          <cell r="JZ18" t="str">
            <v/>
          </cell>
          <cell r="KA18">
            <v>100</v>
          </cell>
          <cell r="KB18" t="str">
            <v/>
          </cell>
          <cell r="KC18" t="str">
            <v/>
          </cell>
          <cell r="KD18">
            <v>100</v>
          </cell>
          <cell r="KE18" t="str">
            <v/>
          </cell>
          <cell r="KF18" t="str">
            <v/>
          </cell>
          <cell r="KG18">
            <v>100</v>
          </cell>
          <cell r="KH18" t="str">
            <v/>
          </cell>
          <cell r="KI18" t="str">
            <v/>
          </cell>
          <cell r="KJ18" t="str">
            <v/>
          </cell>
          <cell r="KK18" t="str">
            <v>No Programó</v>
          </cell>
          <cell r="KL18" t="str">
            <v>No Programó</v>
          </cell>
          <cell r="KM18">
            <v>100</v>
          </cell>
          <cell r="KN18">
            <v>100</v>
          </cell>
          <cell r="KO18">
            <v>100</v>
          </cell>
          <cell r="KP18">
            <v>100</v>
          </cell>
          <cell r="KQ18">
            <v>100</v>
          </cell>
          <cell r="KR18">
            <v>100</v>
          </cell>
          <cell r="KS18">
            <v>100</v>
          </cell>
          <cell r="KT18">
            <v>100</v>
          </cell>
          <cell r="KU18" t="str">
            <v/>
          </cell>
          <cell r="KV18" t="str">
            <v/>
          </cell>
          <cell r="KW18">
            <v>100</v>
          </cell>
          <cell r="KX18" t="str">
            <v>7868_2</v>
          </cell>
          <cell r="KY18" t="str">
            <v>2. Posicionar la gestión pública distrital a través de la gestión del conocimiento y la innovación.</v>
          </cell>
          <cell r="KZ18">
            <v>100</v>
          </cell>
          <cell r="LA18">
            <v>74.444444444444443</v>
          </cell>
          <cell r="LB18" t="str">
            <v/>
          </cell>
          <cell r="LC18" t="str">
            <v/>
          </cell>
          <cell r="LD18">
            <v>100</v>
          </cell>
          <cell r="LE18">
            <v>76.326388888888886</v>
          </cell>
          <cell r="LF18">
            <v>10533461000</v>
          </cell>
          <cell r="LG18">
            <v>9952827681</v>
          </cell>
          <cell r="LH18">
            <v>7343147798</v>
          </cell>
          <cell r="LI18">
            <v>1175144811</v>
          </cell>
          <cell r="LJ18">
            <v>1134507998</v>
          </cell>
          <cell r="LK18" t="str">
            <v>No Programó</v>
          </cell>
          <cell r="LL18" t="str">
            <v>No Programó</v>
          </cell>
          <cell r="LM18">
            <v>5.5</v>
          </cell>
          <cell r="LN18">
            <v>0</v>
          </cell>
          <cell r="LO18">
            <v>0</v>
          </cell>
          <cell r="LP18">
            <v>5.5</v>
          </cell>
          <cell r="LQ18">
            <v>0</v>
          </cell>
          <cell r="LR18">
            <v>0</v>
          </cell>
          <cell r="LS18">
            <v>5.5</v>
          </cell>
          <cell r="LT18">
            <v>0</v>
          </cell>
          <cell r="LU18" t="str">
            <v/>
          </cell>
          <cell r="LV18" t="str">
            <v/>
          </cell>
          <cell r="LW18">
            <v>16.5</v>
          </cell>
          <cell r="LX18">
            <v>16.5</v>
          </cell>
          <cell r="LY18">
            <v>48.5</v>
          </cell>
          <cell r="LZ18" t="str">
            <v>No aplica</v>
          </cell>
          <cell r="MA18" t="str">
            <v>No aplica</v>
          </cell>
          <cell r="MB18" t="str">
            <v>Oportuno: Se radica en los tiempos establecidos por la Oficina Asesora de Planeación - OAP</v>
          </cell>
          <cell r="MC18" t="str">
            <v>No aplica</v>
          </cell>
          <cell r="MD18" t="str">
            <v>No aplica</v>
          </cell>
          <cell r="ME18" t="str">
            <v>Oportuno: Se radica en los tiempos establecidos por la Oficina Asesora de Planeación - OAP</v>
          </cell>
          <cell r="MF18" t="str">
            <v>No aplica</v>
          </cell>
          <cell r="MG18" t="str">
            <v>No aplica</v>
          </cell>
          <cell r="MH18" t="str">
            <v>Oportuno: Se radica en los tiempos establecidos por la Oficina Asesora de Planeación - OAP</v>
          </cell>
          <cell r="MI18">
            <v>0</v>
          </cell>
          <cell r="MJ18">
            <v>0</v>
          </cell>
          <cell r="MK18">
            <v>0</v>
          </cell>
          <cell r="ML18" t="str">
            <v>No aplica</v>
          </cell>
          <cell r="MM18" t="str">
            <v>No aplica</v>
          </cell>
          <cell r="MN18" t="str">
            <v>Coherente: La información de avance de la magnitud, consignada en el reporte del periodo, concuerda con la programación realizada, con la información cualitativa presentada, con las actividades establecidas (si aplica) y con los soportes presentados. Esta</v>
          </cell>
          <cell r="MO18" t="str">
            <v>No aplica</v>
          </cell>
          <cell r="MP18" t="str">
            <v>No aplica</v>
          </cell>
          <cell r="MQ18" t="str">
            <v>Oportunidad de mejora: La información de avance de la magnitud consignada en el reporte del periodo, respecto a la programación realizada, la información cualitativa presentada, las actividades establecidas (si aplica) y los soportes presentados, presenta</v>
          </cell>
          <cell r="MR18" t="str">
            <v>No aplica</v>
          </cell>
          <cell r="MS18" t="str">
            <v>No aplica</v>
          </cell>
          <cell r="MT18"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18">
            <v>0</v>
          </cell>
          <cell r="MV18">
            <v>0</v>
          </cell>
          <cell r="MW18">
            <v>0</v>
          </cell>
          <cell r="MX18" t="str">
            <v>No Programó</v>
          </cell>
          <cell r="MY18" t="str">
            <v>No Programó</v>
          </cell>
          <cell r="MZ18">
            <v>100</v>
          </cell>
          <cell r="NA18" t="str">
            <v>No programó</v>
          </cell>
          <cell r="NB18" t="str">
            <v>No programó</v>
          </cell>
          <cell r="NC18">
            <v>100</v>
          </cell>
          <cell r="ND18">
            <v>100</v>
          </cell>
          <cell r="NE18">
            <v>100</v>
          </cell>
          <cell r="NF18">
            <v>100</v>
          </cell>
          <cell r="NG18">
            <v>100</v>
          </cell>
          <cell r="NH18" t="str">
            <v/>
          </cell>
          <cell r="NI18" t="str">
            <v/>
          </cell>
          <cell r="NJ18" t="str">
            <v xml:space="preserve">• La información se encuentra en coherencia con las herramientas presupuestales. </v>
          </cell>
          <cell r="NK18" t="str">
            <v xml:space="preserve">• La información se encuentra en coherencia con las herramientas presupuestales. </v>
          </cell>
          <cell r="NL18" t="str">
            <v xml:space="preserve">La información consignada por el proyecto, corresponde con las registradas en las herramientas oficiales
La información consignada esta acorde a lo programado en las herramientas presupuestales de la Entidad. </v>
          </cell>
          <cell r="NM18" t="str">
            <v>Coherente</v>
          </cell>
          <cell r="NN18" t="str">
            <v>Coherente</v>
          </cell>
          <cell r="NO18" t="str">
            <v>Coherente</v>
          </cell>
          <cell r="NP18" t="str">
            <v>Coherente</v>
          </cell>
          <cell r="NQ18" t="str">
            <v>Coherente</v>
          </cell>
          <cell r="NR18" t="str">
            <v>Coherente</v>
          </cell>
          <cell r="NS18">
            <v>0</v>
          </cell>
          <cell r="NT18">
            <v>0</v>
          </cell>
          <cell r="NU18">
            <v>0</v>
          </cell>
          <cell r="NV18" t="str">
            <v>No aplica</v>
          </cell>
          <cell r="NW18" t="str">
            <v>No aplica</v>
          </cell>
          <cell r="NX18" t="str">
            <v>No aplica</v>
          </cell>
          <cell r="NY18" t="str">
            <v>No aplica</v>
          </cell>
          <cell r="NZ18" t="str">
            <v>No aplica</v>
          </cell>
          <cell r="OA18" t="str">
            <v>No aplica</v>
          </cell>
          <cell r="OB18" t="str">
            <v>No aplica</v>
          </cell>
          <cell r="OC18" t="str">
            <v>No aplica</v>
          </cell>
          <cell r="OD18" t="str">
            <v>No aplica</v>
          </cell>
          <cell r="OE18">
            <v>0</v>
          </cell>
          <cell r="OF18">
            <v>0</v>
          </cell>
          <cell r="OG18">
            <v>0</v>
          </cell>
          <cell r="OJ18" t="str">
            <v>PD24</v>
          </cell>
          <cell r="OK18">
            <v>48.5</v>
          </cell>
          <cell r="OL18">
            <v>0</v>
          </cell>
          <cell r="OM18">
            <v>0</v>
          </cell>
          <cell r="ON18">
            <v>0</v>
          </cell>
          <cell r="OO18">
            <v>0</v>
          </cell>
          <cell r="OP18">
            <v>0</v>
          </cell>
          <cell r="OQ18">
            <v>0</v>
          </cell>
          <cell r="OR18">
            <v>0</v>
          </cell>
          <cell r="OS18">
            <v>0</v>
          </cell>
          <cell r="OT18">
            <v>0</v>
          </cell>
          <cell r="OU18">
            <v>0</v>
          </cell>
          <cell r="OV18">
            <v>0</v>
          </cell>
          <cell r="OW18">
            <v>0</v>
          </cell>
          <cell r="OX18">
            <v>0</v>
          </cell>
          <cell r="OY18">
            <v>4255937</v>
          </cell>
          <cell r="OZ18">
            <v>4255937</v>
          </cell>
          <cell r="PA18">
            <v>4255937</v>
          </cell>
          <cell r="PB18">
            <v>4255937</v>
          </cell>
          <cell r="PC18">
            <v>4255937</v>
          </cell>
          <cell r="PD18">
            <v>4255937</v>
          </cell>
          <cell r="PE18">
            <v>4255937</v>
          </cell>
          <cell r="PF18">
            <v>4255937</v>
          </cell>
          <cell r="PG18">
            <v>4255937</v>
          </cell>
          <cell r="PH18">
            <v>4255937</v>
          </cell>
          <cell r="PI18">
            <v>0</v>
          </cell>
          <cell r="PJ18">
            <v>0</v>
          </cell>
          <cell r="PK18">
            <v>4255937</v>
          </cell>
          <cell r="PL18">
            <v>211476</v>
          </cell>
          <cell r="PM18">
            <v>1174933335</v>
          </cell>
          <cell r="PN18" t="str">
            <v>Meta Proyecto de Inversión</v>
          </cell>
        </row>
        <row r="19">
          <cell r="A19" t="str">
            <v>PD25</v>
          </cell>
          <cell r="B19">
            <v>7868</v>
          </cell>
          <cell r="C19" t="str">
            <v>7868_6</v>
          </cell>
          <cell r="D19">
            <v>2020110010191</v>
          </cell>
          <cell r="E19" t="str">
            <v>Un nuevo contrato social y ambiental para la Bogotá del siglo XXI</v>
          </cell>
          <cell r="F19" t="str">
            <v>5. Construir Bogotá región con gobierno abierto, transparente y ciudadanía consciente.</v>
          </cell>
          <cell r="G19" t="str">
            <v>56. Gestión Pública Efectiva</v>
          </cell>
          <cell r="H19" t="str">
            <v xml:space="preserve">Fortalecer las capacidades institucionales para una Gestión pública efectiva y articulada, orientada a la generación de valor público para los grupos de interés. </v>
          </cell>
          <cell r="I19" t="str">
            <v>2. Posicionar la gestión pública distrital a través de la gestión del conocimiento y la innovación.</v>
          </cell>
          <cell r="J19" t="str">
            <v>Desarrollo Institucional para una Gestión Pública Eficiente</v>
          </cell>
          <cell r="K19" t="str">
            <v>Subsecretaría Distrital de Fortalecimiento Institucional</v>
          </cell>
          <cell r="L19" t="str">
            <v>Gloria Patricia Rincón Mazo</v>
          </cell>
          <cell r="M19" t="str">
            <v>Subsecretaria Distrital de Fortalecimiento Institucional</v>
          </cell>
          <cell r="N19" t="str">
            <v>Dirección Distrital de Relaciones Internacionales</v>
          </cell>
          <cell r="O19" t="str">
            <v>Luz Amparo Medina Gerena</v>
          </cell>
          <cell r="P19" t="str">
            <v>Directora Distrital de Relaciones Internacionales</v>
          </cell>
          <cell r="Q19" t="str">
            <v>Ivan Cadena Grandas</v>
          </cell>
          <cell r="R19" t="str">
            <v>Eliana Pedraza</v>
          </cell>
          <cell r="S19" t="str">
            <v>6. Desarrollar 100 porciento del plan para el posicionamiento internacional de Bogotá, a través del mercadeo de ciudad y la visibilización de buenas prácticas para la toma de decisiones.</v>
          </cell>
          <cell r="T19" t="str">
            <v>Desarrollar 100 porciento del plan para el posicionamiento internacional de Bogotá, a través del mercadeo de ciudad y la visibilización de buenas prácticas para la toma de decisiones.</v>
          </cell>
          <cell r="AC19" t="str">
            <v>6. Desarrollar 100 porciento del plan para el posicionamiento internacional de Bogotá, a través del mercadeo de ciudad y la visibilización de buenas prácticas para la toma de decisiones.</v>
          </cell>
          <cell r="AI19" t="str">
            <v xml:space="preserve">PD_Meta Proyecto: 6. Desarrollar 100 porciento del plan para el posicionamiento internacional de Bogotá, a través del mercadeo de ciudad y la visibilización de buenas prácticas para la toma de decisiones.; </v>
          </cell>
          <cell r="AJ19" t="str">
            <v>El nombre del indicador está diligenciado como el nombre de la meta, el cual debe estár en término de % de avance ...</v>
          </cell>
          <cell r="AK19">
            <v>44055</v>
          </cell>
          <cell r="AL19">
            <v>1</v>
          </cell>
          <cell r="AM19">
            <v>2022</v>
          </cell>
          <cell r="AN19" t="str">
            <v>Mide el avance de la implementación de un plan de posicionamiento internacional de Bogotá de acuerdo con la ejecución de las actividades asociadas a la meta y la ejecución de actividades establecidas en el plan de acción.</v>
          </cell>
          <cell r="AO19" t="str">
            <v>Posicionamiento de Bogotá como referente internacional en gestión pública y en cumplimiento de los Objetivos de Desarrollo Sostenible.</v>
          </cell>
          <cell r="AP19">
            <v>2020</v>
          </cell>
          <cell r="AQ19">
            <v>2024</v>
          </cell>
          <cell r="AR19" t="str">
            <v>Creciente</v>
          </cell>
          <cell r="AS19" t="str">
            <v>Eficiencia</v>
          </cell>
          <cell r="AT19" t="str">
            <v>Porcentaje</v>
          </cell>
          <cell r="AU19" t="str">
            <v>Producto</v>
          </cell>
          <cell r="AV19">
            <v>2020</v>
          </cell>
          <cell r="AW19" t="str">
            <v>N/D</v>
          </cell>
          <cell r="AX19" t="str">
            <v>N/D</v>
          </cell>
          <cell r="AY19">
            <v>0</v>
          </cell>
          <cell r="AZ19">
            <v>1</v>
          </cell>
          <cell r="BA19">
            <v>0</v>
          </cell>
          <cell r="BB19" t="str">
            <v>Se considera el avance y cumplimiento de la meta con la ejecución de las actividades establecidas en el plan de acción, con docuemntos y evidencias que soporten dicha realización de dichas actividades.</v>
          </cell>
          <cell r="BC19" t="str">
            <v>(No. de actividades y/o productos ejecutados/No. de actividades y/o productos programados)*valor programado vigencia</v>
          </cell>
          <cell r="BD19" t="str">
            <v>No. de actividades/productos ejecutados</v>
          </cell>
          <cell r="BE19" t="str">
            <v>No, de actividades/productos programados</v>
          </cell>
          <cell r="BF19" t="str">
            <v>Documentos técnicos, informes y otro tipo de soporte durante la ejecución asociados a las actividades</v>
          </cell>
          <cell r="BG19">
            <v>2</v>
          </cell>
          <cell r="BH19">
            <v>44098</v>
          </cell>
          <cell r="BI19">
            <v>0</v>
          </cell>
          <cell r="BJ19" t="str">
            <v>Establecer variables 1 y/o 2 numéricas</v>
          </cell>
          <cell r="BK19">
            <v>100</v>
          </cell>
          <cell r="BL19">
            <v>5</v>
          </cell>
          <cell r="BM19">
            <v>35</v>
          </cell>
          <cell r="BN19">
            <v>65</v>
          </cell>
          <cell r="BO19">
            <v>95</v>
          </cell>
          <cell r="BP19">
            <v>100</v>
          </cell>
          <cell r="BQ19">
            <v>3830499295</v>
          </cell>
          <cell r="BR19">
            <v>94168373</v>
          </cell>
          <cell r="BS19">
            <v>275031765</v>
          </cell>
          <cell r="BT19">
            <v>786462157</v>
          </cell>
          <cell r="BU19">
            <v>2256837000</v>
          </cell>
          <cell r="BV19">
            <v>418000000</v>
          </cell>
          <cell r="BW19">
            <v>5</v>
          </cell>
          <cell r="BX19">
            <v>35</v>
          </cell>
          <cell r="BY19">
            <v>65</v>
          </cell>
          <cell r="BZ19">
            <v>30</v>
          </cell>
          <cell r="CA19">
            <v>30</v>
          </cell>
          <cell r="CB19">
            <v>78993390</v>
          </cell>
          <cell r="CC19">
            <v>78993390</v>
          </cell>
          <cell r="CD19">
            <v>275031765</v>
          </cell>
          <cell r="CE19">
            <v>274223120</v>
          </cell>
          <cell r="CF19">
            <v>5</v>
          </cell>
          <cell r="CG19">
            <v>35</v>
          </cell>
          <cell r="CH19">
            <v>57</v>
          </cell>
          <cell r="CI19" t="str">
            <v>Suma</v>
          </cell>
          <cell r="CJ19">
            <v>0</v>
          </cell>
          <cell r="CK19">
            <v>0</v>
          </cell>
          <cell r="CL19">
            <v>7</v>
          </cell>
          <cell r="CM19">
            <v>0</v>
          </cell>
          <cell r="CN19">
            <v>0</v>
          </cell>
          <cell r="CO19">
            <v>7</v>
          </cell>
          <cell r="CP19">
            <v>0</v>
          </cell>
          <cell r="CQ19">
            <v>0</v>
          </cell>
          <cell r="CR19">
            <v>8</v>
          </cell>
          <cell r="CS19">
            <v>0</v>
          </cell>
          <cell r="CT19">
            <v>0</v>
          </cell>
          <cell r="CU19">
            <v>8</v>
          </cell>
          <cell r="CV19">
            <v>65</v>
          </cell>
          <cell r="CW19">
            <v>22</v>
          </cell>
          <cell r="CX19">
            <v>22</v>
          </cell>
          <cell r="CY19">
            <v>0</v>
          </cell>
          <cell r="CZ19">
            <v>0</v>
          </cell>
          <cell r="DA19">
            <v>7</v>
          </cell>
          <cell r="DB19">
            <v>0</v>
          </cell>
          <cell r="DC19">
            <v>0</v>
          </cell>
          <cell r="DD19">
            <v>7</v>
          </cell>
          <cell r="DE19">
            <v>0</v>
          </cell>
          <cell r="DF19">
            <v>0</v>
          </cell>
          <cell r="DG19">
            <v>8</v>
          </cell>
          <cell r="DH19">
            <v>0</v>
          </cell>
          <cell r="DI19">
            <v>0</v>
          </cell>
          <cell r="DJ19">
            <v>8</v>
          </cell>
          <cell r="DK19">
            <v>30</v>
          </cell>
          <cell r="DL19" t="str">
            <v> </v>
          </cell>
          <cell r="DM19" t="str">
            <v> </v>
          </cell>
          <cell r="DN19">
            <v>7</v>
          </cell>
          <cell r="DO19">
            <v>0</v>
          </cell>
          <cell r="DP19">
            <v>0</v>
          </cell>
          <cell r="DQ19">
            <v>7</v>
          </cell>
          <cell r="DR19">
            <v>0</v>
          </cell>
          <cell r="DS19">
            <v>0</v>
          </cell>
          <cell r="DT19">
            <v>8</v>
          </cell>
          <cell r="DU19">
            <v>0</v>
          </cell>
          <cell r="DV19">
            <v>0</v>
          </cell>
          <cell r="DW19">
            <v>0</v>
          </cell>
          <cell r="DX19">
            <v>22</v>
          </cell>
          <cell r="DY19">
            <v>22</v>
          </cell>
          <cell r="DZ19">
            <v>0</v>
          </cell>
          <cell r="EA19">
            <v>0</v>
          </cell>
          <cell r="EB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C19">
            <v>0</v>
          </cell>
          <cell r="ED19">
            <v>0</v>
          </cell>
          <cell r="EE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F19">
            <v>0</v>
          </cell>
          <cell r="EG19">
            <v>0</v>
          </cell>
          <cell r="EH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I19">
            <v>0</v>
          </cell>
          <cell r="EJ19">
            <v>0</v>
          </cell>
          <cell r="EK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L19">
            <v>0</v>
          </cell>
          <cell r="EM19">
            <v>0</v>
          </cell>
          <cell r="EN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O19">
            <v>0</v>
          </cell>
          <cell r="EP19">
            <v>0</v>
          </cell>
          <cell r="EQ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aplIque. 
</v>
          </cell>
          <cell r="ER19">
            <v>0</v>
          </cell>
          <cell r="ES19">
            <v>0</v>
          </cell>
          <cell r="ET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U19">
            <v>0</v>
          </cell>
          <cell r="EV19">
            <v>0</v>
          </cell>
          <cell r="EW19">
            <v>0</v>
          </cell>
          <cell r="EX19">
            <v>681915000</v>
          </cell>
          <cell r="EY19">
            <v>681915000</v>
          </cell>
          <cell r="EZ19">
            <v>681915000</v>
          </cell>
          <cell r="FA19">
            <v>681915000</v>
          </cell>
          <cell r="FB19">
            <v>681915000</v>
          </cell>
          <cell r="FC19">
            <v>681915000</v>
          </cell>
          <cell r="FD19">
            <v>681915000</v>
          </cell>
          <cell r="FE19">
            <v>681915000</v>
          </cell>
          <cell r="FF19">
            <v>681915000</v>
          </cell>
          <cell r="FG19">
            <v>681915000</v>
          </cell>
          <cell r="FH19">
            <v>681915000</v>
          </cell>
          <cell r="FI19">
            <v>681915000</v>
          </cell>
          <cell r="FJ19">
            <v>681915000</v>
          </cell>
          <cell r="FK19">
            <v>681915000</v>
          </cell>
          <cell r="FL19">
            <v>681915000</v>
          </cell>
          <cell r="FM19">
            <v>681915000</v>
          </cell>
          <cell r="FN19">
            <v>681915000</v>
          </cell>
          <cell r="FO19">
            <v>681915000</v>
          </cell>
          <cell r="FP19">
            <v>681915000</v>
          </cell>
          <cell r="FQ19">
            <v>681915000</v>
          </cell>
          <cell r="FR19">
            <v>1031915000</v>
          </cell>
          <cell r="FS19">
            <v>1031915000</v>
          </cell>
          <cell r="FT19">
            <v>786462157</v>
          </cell>
          <cell r="FU19">
            <v>0</v>
          </cell>
          <cell r="FV19">
            <v>0</v>
          </cell>
          <cell r="FW19">
            <v>786462157</v>
          </cell>
          <cell r="FX19">
            <v>239630380</v>
          </cell>
          <cell r="FY19">
            <v>239630380</v>
          </cell>
          <cell r="FZ19">
            <v>239630380</v>
          </cell>
          <cell r="GA19">
            <v>681914380</v>
          </cell>
          <cell r="GB19">
            <v>681914380</v>
          </cell>
          <cell r="GC19">
            <v>681914380</v>
          </cell>
          <cell r="GD19">
            <v>681914380</v>
          </cell>
          <cell r="GE19">
            <v>676093000</v>
          </cell>
          <cell r="GF19">
            <v>676093000</v>
          </cell>
          <cell r="GG19">
            <v>686281870</v>
          </cell>
          <cell r="GH19">
            <v>0</v>
          </cell>
          <cell r="GI19">
            <v>0</v>
          </cell>
          <cell r="GJ19">
            <v>686281870</v>
          </cell>
          <cell r="GK19">
            <v>0</v>
          </cell>
          <cell r="GL19">
            <v>7945649</v>
          </cell>
          <cell r="GM19">
            <v>29730229</v>
          </cell>
          <cell r="GN19">
            <v>51514809</v>
          </cell>
          <cell r="GO19">
            <v>75107501</v>
          </cell>
          <cell r="GP19">
            <v>98700193</v>
          </cell>
          <cell r="GQ19">
            <v>122592742</v>
          </cell>
          <cell r="GR19">
            <v>149851179</v>
          </cell>
          <cell r="GS19">
            <v>540474263</v>
          </cell>
          <cell r="GT19">
            <v>613090710</v>
          </cell>
          <cell r="GU19">
            <v>0</v>
          </cell>
          <cell r="GV19">
            <v>0</v>
          </cell>
          <cell r="GW19">
            <v>613090710</v>
          </cell>
          <cell r="GX19">
            <v>0</v>
          </cell>
          <cell r="GY19">
            <v>0</v>
          </cell>
          <cell r="GZ19">
            <v>0</v>
          </cell>
          <cell r="HA19">
            <v>0</v>
          </cell>
          <cell r="HB19">
            <v>0</v>
          </cell>
          <cell r="HC19">
            <v>0</v>
          </cell>
          <cell r="HD19">
            <v>0</v>
          </cell>
          <cell r="HE19">
            <v>0</v>
          </cell>
          <cell r="HF19">
            <v>0</v>
          </cell>
          <cell r="HG19">
            <v>808645</v>
          </cell>
          <cell r="HH19">
            <v>0</v>
          </cell>
          <cell r="HI19">
            <v>0</v>
          </cell>
          <cell r="HJ19">
            <v>808645</v>
          </cell>
          <cell r="HK19">
            <v>0</v>
          </cell>
          <cell r="HL19">
            <v>0</v>
          </cell>
          <cell r="HM19">
            <v>0</v>
          </cell>
          <cell r="HN19">
            <v>0</v>
          </cell>
          <cell r="HO19">
            <v>37509</v>
          </cell>
          <cell r="HP19">
            <v>626344</v>
          </cell>
          <cell r="HQ19">
            <v>626344</v>
          </cell>
          <cell r="HR19">
            <v>626344</v>
          </cell>
          <cell r="HS19">
            <v>626344</v>
          </cell>
          <cell r="HT19">
            <v>626344</v>
          </cell>
          <cell r="HU19">
            <v>0</v>
          </cell>
          <cell r="HV19">
            <v>0</v>
          </cell>
          <cell r="HW19">
            <v>626344</v>
          </cell>
          <cell r="HX19"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 Se logró la articulación entre las ciudades de Madrid y Barcelona para unirse a proyectos de la UCCI para Ambiente y Hábitat respectivamente.
• Se participó en reunión con Penn State University para identificar posibilidades de articulación con el sector de ambiente
• Se logró la participación en reunión de planificación del Foro Mundial de Ciudades y Territorios de Paz entre la DDRI y la ACPVR
• Se gestionó reunión entre CUSO y la Secretaría de Integración para ofrecer procesos de formación para la entrada de población migrante al mercado laboral.
• Se acompañó a la Secretaría Distrital de Ambiente en la elaboración del Due Dilligence para el proyecto CFF-C40.
• Se logró la participación de la Subsecretaria de Política para la Movilidad de la SDM en el taller de Autoridades de Transporte de América Latina 2022, organizado por la UITP."
• Se logró la participación en el Seminario de Transporte Urbano de Superficie auspiciado por el Ayuntamiento de Madrid y la Red de Ciudades UCCI.
• Se realizó la preparación de los contenidos e insumos para la participación del Secretario Distrital de Movilidad en el National Bike Summit 2022, escenario de talla internacional que involucra a líderes mundiales interesados en la gestión de la movilidad sostenible y activa, así como, del empleo de la bicicleta como medio de transporte masivo y seguro.
• Se logró la participación de la DDRI en el Encuentro de Coordinadores UCCI 2022. Se documentaron dos (2) buenas prácticas de Bogotá para ser presentadas en el Foro Examen de la Migración.
• Se gestionó y acompañó las conversaciones de exploración entre C40, Habítat y la ERU de cara a la participación de la ciudad en el concurso Reinventing Cities.
• Se lideró la organización del viaje de la alcaldesa a Los Ángeles en el marco de la Cumbre de las Américas
• Se logró la visita del cuerpo diplomático a la exposición Resisto Luego Existo en el Centro de Memoria, Paz y Reconciliación
• Se logró la postulación de tres propuestas a la convocatoria Local4Action de CGLU: Educación, Cultura y Mujer.
• Se logró la coordinación con el Sector Movilidad para la oficialización y resgistro de los participantes de Bogotá en el Curso País de KOICA sobre Capacity Building for Traffic Management and Intelligent Transport System for Alleviating Traffic Congestión
• La DDRI lideró y se organizó el viaje de la alcaldesa a Los Angeles (USA), en el marco de la Cumbre de las Américas
• Se organizó y  lideró la visita del Embajador de España la exposición Resisto Luego Existo en el Centro de Memoria, Paz y Reconciliación
• Se articuló y coordinación de la agenda para la participación del Secretario de Movilidad en el Global Mobility Call, en Madrid, España.
• Se coordinó la participación del Subsecretario para la Gestión de la Movilidad de Bogotá en el Módulo de Movilidad Urbana Sostenible, organizado por la UCCI en el marco de su Programa de Formación 2022, en Madrid, España.
• Se coordinó la participación de la Secretaría Distrital de Ambiente en el lanzamiento del Laboratorio de Economía Circular de la GIZ.
• Se coordinó la participación de la Secretaría de Integración Social en intercambio de buenas prácticas con Barcelona.
• Se coordinó la visita de una delegación de Querétaro, México, a centro de atención del IDIPRON.
• Se organizó el intercambio de buenas prácticas entre Madrid y Bogotá sobre los programas de atención a población habitante de calle.
• Se acompañó reunión con ACNUR sobre proyectos con el distrito respecto a la asistencia y a personas refugiadas.
• Se coordinó la participación de la Secretaría Distrital de Ambiente en el lanzamiento del Laboratorio de Economía Circular de la GIZ.
• Se coordinó la participación de la Secretaría de Integración Social en intercambio de buenas prácticas con Barcelona.
• Se organizó el intercambio de buenas prácticas entre Madrid y Bogotá sobre los programas de atención a población habitante de calle.
• Se acompañó reunión con ACNUR sobre proyectos con el distrito respecto a la asistencia y a personas refugiadas.
• Desde la DDRI se elaboró el concepto técnico y carta de adhesión de Bogotá a la Red CHANGE. Esta red de ciudades tiene como misión alcanzar la equidad de género, a través de un cambio sistémico al identificar desigualdades, implementar iniciativas que disminuyan las brechas sociales. 
• Se gestionó la participación de la Secretaria de Mujer en la microred Presupuestos y Fiscalidad con Perspectiva de Género.
• Desde la DDRI se participa en la segunda sesión de la Comisión Intersectorial para la atención a los Flujos Migratorios Mixtos, y se da apoyo en aspectos de cooperación para población migrante. 
• Se realizó la preparación de contenidos para la participación de la Alcaldesa en el lanzamiento de la Operadora Distrital de Transporte Público "La Rolita", proyecto que ha recibido cooperación técnica internacional.
• Se realizó la preparación de contenidos para la participación de la Alcaldesa en el lanzamiento y puesta en operación del Sistema de Bicis Compartidas de Bogotá, que contó con apoyo internacional para la estructuración de su modelo de negocio.
• Se articuló con la Secretaria de Hacienda, una participación mediante un video del señor Secretario de Hacienda Juan Mauricio Ramirez, para el evento del High-Level Event ‘Finance Your Cities’ - Abidjan, 21 October 2022 desarrollado en Costa de Marfil.
• Participación de funcionarios del distrito en escenarios internacionales, lo que permite compartir las experiencias exitosas de la ciudad y posicionar sus logros, al tiempo que consolida la imagen de Bogotá como referente internacional, particularmente en el ámbito de la seguridad ciudadana.
• Intercambio de conocimientos y experiencias con homólogos internacionales permite la construcción de escenarios para explorar oportunidades de cooperación que contribuyan a fortalecer las capacidades de los servicios que se ofrecen a la ciudadanía.
• Se realizo la preparación de contenidos técnicos y coordinación logística del viaje de la Alcaldesa a Barcelona y su participación en el Congreso Metro Solutions organizado por el Área Metropolitana de Barcelona. visibilizando los logros en diferentes temáticas
• Visita de Ricky Burdett a la Manzana del Cuidado y al SuperCADE de Manitas en Ciudad Bolívar, para visibilizar fortalezas y los logros en la gestión de enfoque de género y políticas de servicio al ciudadano.
6.2. Implementar una estrategia de promoción de ciudad atreves de la gestión de actividades en Bogotá y en el exterior.
• Se acompañó las reuniones de la Secretaria de la Mujer y la Secretaria de Planeación con el Council on Urban Initiatives de LSE.
• Se coordinó y acompañó el ciclopaseo con los Embajadores de Dinamarca, como enlace para la Secretaria Distrital de Ambiente (SDA).
• Se acompañó la reunión de la SDA e IDIGER con JICA para la implementación del proyecto de consultoría sobre gestión del riesgo.
• Se participó en el desarrollo de acciones de la Mesa de Mercadeo de Ciudad en las áreas de comunicaciones y sondeo sobre "Bogotá, Star Capital" con las Embajadas de Estados Unidos, Canadá, Reino Unido y Australia.
• Desde la DDRI se gestionó reuniones importantes con aliados internacionales, que contribuyen a posicionar a Bogotá como ciudad el medio ambiente (C40 sobre empleos verdes, ONU-Hábitat, Embajada de EEUU para la organización de la celebración conjunta del Día de la Tierra, SDA con Ben Goldsmth, Columbia City Diplomacy Lab sobre el WUF).
• Se participó en el desarrollo de la segunda fase de la estrategia de internacionalización de Bogotá, en la cual se propone el plan de trabajo para la estrategia   y se realiza una primera revisión del esquema de gobernanza, según estudio realizado por Phare- consultoría contratada con Asocapitales.
• Se gestionó reunión con el Embajador de Austria en Colombia, Gerhard Doujek, para conocer sobre un curso de economía circular (ALPS) dirigidos a líderes de la ciudad en la materia.  El enfoque principal este año estará en tecnología verde, economía verde y economía circular.
• Se apoyó en la realización de una reunión entre Education New Zealand, la Embajada de Nueva Zelanda en Colombia, la Secretaría de Educación Distrital y la Secretaria de Cultura Recreación y Deporte para generar oportunidades en materia de intercambios educación y cultura.
• Desde la DDRI se prepara el viaje de la Alcaldesa Mayor a Ámsterdam para cumplir con una agenda en el CityLab de Bloomberg Philantropies. Así mismo, se está apoyando una agenda en Seúl, para promocionar inversiones en Bogotá y conocer distritos de innovación.
• Desde la DDRI se participó en el al evento "Diálogo sobre iniciativas y Políticas Públicas en América Latina y el Caribe" organizado por British Council México y World Cities Culture Forum.
• Realización de la celebración del día mundial Metropolitano.
• Participación en el desarrollo de la iniciativa BogotáSabeA 2022: difusión final (oct. 6)
• Desde la DDRI se realizó el seguimiento del viaje de la Alcaldesa Mayor a Europa, Asia y Suramérica para cumplir con una agenda en el CityLab de Bloomberg Philantropies. Así mismo, se apoyo la agenda en Seúl, para promocionar inversiones en Bogotá y conocer distritos de innovación, de la misma manera se realizo la participación en C40 en Buenos Aires, evento que busca soluciones al cambio climático.
</v>
          </cell>
          <cell r="HY19" t="str">
            <v>No aplica</v>
          </cell>
          <cell r="HZ19" t="str">
            <v/>
          </cell>
          <cell r="IA19" t="str">
            <v xml:space="preserve">A continuación se señalan las actividades realizadas para el periodono enero 2022 - Avances:
6.1	Acciones de participación en redes de ciudad, campañas y plataformas de organismos multilaterales.
1.	Se apoyó, para que exista articulación entre las ciudades de Madrid y Barcelona para unirse a proyectos de la UCCI para Ambiente y Hábitat respectivamente.
2.	Se apoyó a la UAESP en la presentación de la convocatoria de P4G, para que puedan aplicar con su planta de reciclaje y conversión de plástico en madera.
3.	Se apoyó a la Alta Consejería de Paz, Víctimas y Reconciliación en la construcción de la agenda del Alto Consejero a España.
4.	Se participó en reunión con Penn State University para identificar posibilidades de articulación con el sector de ambiente
6.2. Implementar una estrategia de promoción de ciudad atreves de la gestión de actividades en Bogotá y en el exterior.
•	Se actualizó del calendario de eventos internacionales de la Alcaldesa
</v>
          </cell>
          <cell r="IB19"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1.	Se apoyó en la redacción de dos resúmenes para la aplicación a la convocatoria P4G de un proyecto sobre residuos en construcción en Hábitat y uno de bicicarga en Movilidad.
2.	Se participó en reunión de planificación del Foro Mundial de Ciudades y Territorios de Paz entre la DDRI y la ACPVR
3.	Se elaboró nota conceptual para el Foro Mundial de Ciudades y territorios de Paz junto con la Alta Consejería de Paz, Víctimas y Reconciliación. 
4.	Se gestionó reunión entre CUSO y la Secretaría de Integración para ofrecer procesos de formación para la entrada de población migrante al mercado laboral.
5.	Se acompañó a la Secretaría Distrital de Ambiente en la elaboración del Due Dilligence para el proyecto CFF-C40.
6.	Se coordinó la participación de la Subsecretaria de Política para la Movilidad de la SDM en el taller de Autoridades de Transporte de América Latina 2022, organizado por la UITP."
6.2. Implementar una estrategia de promoción de ciudad atreves de la gestión de actividades en Bogotá y en el exterior.
1.	Se participó en reunión de la Mesa de Eventos de la Mesa de Mercadeo de Ciudad: articulación con Invest in Bogotá e IDT para definir agenda del Comité Directivo participación en reunión del Comité Directivo de la Mesa de Mercadeo de Ciudad.
2.	Asistir a reunión con la Fundación Colombia Cuidad a Colombia y contribuir con bullets para la ficha de reunión. 
3.	Concepto Técnico de la DDRI para adherir a la Declaración de Economía Circular de ciudades Latinoamericanas.
4.	Gestión para el reforzamiento de las normas de tránsito por parte de los cuerpos diplomáticos acreditados en Colombia.
5.	Se acompañó las reuniones de la Secretaria de la Mujer y la Secretaria de Planeación con el Council on Urban Initiatives de LSE.
6.	Se acompañó la reunión de la Secretaria de Ambiente con PennState University.
7.	Se acompañó el ciclopaseo con los Embajadores de Dinamarca, como enlace para la Secretaria Distrital de Ambiente (SDA).
8.	Se acompañó la reunión de la SDA e IDIGER con JICA para la implementación del proyecto de consultoría sobre gestión del riesgo.
</v>
          </cell>
          <cell r="IC19"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1.	Se participó en la delegación de funcionarios de la Secretaria Distrital de Movilidad para contribuir en el Curso financiación transporte público de la UITP, como parte de la estrategia de fortalecimiento de capacidades del Sector movilidad.
2.	Se participó participación en el Seminario de Transporte Urbano de Superficie auspiciado por el Ayuntamiento de Madrid y la Red de Ciudades UCCI.
3.	Se coordinó administrativamente la participación de 03 delegados del Cuerpo Oficial de Bomberos en una Conferencia sobre emergencias Biológicas, Nucleares o Radioactivas promovido por el Ejército de Brasil.
4.	Se realizó la preparación de los contenidos e insumos para la participación del Secretario Distrital de Movilidad en el National Bike Summit 2022, escenario de talla internacional que involucra a líderes mundiales interesados en la gestión de la movilidad sostenible y activa, así como, del empleo de la bicicleta como medio de transporte masivo y seguro.
5.	Se asistió a la instalación de un monumento Xacobeo en Monserrate 
Se asistió por parte de la DDRI al lanzamiento del Distrito de Ciencia, Tecnología e Innovación de Bogotá
6.2. Implementar una estrategia de promoción de ciudad atreves de la gestión de actividades en Bogotá y en el exterior.
Acciones desarrolladas:
1.	Se participó en el desarrollo de la segunda fase de la estrategia de internacionalización de Bogotá.
2.	Se participó en el desarrollo de acciones de la Mesa de Mercadeo de Ciudad en las áreas de comunicaciones y sondeo sobre "Bogotá, Star Capital" con las Embajadas de Estados Unidos, Canadá, Reino Unido y Australia
3.	Se apoyó la gestión de un taller junto a la SDA, SDDE, UAESP y SDHT con la GIZ para revisar las prioridades del Distrito en economía circular y aprovechamiento del plástico el 10 de marzo.
4.	Se coordinó con Secretaría Distrital de Educación Coordinación para Mesa de Cooperantes de Migración 
</v>
          </cell>
          <cell r="ID19" t="str">
            <v xml:space="preserve">
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1.	Se apoyo la revisión del Reporte Local Voluntario liderado por la SDP, agregando las experiencias significativas gestionadas por la DDRI.
2.	Se coordinó la participación de la Alta Consejería de Paz en reunión con ONU Mujeres y representantes del gobierno de Suecia
3.	Se documentaron dos (2) buenas prácticas de Bogotá para ser presentadas en el Foro Examen de la Migración
4.	Se gestionó y acompañó las conversaciones de exploración entre C40, Habítat y la ERU de cara a la participación de la ciudad en el concurso Reinventing Cities.
5.	Se gestionó la participación de funcionarios del Sector Movilidad en el Taller virtual de Sostenibilidad del Transporte Urbano Público auspiciado por el Departamento de Transporte de Estados Unidos, como parte de la estrategia de fortalecimiento de capacidades del Sector Movilidad.
6.	Se gestionó la delegación y participación de funcionarios del Sector Movilidad en el curso virtual de idioma Mandarín ofertado por la ciudad de Xi´an, China, como parte de la estrategia de fortalecimiento de capacidades del Sector Movilidad.
7.	Se gestionó para la delegación y participación de funcionarios del Sector Movilidad en el curso virtual de buses eléctricos ofertado por la UCCI, como parte de la estrategia de fortalecimiento de capacidades del Sector Movilidad.
6.2. Implementar una estrategia de promoción de ciudad atreves de la gestión de actividades en Bogotá y en el exterior.
Acciones desarrolladas:
1.	Se participó en reunión de la Mesa de Eventos de la Mesa de Mercadeo de Ciudad. 
2.	Se participó en el desarrollo de la segunda fase de la estrategia de internacionalización de Bogotá: coordinación reuniones de Phare con IDRD, ATENEA, SED, DIRNI; asistencia grupo focal Bogotá-región sostenible y Comité Técnico convenio Asocapitales.
3.	Desde la DDRI se apoyó la reunión entre la Alcaldesa Mayor y Microsoft para buscar soluciones digitales a los jóvenes de la ciudad.
4.	Se apoyó la realización de la reunión con la delegación de ONU-Mujeres, y la Secretaria de la Mujer que tuvo lugar en la Alcaldía de Bogotá.
5.	Desde la DDRI se gestionó reuniones importantes con aliados internacionales, que contribuyen a posicionar a Bogotá como ciudad el medio ambiente ( C40 sobre empleos verdes, ONU-Habitat, Embajada de EEUU para la organización de la celebración conjunta del Día de la Tierra, SDA con Ben Goldsmth, Columbia City Diplomacy Lab sobre el WUF)
</v>
          </cell>
          <cell r="IE19"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1.	Se realizó la identificación de eventos interés para el Distrito en el Foro Mundial Urbano que se llevará a cabo del 26 al 30 de junio de la presente vigencia  en Katowice, Polonia.
2.	Se lideró la organización del viaje de la alcaldesa a Los Ángeles en el marco de la Cumbre de las Américas
3.	Se logró la visita del cuerpo diplomático a la exposición Resisto Luego Existo en el Centro de Memoria, Paz y Reconciliación
4.	Se logró articular la participación del Distrito en el programa Juntanza Étnica de ACDI/VOCA
5.	Se realizó la postulación de tres propuestas a la convocatoria Local4Action de CGLU: Educación, Cultura y Mujer.
6.	Se gestionó las invitaciones para la Alcaldesa para su viaje a Europa y al WUF para los meses de junio y julio de la presente vigencia. 
7.	Se logró la coordinación con el Sector Movilidad para la oficialización y resgistro de los participantes de Bogotá en el Curso País de KOICA sobre Capacity Building for Traffic Management and Intelligent Transport System for Alleviating Traffic Congestión. 
8.	Se gestionó la participación del Subsecretario de Gestión para la Movilidad en el Programa de formación Iberoamericano de Movilidad de la UCCI.
6.2. Implementar una estrategia de promoción de ciudad a través de la gestión de actividades en Bogotá y en el exterior.
Acciones desarrolladas:
1.	En el marco de la estrategia de participación en el desarrollo de la iniciativa Bogotá Sabe A 2022.
2.	En materia de Comunicaciones, la DDRI, ha realizado:
1.Divulgación de información y contenidos a través de la cuenta de Twitter @BogotaInternal 
Total trinos: 126 trinos 
Propios: 58
Retrinos: 47
Sinergias: 21
#BicisCompartidas
#SemanaDeLaEconomíaCircular
#DíaDeLaFamilia
#NocheDeMuseos2
#OnePlanetCityChallenge
Interacciones orgánicas: 
Me gusta: 212
Retrinos: 72
Contenidos con mayores interacciones: 
a) El @nytimes destacó a Bogotá como uno de los mejores destinos para los amantes de la bicicleta 38 me gusta – 17 retrinos 
b) Reunión con @el_BID y @MigrationPolicy 29 me gusta – 12 retrinos 
c) El #BronxDistritoCreativo fue reconocido por el blog de desarrollo urbano sostenible 
@Urbanet_info 24 me gusta – 9 retrinos
2. Desarrollo de Campañas 
Día de Europa
Desafío de Ciudades WWF
3. Publicación de notas en la sección Internacional del Portal Bogotá 
Total notas publicadas: 34
Notas en español: 21 
Notas en inglés: 13
</v>
          </cell>
          <cell r="IF19"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1.	logró la estructuración y traducción del paper y factsheet de Bogotá Territorio Inteligente.
2.	Se lideró y se organizó el viaje de la alcaldesa a Los Ángeles (USA), en el marco de la Cumbre de las Américas
3.	Se organizó y lideró la visita del Embajador de España la exposición Resisto Luego Existo en el Centro de Memoria, Paz y Reconciliación
4.	Se lideró una posible alianza entre la Universidad de Pennsilvania Penn State y la Empresa de Acueducto y Alcantarillado de Bogotá
5.	Se coordinó la preparación de la información para el Secretario de Movilidad durante su participación en la Sesión de Alto Nivel de la UITP para América Latina.
6.	Se articuló y coordinación de la agenda para la participación del Secretario de Movilidad en el Global Mobility Call, en Madrid, España.
7.	Se coordinó la participación del Subsecretario para la Gestión de la Movilidad de Bogotá en el Módulo de Movilidad Urbana SOstenible, organizado por la UCCI en el marco de su Programa de Formación 2022, en Madrid, España.
8.	Se coordinó entre CGLU, el equipo de comunicaciones de la Alcaldía y la Secretaría de la Mujer con el propósito de realizar un documental sobre el sistema distrital del cuidado.
6.2. Implementar una estrategia de promoción de ciudad a través de la gestión de actividades en Bogotá y en el exterior.
Acciones desarrolladas:
1.	En materia de Comunicaciones, la DDRI, ha realizado:
1. Divulgación de información y contenidos a través de la cuenta de Twitter @BogotaInter_nal 
Total trinos: 98 trinos 
Propios: 41
Retrinos: 51
Sinergias: 7
#DiaMundialDeLaBicicleta
#WUF11
Interacciones orgánicas: 
Me gusta: 189
Retrinos: 80
Impresiones:
26.800
Contenidos con mayores interacciones: 
a) El @nytimes destacó a Bogotá como uno de los mejores destinos para los amantes de la bicicleta 38 me gusta – 17 retrinos 
b) Reunión con @el_BID y @MigrationPolicy 29 me gusta – 12 retrinos 
c) El #BronxDistritoCreativo fue reconocido por el blog de desarrollo urbano sostenible 
@Urbanet_info 24 me gusta – 9 retrinos
2. Desarrollo de Campañas 
Congreso CIDEU
Multimedias WUF
Merchandising CIDEU 
3. Publicación de notas en la sección Internacional del Portal Bogotá 
Total notas publicadas: 35
Notas en español: 24 
Notas en inglés: 11
</v>
          </cell>
          <cell r="IG19" t="str">
            <v xml:space="preserve">Acciones desarrolladas:
1.	Se participó en el desarrollo de la segunda fase de la estrategia de internacionalización de Bogotá, en la cual se propone el plan de trabajo para la estrategia   y se realiza una primera revisión del esquema de gobernanza, según estudio realizado por Phare- consultoría contratada con Asocapitales.
2.	En materia de comunicaciones para este periodo se realizó: Total trinos: 116 trinos, Propios: 74, Retrinos: 42, Sinergias: 7, Interacciones orgánicas (Me gusta: 266 y Retrinos: 127), Impresiones:29,7 mil, Visitas al perfil:8.811. Publicación de notas en la sección Internacional del Portal: 33 (Notas en español: 18   - Notas en inglés: 15)
</v>
          </cell>
          <cell r="IH19"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1. Desde la DDRI se apoyó a la Secretaría Distrital de Hábitat  y el Acueducto en una reunión con el Banco Europeo de Inversiones para conocer más a fondo el proyecto de PTAR Canoas.
2. Desde a DDRI se apoyó en la organización del "Seminario Iberoamericano en buenas prácticas para el financiamiento de áreas protegidas locales" que se realizará en Bogotá el 29 y 30 de septiembre.
3. Se realizó gestión para la participación en el I Foro de Alcaldesas y Electas de Iberoamérica, evento que permitirá de los gobiernos locales con la Ciudad de Bogotá.
4. Desde la DDRI se elaboró el concepto técnico y carta de adhesión de Bogotá a la Red CHANGE. Esta red de ciudades tiene como misión alcanzar la equidad de género, a través de un cambio sistémico al identificar desigualdades, implementar iniciativas que disminuyan las brechas sociales. 
5.Se gestionó la participación de la Secretaria de Mujer en la microred Presupuestos y Fiscalidad con Perspectiva de Género.
6. Desde la DDRI se participa en la segunda sesión de la Comisión Intersectorial para la atención a los Flujos Migratorios Mixtos, y se da apoyo en aspectos de cooperación para población migrante. 
6.2. Implementar una estrategia de promoción de ciudad a través de la gestión de actividades en Bogotá y en el exterior.
Acciones desarrolladas:
1.	La DDRI se encuentra participando activamente en el desarrollo de la segunda fase de la estrategia de internacionalización de Bogotá, para lo cual, periódicamente se realizan reuniones para la revisión del documento estrategia, donde participan la Secretaria de Desarrollo Económico y la Secretaria de Cultura recreación y deporte y el Instituto Distrital de Turismo. 
2.	Se gestionó el evento de Gobierno Abierto para la Bogotá, donde se contó con la participación de representantes de ciudades centroamericanas de Honduras, Costa Rica y el Salvador.
3.	Se logró, el encuentro con la Embajadora de Grecia concurrente para Colombia, Eleni Lianidou, donde se habló de intercambios culturales con Atenas, que permite a Bogotá referenciarse con dicha ciudad, generando múltiples oportunidades para este sector.
4.	Se gestionó reunión con el Embajador de Austria en Colombia, Gerhard Doujek, para conocer sobre un curso de economía circular (ALPS) dirigidos a líderes de la ciudad en la materia.  El enfoque principal este año estará en tecnología verde, economía verde y economía circular
5.	Se apoyó en la realización de la reunión entre Education New Zealand, la Embajada de Nueva Zelanda en Colombia, la Secretaría de Educación Distrital y la Secretaria de Cultura Recreación y Deporte para generar oportunidades en materia de intercambios educación y cultura
</v>
          </cell>
          <cell r="II19"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1.	Se realizó la preparación de contenidos para la participación de la Alcaldesa en el lanzamiento de la Operadora Distrital de Transporte Público "La Rolita", proyecto que ha recibido cooperación técnica internacional.
2.	Se realizó la preparación de contenidos para la participación de la Alcaldesa en el lanzamiento y puesta en operación del Sistema de Bicis Compartidas de Bogotá, que contó con apoyo internacional para la estructuración de su modelo de negocio.
3.	Se realizó el acompañamiento para la participación de la Secretaria Distrital de Movilidad en el evento internacional sobre movilidad sostenible y financiación denominado City Managers auspiciado por la Red Metrópolis.
4.	Se realizó la preparación de contenidos para la participación de la Alcaldesa en el MOBILIZE 2022 organizado por ITDP para reconocer a Bogotá por sus esfuerzos en materia de movilidad sostenible.
6.2. Implementar una estrategia de promoción de ciudad a través de la gestión de actividades en Bogotá y en el exterior.
Acciones desarrolladas:
1.	Desde la DDRI se lidera la segunda fase de la estrategia de internacionalización de Bogotá, con la participación de varios sectores y entidades del Distrito. Las acciones desarrolladas contribuyen a la implementación de la estrategia de promoción, proyección, posicionamiento y cooperación internacional de la ciudad.
2.	Desde la DDRI se prepara el viaje de la Alcaldesa Mayor a Ámsterdam para cumplir con una agenda en el CityLab de Bloomberg Philantropies. Así mismo, se está apoyando una agenda en Seúl, para promocionar inversiones en Bogotá y conocer distritos de innovación.
3.	Desde la DDRI se participó en el al evento "Diálogo sobre iniciativas y Políticas Públicas en América Latina y el Caribe" organizado por British Council México y World Cities Culture Forum. 
4.En materia de comunicaciones se ha realizado: 
•	Total, trinos: 151 trinos 
o	Interacciones orgánicas: Me gusta: 369 y Retrinos: 170, Impresiones:40 mil, Visitas al perfil:
o	22,5 mil. Publicación de notas en la sección Internacional del Portal Bogotá 
o	Total, notas publicadas: 30
o	Notas en español: 19 
o	Notas en inglés: 11
</v>
          </cell>
          <cell r="IJ19"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1. Se articuló con la Secretaria de Hacienda, una participación mediante un video del señor Secretario de Hacienda Juan Mauricio Ramirez, para el evento del High-Level Event ‘Finance Your Cities’ - Abidjan, 21 October 2022 desarrollado en Costa de Marfil.
2. Participación de funcionarios del distrito en escenarios internacionales, lo que permite compartir las experiencias exitosas de la ciudad y posicionar sus logros, al tiempo que consolida la imagen de Bogotá como referente internacional, particularmente en el ámbito de la seguridad ciudadana.
3. Intercambio de conocimientos y experiencias con homólogos internacionales permite la construcción de escenarios para explorar oportunidades de cooperación que contribuyan a fortalecer las capacidades de los servicios que se ofrecen a la ciudadanía.
4. Se realizo la preparación de contenidos técnicos y coordinación logística del viaje de la Alcaldesa a Barcelona y su participación en el Congreso Metro Solutions organizado por el Área Metropolitana de Barcelona. visibilizando los logros en diferentes temáticas
5 Visita de Ricky Burdett a la Manzana del Cuidado y al SuperCADE de Manitas en Ciudad Bolívar, para visibilizar fortalezas y los logros en la gestión de enfoque de género y políticas de servicio al ciudadano.
6.2. Implementar una estrategia de promoción de ciudad a través de la gestión de actividades en Bogotá y en el exterior.
Acciones desarrolladas:
1 Realización de la celebración del día mundial Metropolitano. 
2 Participación en el desarrollo de la iniciativa BogotáSabeA 2022: difusión final (oct. 6)
3 Desde la DDRI se realizó el seguimiento del viaje de la Alcaldesa Mayor a Europa, Asia y Suramérica para cumplir con una agenda en el CityLab de Bloomberg Philantropies. Así mismo, se apoyo la agenda en Seúl, para promocionar inversiones en Bogotá y conocer distritos de innovación, de la misma manera se realizo la participación en C40 en Buenos Aires, evento que busca soluciones al cambio climático. 
4.En materia de comunicaciones se ha realizado: 
Divulgación de información y contenidos a través de la cuenta de Twitter @BogotaInter_nal 
•	Total, trinos: 125 trinos
o	Propios: 71
o	Retrinos: 38
o	Sinergias: 16
•	#DíaMundialMetropolitano, #C40Summit, #MetroSolutions, #UCLGCongress
Interacciones orgánicas: Me gusta: 261, Retrinos: 118, Impresiones:
32 mil, Visitas al perfil: 7,634 mil, Nuevos seguidores: 98
•	Contenidos con mayores interacciones: 
•	a) Ayer recorrimos con @felipemgomez8 jefe de Unidad de Migración de @el_BID, y Francisco Zegarra especialista de la misma unidad el Castillo de la Artes y el Centro Intégrate para dar a conocer la estrategia de articuladción de @Bogota para la inclusión de los nuevos bogotanos.
•	17 me gusta – 13 retrinos 
•	7.330 impresiones
•	b) La alcaldesa @Bogota, @ClaudiaLopez, inició hoy, 10 de octubre una agenda internacional con el objetivo de llevar la voz de liderazgo de Bogotá a importantes encuentros de alcaldes, ciudades y gobiernos locales a nivel global.
•	12me gusta – 6 retrinos
•	1.631 impresiones
•	c) 🇨🇴 I 🇬🇧 El pasado 18 de octubre se dio a conocer que la visa a colombianos ya no es requerida para viajar a Reino Unido.
•	12 me gusta 9 retrinos 
•	968 impresiones
•	Desarrollo de Campañas 
•	#DíaMundialMetropolitano
•	#BicisCopmartidas
•	Publicación de notas en la sección Internacional del Portal Bogotá 
•	Total notas publicadas: 40
•	Notas en español: 25 
•	Notas en inglés: 15
</v>
          </cell>
          <cell r="IK19" t="str">
            <v/>
          </cell>
          <cell r="IL19" t="str">
            <v/>
          </cell>
          <cell r="IM19" t="str">
            <v> </v>
          </cell>
          <cell r="IN19" t="str">
            <v> </v>
          </cell>
          <cell r="IO19">
            <v>1</v>
          </cell>
          <cell r="IP19">
            <v>0</v>
          </cell>
          <cell r="IQ19">
            <v>0</v>
          </cell>
          <cell r="IR19">
            <v>1</v>
          </cell>
          <cell r="IS19">
            <v>0</v>
          </cell>
          <cell r="IT19">
            <v>0</v>
          </cell>
          <cell r="IU19">
            <v>1</v>
          </cell>
          <cell r="IV19">
            <v>0</v>
          </cell>
          <cell r="IW19">
            <v>0</v>
          </cell>
          <cell r="IX19">
            <v>0</v>
          </cell>
          <cell r="IY19">
            <v>0.73333333333333328</v>
          </cell>
          <cell r="IZ19" t="str">
            <v>No programó</v>
          </cell>
          <cell r="JA19" t="str">
            <v>No programó</v>
          </cell>
          <cell r="JB19">
            <v>23.333333333333332</v>
          </cell>
          <cell r="JC19">
            <v>0</v>
          </cell>
          <cell r="JD19">
            <v>0</v>
          </cell>
          <cell r="JE19">
            <v>23.333333333333332</v>
          </cell>
          <cell r="JF19">
            <v>0</v>
          </cell>
          <cell r="JG19">
            <v>0</v>
          </cell>
          <cell r="JH19">
            <v>26.666666666666668</v>
          </cell>
          <cell r="JI19">
            <v>0</v>
          </cell>
          <cell r="JJ19">
            <v>0</v>
          </cell>
          <cell r="JK19">
            <v>0</v>
          </cell>
          <cell r="JL19">
            <v>73.333333333333329</v>
          </cell>
          <cell r="JM19">
            <v>0</v>
          </cell>
          <cell r="JN19">
            <v>0</v>
          </cell>
          <cell r="JO19">
            <v>23.333333333333332</v>
          </cell>
          <cell r="JP19">
            <v>23.333333333333332</v>
          </cell>
          <cell r="JQ19">
            <v>23.333333333333332</v>
          </cell>
          <cell r="JR19">
            <v>46.666666666666664</v>
          </cell>
          <cell r="JS19">
            <v>46.666666666666664</v>
          </cell>
          <cell r="JT19">
            <v>46.666666666666664</v>
          </cell>
          <cell r="JU19">
            <v>73.333333333333329</v>
          </cell>
          <cell r="JV19">
            <v>73.333333333333329</v>
          </cell>
          <cell r="JW19">
            <v>73.333333333333329</v>
          </cell>
          <cell r="JX19">
            <v>73.333333333333329</v>
          </cell>
          <cell r="JY19" t="str">
            <v>No Programó</v>
          </cell>
          <cell r="JZ19" t="str">
            <v/>
          </cell>
          <cell r="KA19">
            <v>100</v>
          </cell>
          <cell r="KB19" t="str">
            <v/>
          </cell>
          <cell r="KC19" t="str">
            <v/>
          </cell>
          <cell r="KD19">
            <v>100</v>
          </cell>
          <cell r="KE19" t="str">
            <v/>
          </cell>
          <cell r="KF19" t="str">
            <v/>
          </cell>
          <cell r="KG19">
            <v>100</v>
          </cell>
          <cell r="KH19" t="str">
            <v/>
          </cell>
          <cell r="KI19" t="str">
            <v/>
          </cell>
          <cell r="KJ19" t="str">
            <v/>
          </cell>
          <cell r="KK19" t="str">
            <v>No Programó</v>
          </cell>
          <cell r="KL19" t="str">
            <v>No Programó</v>
          </cell>
          <cell r="KM19">
            <v>100</v>
          </cell>
          <cell r="KN19">
            <v>100</v>
          </cell>
          <cell r="KO19">
            <v>100</v>
          </cell>
          <cell r="KP19">
            <v>100</v>
          </cell>
          <cell r="KQ19">
            <v>100</v>
          </cell>
          <cell r="KR19">
            <v>100</v>
          </cell>
          <cell r="KS19">
            <v>100</v>
          </cell>
          <cell r="KT19">
            <v>100</v>
          </cell>
          <cell r="KU19" t="str">
            <v/>
          </cell>
          <cell r="KV19" t="str">
            <v/>
          </cell>
          <cell r="KW19">
            <v>100</v>
          </cell>
          <cell r="KX19" t="str">
            <v>7868_2</v>
          </cell>
          <cell r="KY19" t="str">
            <v>2. Posicionar la gestión pública distrital a través de la gestión del conocimiento y la innovación.</v>
          </cell>
          <cell r="KZ19">
            <v>100</v>
          </cell>
          <cell r="LA19">
            <v>74.444444444444443</v>
          </cell>
          <cell r="LB19" t="str">
            <v/>
          </cell>
          <cell r="LC19" t="str">
            <v/>
          </cell>
          <cell r="LD19">
            <v>100</v>
          </cell>
          <cell r="LE19">
            <v>76.326388888888886</v>
          </cell>
          <cell r="LF19">
            <v>10533461000</v>
          </cell>
          <cell r="LG19">
            <v>9952827681</v>
          </cell>
          <cell r="LH19">
            <v>7343147798</v>
          </cell>
          <cell r="LI19">
            <v>1175144811</v>
          </cell>
          <cell r="LJ19">
            <v>1134507998</v>
          </cell>
          <cell r="LK19" t="str">
            <v>No Programó</v>
          </cell>
          <cell r="LL19" t="str">
            <v>No Programó</v>
          </cell>
          <cell r="LM19">
            <v>7</v>
          </cell>
          <cell r="LN19">
            <v>0</v>
          </cell>
          <cell r="LO19">
            <v>0</v>
          </cell>
          <cell r="LP19">
            <v>7</v>
          </cell>
          <cell r="LQ19">
            <v>0</v>
          </cell>
          <cell r="LR19">
            <v>0</v>
          </cell>
          <cell r="LS19">
            <v>8</v>
          </cell>
          <cell r="LT19">
            <v>0</v>
          </cell>
          <cell r="LU19" t="str">
            <v/>
          </cell>
          <cell r="LV19" t="str">
            <v/>
          </cell>
          <cell r="LW19">
            <v>22</v>
          </cell>
          <cell r="LX19">
            <v>22</v>
          </cell>
          <cell r="LY19">
            <v>57</v>
          </cell>
          <cell r="LZ19" t="str">
            <v>No aplica</v>
          </cell>
          <cell r="MA19" t="str">
            <v>No aplica</v>
          </cell>
          <cell r="MB19" t="str">
            <v>Oportuno: Se radica en los tiempos establecidos por la Oficina Asesora de Planeación - OAP</v>
          </cell>
          <cell r="MC19" t="str">
            <v>No aplica</v>
          </cell>
          <cell r="MD19" t="str">
            <v>No aplica</v>
          </cell>
          <cell r="ME19" t="str">
            <v>Oportuno: Se radica en los tiempos establecidos por la Oficina Asesora de Planeación - OAP</v>
          </cell>
          <cell r="MF19" t="str">
            <v>No aplica</v>
          </cell>
          <cell r="MG19" t="str">
            <v>No aplica</v>
          </cell>
          <cell r="MH19" t="str">
            <v>Oportuno: Se radica en los tiempos establecidos por la Oficina Asesora de Planeación - OAP</v>
          </cell>
          <cell r="MI19">
            <v>0</v>
          </cell>
          <cell r="MJ19">
            <v>0</v>
          </cell>
          <cell r="MK19">
            <v>0</v>
          </cell>
          <cell r="ML19" t="str">
            <v>No aplica</v>
          </cell>
          <cell r="MM19" t="str">
            <v>No aplica</v>
          </cell>
          <cell r="MN19" t="str">
            <v>Coherente: La información de avance de la magnitud, consignada en el reporte del periodo, concuerda con la programación realizada, con la información cualitativa presentada, con las actividades establecidas (si aplica) y con los soportes presentados. Esta</v>
          </cell>
          <cell r="MO19" t="str">
            <v>No aplica</v>
          </cell>
          <cell r="MP19" t="str">
            <v>No aplica</v>
          </cell>
          <cell r="MQ19" t="str">
            <v>Oportunidad de mejora: La información de avance de la magnitud consignada en el reporte del periodo, respecto a la programación realizada, la información cualitativa presentada, las actividades establecidas (si aplica) y los soportes presentados, presenta</v>
          </cell>
          <cell r="MR19" t="str">
            <v>No aplica</v>
          </cell>
          <cell r="MS19" t="str">
            <v>No aplica</v>
          </cell>
          <cell r="MT19"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19">
            <v>0</v>
          </cell>
          <cell r="MV19">
            <v>0</v>
          </cell>
          <cell r="MW19">
            <v>0</v>
          </cell>
          <cell r="MX19" t="str">
            <v>No Programó</v>
          </cell>
          <cell r="MY19" t="str">
            <v>No Programó</v>
          </cell>
          <cell r="MZ19">
            <v>100</v>
          </cell>
          <cell r="NA19" t="str">
            <v>No programó</v>
          </cell>
          <cell r="NB19" t="str">
            <v>No programó</v>
          </cell>
          <cell r="NC19">
            <v>100</v>
          </cell>
          <cell r="ND19">
            <v>100</v>
          </cell>
          <cell r="NE19">
            <v>100</v>
          </cell>
          <cell r="NF19">
            <v>100</v>
          </cell>
          <cell r="NG19">
            <v>100</v>
          </cell>
          <cell r="NH19" t="str">
            <v/>
          </cell>
          <cell r="NI19" t="str">
            <v/>
          </cell>
          <cell r="NJ19" t="str">
            <v xml:space="preserve">• La información se encuentra en coherencia con las herramientas presupuestales. </v>
          </cell>
          <cell r="NK19" t="str">
            <v xml:space="preserve">• La información se encuentra en coherencia con las herramientas presupuestales. </v>
          </cell>
          <cell r="NL19" t="str">
            <v xml:space="preserve">La información consignada por el proyecto, corresponde con las registradas en las herramientas oficiales
La información consignada esta acorde a lo programado en las herramientas presupuestales de la Entidad. </v>
          </cell>
          <cell r="NM19" t="str">
            <v>Coherente</v>
          </cell>
          <cell r="NN19" t="str">
            <v>Coherente</v>
          </cell>
          <cell r="NO19" t="str">
            <v>Coherente</v>
          </cell>
          <cell r="NP19" t="str">
            <v>Coherente</v>
          </cell>
          <cell r="NQ19" t="str">
            <v>Coherente</v>
          </cell>
          <cell r="NR19" t="str">
            <v>Coherente</v>
          </cell>
          <cell r="NS19">
            <v>0</v>
          </cell>
          <cell r="NT19">
            <v>0</v>
          </cell>
          <cell r="NU19">
            <v>0</v>
          </cell>
          <cell r="NV19" t="str">
            <v>No aplica</v>
          </cell>
          <cell r="NW19" t="str">
            <v>No aplica</v>
          </cell>
          <cell r="NX19" t="str">
            <v>No aplica</v>
          </cell>
          <cell r="NY19" t="str">
            <v>No aplica</v>
          </cell>
          <cell r="NZ19" t="str">
            <v>No aplica</v>
          </cell>
          <cell r="OA19" t="str">
            <v>No aplica</v>
          </cell>
          <cell r="OB19" t="str">
            <v>No aplica</v>
          </cell>
          <cell r="OC19" t="str">
            <v>No aplica</v>
          </cell>
          <cell r="OD19" t="str">
            <v>No aplica</v>
          </cell>
          <cell r="OE19">
            <v>0</v>
          </cell>
          <cell r="OF19">
            <v>0</v>
          </cell>
          <cell r="OG19">
            <v>0</v>
          </cell>
          <cell r="OJ19" t="str">
            <v>PD25</v>
          </cell>
          <cell r="OK19">
            <v>57</v>
          </cell>
          <cell r="OL19">
            <v>0</v>
          </cell>
          <cell r="OM19">
            <v>0</v>
          </cell>
          <cell r="ON19">
            <v>0</v>
          </cell>
          <cell r="OO19">
            <v>0</v>
          </cell>
          <cell r="OP19">
            <v>0</v>
          </cell>
          <cell r="OQ19">
            <v>0</v>
          </cell>
          <cell r="OR19">
            <v>0</v>
          </cell>
          <cell r="OS19">
            <v>0</v>
          </cell>
          <cell r="OT19">
            <v>0</v>
          </cell>
          <cell r="OU19">
            <v>0</v>
          </cell>
          <cell r="OV19">
            <v>0</v>
          </cell>
          <cell r="OW19">
            <v>0</v>
          </cell>
          <cell r="OX19">
            <v>0</v>
          </cell>
          <cell r="OY19">
            <v>808645</v>
          </cell>
          <cell r="OZ19">
            <v>808645</v>
          </cell>
          <cell r="PA19">
            <v>808645</v>
          </cell>
          <cell r="PB19">
            <v>808645</v>
          </cell>
          <cell r="PC19">
            <v>808645</v>
          </cell>
          <cell r="PD19">
            <v>808645</v>
          </cell>
          <cell r="PE19">
            <v>808645</v>
          </cell>
          <cell r="PF19">
            <v>808645</v>
          </cell>
          <cell r="PG19">
            <v>808645</v>
          </cell>
          <cell r="PH19">
            <v>808645</v>
          </cell>
          <cell r="PI19">
            <v>0</v>
          </cell>
          <cell r="PJ19">
            <v>0</v>
          </cell>
          <cell r="PK19">
            <v>808645</v>
          </cell>
          <cell r="PL19">
            <v>211476</v>
          </cell>
          <cell r="PM19">
            <v>1174933335</v>
          </cell>
          <cell r="PN19" t="str">
            <v>Meta Proyecto de Inversión</v>
          </cell>
        </row>
        <row r="20">
          <cell r="A20" t="str">
            <v>PD26</v>
          </cell>
          <cell r="B20">
            <v>7868</v>
          </cell>
          <cell r="C20" t="str">
            <v>7868_7</v>
          </cell>
          <cell r="D20">
            <v>2020110010191</v>
          </cell>
          <cell r="E20" t="str">
            <v>Un nuevo contrato social y ambiental para la Bogotá del siglo XXI</v>
          </cell>
          <cell r="F20" t="str">
            <v>5. Construir Bogotá región con gobierno abierto, transparente y ciudadanía consciente.</v>
          </cell>
          <cell r="G20" t="str">
            <v>56. Gestión Pública Efectiva</v>
          </cell>
          <cell r="H20" t="str">
            <v xml:space="preserve">Fortalecer las capacidades institucionales para una Gestión pública efectiva y articulada, orientada a la generación de valor público para los grupos de interés. </v>
          </cell>
          <cell r="I20" t="str">
            <v>3. Fortalecer la gestión y desempeño  para generar valor público en nuestros grupos de interés.</v>
          </cell>
          <cell r="J20" t="str">
            <v>Desarrollo Institucional para una Gestión Pública Eficiente</v>
          </cell>
          <cell r="K20" t="str">
            <v>Subsecretaría Distrital de Fortalecimiento Institucional</v>
          </cell>
          <cell r="L20" t="str">
            <v>Gloria Patricia Rincón Mazo</v>
          </cell>
          <cell r="M20" t="str">
            <v>Subsecretaria Distrital de Fortalecimiento Institucional</v>
          </cell>
          <cell r="N20" t="str">
            <v>Dirección Distrital de Desarrollo Institucional</v>
          </cell>
          <cell r="O20" t="str">
            <v>Oscar Guillermo Niño del Rio</v>
          </cell>
          <cell r="P20" t="str">
            <v>Director Distrital de Desarrollo Institucional</v>
          </cell>
          <cell r="Q20" t="str">
            <v xml:space="preserve">Lady Nieto Bahamón </v>
          </cell>
          <cell r="R20" t="str">
            <v>Eliana Pedraza</v>
          </cell>
          <cell r="S20" t="str">
            <v xml:space="preserve">7. Implementar 100 porciento de la estrategia que permita fortalecer la Gestión y Desempeño Institucional </v>
          </cell>
          <cell r="T20" t="str">
            <v xml:space="preserve">Implementar 100 porciento de la estrategia que permita fortalecer la Gestión y Desempeño Institucional </v>
          </cell>
          <cell r="U20" t="str">
            <v>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v>
          </cell>
          <cell r="AB20" t="str">
            <v>21.3. Porcentaje de avance en la implementación de la estrategia que permita fortalecer la gestión y desempeño institucional.</v>
          </cell>
          <cell r="AC20" t="str">
            <v xml:space="preserve">7. Implementar 100 porciento de la estrategia que permita fortalecer la Gestión y Desempeño Institucional </v>
          </cell>
          <cell r="AI20" t="str">
            <v xml:space="preserve">PD_artículo: 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 PD_PMR: 21.3. Porcentaje de avance en la implementación de la estrategia que permita fortalecer la gestión y desempeño institucional.; PD_Meta Proyecto: 7. Implementar 100 porciento de la estrategia que permita fortalecer la Gestión y Desempeño Institucional ; </v>
          </cell>
          <cell r="AJ20" t="str">
            <v xml:space="preserve">La Subdirección Técnica de Desarrollo Institucional reportará el avance de este indicador con base al avance en la estrategia proyectada para cada vigencia </v>
          </cell>
          <cell r="AK20">
            <v>44055</v>
          </cell>
          <cell r="AL20">
            <v>1</v>
          </cell>
          <cell r="AM20">
            <v>2022</v>
          </cell>
          <cell r="AN20" t="str">
            <v>Mide el avance en el desarrollo de las acciones proyectadas en la estrategia para lograr el fortalecimiento en la gestión y el desempeño intitucional en el Distrito Capital</v>
          </cell>
          <cell r="AO20" t="str">
            <v xml:space="preserve">Con el desarrollo de este indicador se esperan los siguientes beneficios: _x000D_
Incremento en el Índice de Desempeño Institucional Distrital_x000D_
_x000D_
Fortalecer las capacidades institucionales de las Entidades Distritales._x000D_
Orientar la implementación del Sistema de Gestión Distrital en las Entidades del Distrito, de acuerdo con las fases de alistamiento, direccionamiento, implementación y seguimiento de la “ruta de la gestión._x000D_
Generar valor público en los grupos de interés _x000D_
Apoyar a los líderes de política en definición de estrategias para la implementación de las políticas de desempeño y gestión del Modelo Integrado de Planeación y Gestión._x000D_
Fortalecer el programa de teletrabajo_x000D_
Fortalecer el programa de formación con los servidores del Distrito_x000D_
</v>
          </cell>
          <cell r="AP20">
            <v>2020</v>
          </cell>
          <cell r="AQ20">
            <v>2024</v>
          </cell>
          <cell r="AR20" t="str">
            <v>Suma</v>
          </cell>
          <cell r="AS20" t="str">
            <v>Eficacia</v>
          </cell>
          <cell r="AT20" t="str">
            <v>Porcentaje</v>
          </cell>
          <cell r="AU20" t="str">
            <v>Gestión</v>
          </cell>
          <cell r="AV20">
            <v>2020</v>
          </cell>
          <cell r="AW20">
            <v>0</v>
          </cell>
          <cell r="AX20" t="str">
            <v>N/D</v>
          </cell>
          <cell r="AY20">
            <v>1</v>
          </cell>
          <cell r="AZ20">
            <v>0</v>
          </cell>
          <cell r="BA20">
            <v>0</v>
          </cell>
          <cell r="BB20" t="str">
            <v xml:space="preserve">El cumplimiento de la meta se establece mediante el seguimiento a la ejecución de las acciones planteadas en en la estrategia para el fortalecimiento de la gestión y el desemepeño institucional. </v>
          </cell>
          <cell r="BC20" t="str">
            <v>Porcentaje de avance ejecutado en las actividades de la estrategia para el fortalecimiento de la gestión y el desempeño intitucional</v>
          </cell>
          <cell r="BD20" t="str">
            <v>Acciones Ejecutadas</v>
          </cell>
          <cell r="BE20" t="str">
            <v>Acciones Ejecutadas</v>
          </cell>
          <cell r="BF20" t="str">
            <v>Documento estratégia para el fortalecimiento de la Gestión y el desempeño institucional</v>
          </cell>
          <cell r="BG20">
            <v>2</v>
          </cell>
          <cell r="BH20">
            <v>44098</v>
          </cell>
          <cell r="BI20">
            <v>0</v>
          </cell>
          <cell r="BJ20" t="str">
            <v>Plan de acción - proyectos de inversión (actividades)</v>
          </cell>
          <cell r="BK20">
            <v>100</v>
          </cell>
          <cell r="BL20">
            <v>11</v>
          </cell>
          <cell r="BM20">
            <v>21</v>
          </cell>
          <cell r="BN20">
            <v>21</v>
          </cell>
          <cell r="BO20">
            <v>22</v>
          </cell>
          <cell r="BP20">
            <v>25</v>
          </cell>
          <cell r="BQ20">
            <v>5957014313</v>
          </cell>
          <cell r="BR20">
            <v>1221131137</v>
          </cell>
          <cell r="BS20">
            <v>1217501300</v>
          </cell>
          <cell r="BT20">
            <v>951949876</v>
          </cell>
          <cell r="BU20">
            <v>700432000</v>
          </cell>
          <cell r="BV20">
            <v>1866000000</v>
          </cell>
          <cell r="BW20">
            <v>11</v>
          </cell>
          <cell r="BX20">
            <v>21</v>
          </cell>
          <cell r="BY20">
            <v>21</v>
          </cell>
          <cell r="BZ20">
            <v>21</v>
          </cell>
          <cell r="CA20">
            <v>21</v>
          </cell>
          <cell r="CB20">
            <v>1220046913</v>
          </cell>
          <cell r="CC20">
            <v>1120421978</v>
          </cell>
          <cell r="CD20">
            <v>1216972592</v>
          </cell>
          <cell r="CE20">
            <v>1121841091</v>
          </cell>
          <cell r="CF20">
            <v>11</v>
          </cell>
          <cell r="CG20">
            <v>21</v>
          </cell>
          <cell r="CH20">
            <v>47.75</v>
          </cell>
          <cell r="CI20" t="str">
            <v>Suma</v>
          </cell>
          <cell r="CJ20">
            <v>0</v>
          </cell>
          <cell r="CK20">
            <v>0</v>
          </cell>
          <cell r="CL20">
            <v>5.25</v>
          </cell>
          <cell r="CM20">
            <v>0</v>
          </cell>
          <cell r="CN20">
            <v>0</v>
          </cell>
          <cell r="CO20">
            <v>5.25</v>
          </cell>
          <cell r="CP20">
            <v>0</v>
          </cell>
          <cell r="CQ20">
            <v>0</v>
          </cell>
          <cell r="CR20">
            <v>5.25</v>
          </cell>
          <cell r="CS20">
            <v>0</v>
          </cell>
          <cell r="CT20">
            <v>0</v>
          </cell>
          <cell r="CU20">
            <v>5.25</v>
          </cell>
          <cell r="CV20">
            <v>21</v>
          </cell>
          <cell r="CW20">
            <v>15.75</v>
          </cell>
          <cell r="CX20">
            <v>15.75</v>
          </cell>
          <cell r="CY20">
            <v>0</v>
          </cell>
          <cell r="CZ20">
            <v>0</v>
          </cell>
          <cell r="DA20">
            <v>75</v>
          </cell>
          <cell r="DB20">
            <v>0</v>
          </cell>
          <cell r="DC20">
            <v>0</v>
          </cell>
          <cell r="DD20">
            <v>75</v>
          </cell>
          <cell r="DE20">
            <v>0</v>
          </cell>
          <cell r="DF20">
            <v>0</v>
          </cell>
          <cell r="DG20">
            <v>75</v>
          </cell>
          <cell r="DH20">
            <v>0</v>
          </cell>
          <cell r="DI20">
            <v>0</v>
          </cell>
          <cell r="DJ20">
            <v>75</v>
          </cell>
          <cell r="DK20">
            <v>300</v>
          </cell>
          <cell r="DL20">
            <v>0</v>
          </cell>
          <cell r="DM20">
            <v>0</v>
          </cell>
          <cell r="DN20">
            <v>75</v>
          </cell>
          <cell r="DO20">
            <v>0</v>
          </cell>
          <cell r="DP20">
            <v>0</v>
          </cell>
          <cell r="DQ20">
            <v>75</v>
          </cell>
          <cell r="DR20">
            <v>0</v>
          </cell>
          <cell r="DS20">
            <v>0</v>
          </cell>
          <cell r="DT20">
            <v>75</v>
          </cell>
          <cell r="DU20">
            <v>0</v>
          </cell>
          <cell r="DV20">
            <v>0</v>
          </cell>
          <cell r="DW20">
            <v>0</v>
          </cell>
          <cell r="DX20">
            <v>225</v>
          </cell>
          <cell r="DY20">
            <v>225</v>
          </cell>
          <cell r="DZ20" t="str">
            <v/>
          </cell>
          <cell r="EA20" t="str">
            <v/>
          </cell>
          <cell r="EB20" t="str">
            <v xml:space="preserve">Documento Estrategia para la Sostenibilidad y Mejoramiento del Desempeño y la Gestión Pública Distrital. Documento Estrategia para realizar un programa de Teletrabajo sobre la Planta Laboral en entidades y organismos distritales. Documento Estrategia para ejecutar acciones para la negociación diálogo y concertación sindical en el Distrito Capital. </v>
          </cell>
          <cell r="EC20" t="str">
            <v/>
          </cell>
          <cell r="ED20" t="str">
            <v/>
          </cell>
          <cell r="EE20" t="str">
            <v xml:space="preserve">Informe Avance  Estrategia para la Sostenibilidad y Mejoramiento del Desempeño y la Gestión Pública Distrital. Informe Avance Estrategia para realizar un programa de Teletrabajo sobre la Planta Laboral en entidades y organismos distritales. Informe Avance Estrategia para ejecutar acciones para la negociación diálogo y concertación sindical en el Distrito Capital. </v>
          </cell>
          <cell r="EF20" t="str">
            <v/>
          </cell>
          <cell r="EG20" t="str">
            <v/>
          </cell>
          <cell r="EH20" t="str">
            <v xml:space="preserve">Informe Avance  Estrategia para la Sostenibilidad y Mejoramiento del Desempeño y la Gestión Pública Distrital. Informe Avance Estrategia para realizar un programa de Teletrabajo sobre la Planta Laboral en entidades y organismos distritales. Informe Avance Estrategia para ejecutar acciones para la negociación diálogo y concertación sindical en el Distrito Capital. </v>
          </cell>
          <cell r="EI20" t="str">
            <v/>
          </cell>
          <cell r="EJ20" t="str">
            <v/>
          </cell>
          <cell r="EK20" t="str">
            <v xml:space="preserve">Informe Avance  Estrategia para la Sostenibilidad y Mejoramiento del Desempeño y la Gestión Pública Distrital. Informe Avance Estrategia para realizar un programa de Teletrabajo sobre la Planta Laboral en entidades y organismos distritales. Informe Avance Estrategia para ejecutar acciones para la negociación diálogo y concertación sindical en el Distrito Capital. </v>
          </cell>
          <cell r="EL20">
            <v>0</v>
          </cell>
          <cell r="EM20">
            <v>0</v>
          </cell>
          <cell r="EN20" t="str">
            <v xml:space="preserve">Documento Estrategia para la Sostenibilidad y Mejoramiento del Desempeño y la Gestión Pública Distrital. Documento Estrategia para realizar un programa de Teletrabajo sobre la Planta Laboral en entidades y organismos distritales. Documento Estrategia para ejecutar acciones para la negociación diálogo y concertación sindical en el Distrito Capital. </v>
          </cell>
          <cell r="EO20">
            <v>0</v>
          </cell>
          <cell r="EP20">
            <v>0</v>
          </cell>
          <cell r="EQ20" t="str">
            <v xml:space="preserve">Informe Avance  Estrategia para la Sostenibilidad y Mejoramiento del Desempeño y la Gestión Pública Distrital. Informe Avance Estrategia para realizar un programa de Teletrabajo sobre la Planta Laboral en entidades y organismos distritales. Informe Avance Estrategia para ejecutar acciones para la negociación diálogo y concertación sindical en el Distrito Capital. </v>
          </cell>
          <cell r="ER20">
            <v>0</v>
          </cell>
          <cell r="ES20">
            <v>0</v>
          </cell>
          <cell r="ET20" t="str">
            <v xml:space="preserve">Informe Avance  Estrategia para la Sostenibilidad y Mejoramiento del Desempeño y la Gestión Pública Distrital. Informe Avance Estrategia para realizar un programa de Teletrabajo sobre la Planta Laboral en entidades y organismos distritales. Informe Avance Estrategia para ejecutar acciones para la negociación diálogo y concertación sindical en el Distrito Capital. </v>
          </cell>
          <cell r="EU20">
            <v>0</v>
          </cell>
          <cell r="EV20">
            <v>0</v>
          </cell>
          <cell r="EW20">
            <v>0</v>
          </cell>
          <cell r="EX20">
            <v>1186755000</v>
          </cell>
          <cell r="EY20">
            <v>1186755000</v>
          </cell>
          <cell r="EZ20">
            <v>1186755000</v>
          </cell>
          <cell r="FA20">
            <v>1186755000</v>
          </cell>
          <cell r="FB20">
            <v>1186755000</v>
          </cell>
          <cell r="FC20">
            <v>1186755000</v>
          </cell>
          <cell r="FD20">
            <v>1186755000</v>
          </cell>
          <cell r="FE20">
            <v>1186755000</v>
          </cell>
          <cell r="FF20">
            <v>1186755000</v>
          </cell>
          <cell r="FG20">
            <v>1186755000</v>
          </cell>
          <cell r="FH20">
            <v>1186755000</v>
          </cell>
          <cell r="FI20">
            <v>1186755000</v>
          </cell>
          <cell r="FJ20">
            <v>1186755000</v>
          </cell>
          <cell r="FK20">
            <v>1186755000</v>
          </cell>
          <cell r="FL20">
            <v>1186755000</v>
          </cell>
          <cell r="FM20">
            <v>1186755000</v>
          </cell>
          <cell r="FN20">
            <v>1186755000</v>
          </cell>
          <cell r="FO20">
            <v>1186755000</v>
          </cell>
          <cell r="FP20">
            <v>976755000</v>
          </cell>
          <cell r="FQ20">
            <v>976755000</v>
          </cell>
          <cell r="FR20">
            <v>976755000</v>
          </cell>
          <cell r="FS20">
            <v>976755000</v>
          </cell>
          <cell r="FT20">
            <v>951949876</v>
          </cell>
          <cell r="FU20">
            <v>0</v>
          </cell>
          <cell r="FV20">
            <v>0</v>
          </cell>
          <cell r="FW20">
            <v>951949876</v>
          </cell>
          <cell r="FX20">
            <v>891555812</v>
          </cell>
          <cell r="FY20">
            <v>891555812</v>
          </cell>
          <cell r="FZ20">
            <v>891555812</v>
          </cell>
          <cell r="GA20">
            <v>976085812</v>
          </cell>
          <cell r="GB20">
            <v>976085812</v>
          </cell>
          <cell r="GC20">
            <v>976085812</v>
          </cell>
          <cell r="GD20">
            <v>976085812</v>
          </cell>
          <cell r="GE20">
            <v>976085812</v>
          </cell>
          <cell r="GF20">
            <v>976085812</v>
          </cell>
          <cell r="GG20">
            <v>943622268</v>
          </cell>
          <cell r="GH20">
            <v>0</v>
          </cell>
          <cell r="GI20">
            <v>0</v>
          </cell>
          <cell r="GJ20">
            <v>943622268</v>
          </cell>
          <cell r="GK20">
            <v>0</v>
          </cell>
          <cell r="GL20">
            <v>19874431</v>
          </cell>
          <cell r="GM20">
            <v>101778742</v>
          </cell>
          <cell r="GN20">
            <v>183683053</v>
          </cell>
          <cell r="GO20">
            <v>265587364</v>
          </cell>
          <cell r="GP20">
            <v>347491675</v>
          </cell>
          <cell r="GQ20">
            <v>429395986</v>
          </cell>
          <cell r="GR20">
            <v>542191293</v>
          </cell>
          <cell r="GS20">
            <v>630698775</v>
          </cell>
          <cell r="GT20">
            <v>752991122</v>
          </cell>
          <cell r="GU20">
            <v>0</v>
          </cell>
          <cell r="GV20">
            <v>0</v>
          </cell>
          <cell r="GW20">
            <v>752991122</v>
          </cell>
          <cell r="GX20">
            <v>0</v>
          </cell>
          <cell r="GY20">
            <v>0</v>
          </cell>
          <cell r="GZ20">
            <v>0</v>
          </cell>
          <cell r="HA20">
            <v>0</v>
          </cell>
          <cell r="HB20">
            <v>0</v>
          </cell>
          <cell r="HC20">
            <v>0</v>
          </cell>
          <cell r="HD20">
            <v>0</v>
          </cell>
          <cell r="HE20">
            <v>0</v>
          </cell>
          <cell r="HF20">
            <v>0</v>
          </cell>
          <cell r="HG20">
            <v>95131501</v>
          </cell>
          <cell r="HH20">
            <v>0</v>
          </cell>
          <cell r="HI20">
            <v>0</v>
          </cell>
          <cell r="HJ20">
            <v>95131501</v>
          </cell>
          <cell r="HK20">
            <v>7137285</v>
          </cell>
          <cell r="HL20">
            <v>64179989</v>
          </cell>
          <cell r="HM20">
            <v>89927332</v>
          </cell>
          <cell r="HN20">
            <v>95131027</v>
          </cell>
          <cell r="HO20">
            <v>95131056</v>
          </cell>
          <cell r="HP20">
            <v>95131501</v>
          </cell>
          <cell r="HQ20">
            <v>95131501</v>
          </cell>
          <cell r="HR20">
            <v>95131501</v>
          </cell>
          <cell r="HS20">
            <v>95131501</v>
          </cell>
          <cell r="HT20">
            <v>95131501</v>
          </cell>
          <cell r="HU20">
            <v>0</v>
          </cell>
          <cell r="HV20">
            <v>0</v>
          </cell>
          <cell r="HW20">
            <v>95131501</v>
          </cell>
          <cell r="HX20" t="str">
            <v xml:space="preserve">En el marco del desarrollo de la estrategia para el fortalecimiento de la Gestión y Desempeño Institucional, en lo corrido de la vigencia 2022 se avanzó en las siguientes acciones: 
Modelo Integrado de Planeación y Gestión:  108  Asistencias Técnicas, 37 Reuniones de articulación con lideres de política o proceso, 10 Eventos Masivos Participantes No. 1310, 59 Fichas de resultados PAAC y riesgos asociados a corrupción, 31 Informes de resultados IDI por sector (ejecutivo y discriminado por entidad), 17 Informes de resultados IDI por política de gestión y desempeño. 91,8 Resultado IDI Distrital (49 entidades) 98,4 Resultado IDI AMB (15 secretarías). 
Se realizo el proceso de formación de 3528 servidores en la ejecución de los convenios y oferta propia a cargo de la Dirección y Subdirección Técnica de Desarrollo Institucional.  
Negociación Sindical 
Se acompaño desempeñando el rol de la secretaría técnica del proceso de negociación sindical con la firma del acuerdo colectivo laboral 2022 de la Alcaldía Mayor de Bogotá D.C., con vigencia hasta el 31 de diciembre de 2022, en donde la Administración Distrital pactó 62 compromisos con las organizaciones sindicales, los cuales benefician aproximadamente a 57 mil empleados públicos del Distrito Capital
Se desarrollo junto a la oficina de tecnologías de información el aplicativo Sistema de Información de Acuerdos Laborales – SIALDC
 Teletrabajo
Se llevo a cabo el Día Internacional del teletrabajo, el 16 de septiembre de 2022 “El teletrabajo como aporte al desarrollo sostenible de Bogotá”, con la participación de 117 asistentes; en la agenda del evento se socializaron los avances, retos y desafíos en la implementación del teletrabajo distrital
Se expidió la Circular 017 del 19 de octubre de 2022: Alcance Circular 096 de 2020. Teletrabajo Distrital: Datos indicativos sobre auxilio compensatorio de costos de servicios públicos vigencia 2023.
69 Asesorías, acompañamientos permanentes y focalización del modelo+ de teletrabajo en entidades y organismos distritales.  
Desarrollo talleres de Co-creación “Identificación de factores claves en la planeación, seguimiento y medición del teletrabajo distrital”, con equipos técnicos de teletrabajo del Distrito: 60 participantes; 46 entidades; más 540 ideas. 
Curso de Teletrabajo para Teletrabajadores y Directivos de teletrabajadores en plataforma Soy10: divulgación y promoción del curso: más de 1.600 capacitados y 123 en proceso de curso.
</v>
          </cell>
          <cell r="HY20" t="str">
            <v>No aplica</v>
          </cell>
          <cell r="HZ20" t="str">
            <v/>
          </cell>
          <cell r="IA20" t="str">
            <v/>
          </cell>
          <cell r="IB20" t="str">
            <v>Durante el periodo reportado desde la Dirección Distrital de Desarrollo Institucional se trabajo en la construcción y aprobación de los planes de acción de cas ana de las ectiviades asociada a dicha meta</v>
          </cell>
          <cell r="IC20" t="str">
            <v>Se elaboraron las documentos de las estrategias según el cronograma definido.
Actividad 7.1. Sostenibilidad
MIPG
Se realizaron 21 jornadas de asistencia técnica personalizada a 13 entidades distritales.
Se desarrolló la primera sesión de la Comisión Intersectorial de Gestión y Desempeño, en la que se aprobó el plan marco para la política de compras públicas y contratación.
Se realizaron las sigueintes asistencias técnicas:
1. Planeación institucional y seguimiento y evaluación del desempeño institucional,  control interno y seguridad digital: 03-mar - 134 asistentes de 41 entidades.
2. Política de gestión de la información estadística: 09-mar - 63 asistentes de 24 entidades.
3. Gobierno digital y gestión estratégica del talento humano: 10-mar 101 asistentes de 34 entidades.
Se realizó el diligenciamiento del FURAG correspondiente a la Alcaldía Mayor de Bogotá, que corresponde a la consilidación de las respuestas de las 15 Secretarías Distritales.
Formación
Se realizaron los siguientes cursos:
Cursos Secretaría Jurídica
Supervisión de Contratos: 119 formados
Pruebas en el Proceso Contencioso: 29 formados
Tratamiento de Datos Personales por Entidades Públicas: 36 formados
Tribunales de Arbitramento: 11 formados
Modelo de Gestión Jurídica: 30 formados
Prevención y Detección de la Colusión en Procesos de Contratación Estatal: 22 formados
Cursos secretaría de ambiente
Respuesta a emergencias ambientales: 51 formados
Cursos propios
Gobierno Abierto de Bogotá - MOOC  Cohorte I (Servidores(as) del Distrito): 319 formados
Formación de Competencias en Supervisión de Contratos estatales - Cohorte I: 370 formados
Teletrabajo para teletrabajadores de Entidades y Organismos del Distrito Capital - Cohorte I: 557 formados
Políticas Públicas: Monitoreo y Evaluación: 67 formados
Procesos transversales
Se inició validación de la propuesta del proceso “Gestión jurídica”.
Se retoman actividades para los 6 procesos priorizados en la vigencia 2021.
Se plantea cronograma general para abordar los 6 procesos restantes.
Actividad 7.2. 
Se estructuraron los talleres de Co-creación “Identificación de factores claves en la planeación, seguimiento y medición del teletrabajo distrital”, a desarrollar con equipos técnicos de teletrabajo del Distrito en la primera semana de abril de 2022. 
Se generó un espacio participativo, para la actualización Normativa Decreto Distrital 806 de 2019; a través de la socialización un formulario en línea para conocer los temas más relevantes de ajuste a cada uno de los articulados del Decreto, y temas adicionales a contemplar, por parte de los equipos técnicos de apoyo en teletrabajo. 68 respuestas.
Se realizaron asesorías, acompañamientos permanentes con la focalización del modelo+ de teletrabajo en entidades y organismos distritales  para cumplimiento de meta de pacto por el Teletrabajo. Entidades atendidas:35
En el desarrollo de eventos de promoción, campañas y divulgación en teletrabajo, se elaboró documento que soportó la grabación del evento Diálogos de Gestión Pública – Teletrabajo, a cargo de la Subsecretaría de Fortalecimiento Institucional.
Actividad 7.3.  Negociación sindical
.
Se encuentra en proceso de instalación de la mesa de negociación, lo cual depende del cumplimiento de requisitos por parte de las organizaciones sindicales.
Se han realizado sesiones el 7, 17 y 24 de marzo de 2022. 
Se han gestionado las solicitudes de las organizaciones sindicales y los permisos requeridos para la asistencia a las sesiones.
.
(Las evidencias se encuentran en proceso de validación, por lo que a la fecha no se pueden adjuntar).</v>
          </cell>
          <cell r="ID20" t="str">
            <v xml:space="preserve">Para el mes de abril se adelantaron las siguientes actividades: 
Actividad 1 
MIPG: Se realizaron 22 jornadas de asistencia técnica personalizada a 8 entidades distritales incluida 1 jornada masiva de inducción a los jefes de las oficinas de control interno el 21 de abril de 2022. 
Procesos Transversales: Se realizó una sesión con la Consejeria de comunicaciones para la estandarización del proceso de Gestión de Comunicaciones.
Se realizó reunion de validación del proceso de evaluación independiente con el equipo de la Dirección de Desarrollo Institucional
Se realizaron sesión con la Subsecretaria de Servicio a la Ciudadania para los ajustes de la estandarización de relacionamiento de la ciudadania
Formación - Cursos oferta propia: 
El 25 de abril finalizó el ciclo académico del curso Políticas Públicas: Monitoreo y Evaluación, con 222 servidores formados. 
El 27 de abril se da inició el ciclo académico del curso Gobernanza Pública: Contextualización desde los Pilares de Transparencia, Participación y Colaboración con 400 matriculados y se inicia la convocatoria e inscripción del curso MOOC de Innovación el día 26 de abril.
Convenios: 
Se finalizó el ciclo académico de los cursos que se desarrollaron bajo el marco del convenio con la Secretaría Jurídica, en los cuales se formaron 106 personas.
El 29 de abril se cerró el ciclo académico del curso, Respuesta a Emergencias Ambientales, que se desarrolló bajo el marco del Convenio con Secretaría de Ambiente, en el cual se formaron 7 personas.
Inducción y reinducción Secretaría General, inicio etapa de desarrollo para la segunda cohorte el día 25 de abril, con 7 personas inscritas. 
Atención de requerimientos Soy 10 Aprende:  se recibieron y atendieron de manera oportuna 301 solicitudes, relacionados con los cursos de formación que se ofrecen en la plataforma virtual. 
Actividad 2: Teletrabajo:  Se realizó seguimiento al estado de avance de los servidores matriculados en Curso Teletrabajo para Teletrabajadores, con entrega de reporte a enlaces de las entidades y organismos distritales, a la fecha han aprobado 889 funcionarios.
Actividad 3 Negociación Sindical: Se realiza acompañamiento técnico a las sesiones de la mesa de negociación sindical del Distrito realizadas en el mes de abril (01-21-28). 
</v>
          </cell>
          <cell r="IE20" t="str">
            <v xml:space="preserve">Para el mes de mayo se adelantaron las siguientes actividades: 
Formación:se continúa con el desarrollo del curso “Cultura de integridad” con 490 inscritos. Igual se continua  con la fase de desarrollo del curso “Gobernanza pública – Contextualización desde los pilares de transparencia” con 400 inscritos y el 10 de mayo se dio inicio a la fase de inscripción del curso “Formación de Competencias en Supervisión  de Contratos Estatales – Cohorte II”.  Para el mes de mayo tenemos los siguientes avances:
*Capítulo Gobierno Abierto: 492 formados
*Capítulo de Contratación: 646 formados
*Capítulo de Integridad: 459 formados.
MIPG: Se realizaron y enviaron informes ejecutivos y sectoriales de analisis de Índice de Desempeño Institucional.
Se realizaron 23  jornadas de asistencia técnica personalizada a 53 entidades distritales.
Actividad 2  Teletrabajo:  Se desarrollaron con los equipos técnicos de teletrabajo de las entidades y organismos distritales, los talleres de Co-creación “Identificación de factores claves en la planeación, seguimiento y medición del teletrabajo distrital”; se contó con la asistencia de 60 participantes.
Asesorías, acompañamientos permanentes y focalización del modelo+ de teletrabajo en entidades y organismos distritales  para cumplimiento de meta de pacto por el Teletrabajo. Entidades atendidas:25
Actividad 3 Negociación Sindical: Se han gestionado las solicitudes de las organizaciones sindicales y se ha informado a las entidades y organismos distritales las fechas de las sesiones con el fin de facilitar la asistencia de los delegados.
El equipo negociador y asesor de la Alcaldía Mayor de Bogotá D.C. y los delegados de las organizaciones sindicales se han reunido cuatro (4) veces, 5,12,19,26  de  mayo de 2022, para verificar los requisitos de comparecencia sindical para la instalación del proceso de negociación. 
</v>
          </cell>
          <cell r="IF20" t="str">
            <v xml:space="preserve">Se elaboraron los informes de avance de las estrategias de fortalecimiento para la gestión y desempeño institucional: 
Actividad 7.1. Sostenibilidad
MIPG
Elaboración y entrega de 15 informes sectoriales ejecutivos, que incluyen los resultados generales y del sector del IDI
•	91,8 Resultado IDI Distrital (49 entidades)
•	98,4 Resultado IDI Alcaldías (15 secretarías)
Política de Control Interno: Elaboración de 08 fichas de retroalimentación por entidad sobre aspectos generales del Plan Anticorrupción y de Atención a la Ciudadanía y aspectos específicos de la matriz de riesgos asociados a corrupción, entrega de las fichas a 47 entidades, cuatro sesiones de revisión de observaciones específicas
Estandarización de procesos transversales - Política de fortalecimiento organizacional y simplificación de procesos
Se realizó la caracterización de Gestión Contractual, Gestión Ambiental y Caracterización del proceso de Evaluación Independiente, se continúa realizando el análisis de alcance del proceso “Gestión Administrativa” y Relacionamiento con la ciudadanía.
Se adelanto la Jornada de divulgación del IDI a los Jefes de la OAP el 03 de junio de 2022 con 49 asistentes.
Se realizaron y entregaron a los lideres de sector l15 informes sectoriales ejecutivos, que incluyen los resultados generales y del sector del IDI
Elaboración y entrega de 16 informes detallados por sector de los resultados del IDI
Elaboración de 16 informes de análisis de las diferentes políticas de gestión y desempeño del Modelo Integrado de Planeación y Gestión
Formación: 
En el marco de los convenios en ejecución y oferta propia de formación desarrollada, se cuenta con corte a junio con los siguientes resultados: 
Convenios - Secretaría Jurídica:
•	Modelo de Gestión Jurídica:  No. 20 Formados
•	Supervisión de Contratos: No. 99 Formados
•	Pruebas en el Proceso Contencioso: No. 25 Formados
•	Tratamiento de Datos Personales: No. 38 Formados
•	Tribunales de Arbitramento: No. 16 Formados
•	Prevención y Detección de la Colusión en Procesos de la Contratación Estatal: No. 12 Formados
Total: No.  210 Formados
Convenios - Secretaría de Ambiente:
•	Respuesta a Emergencias Ambientales: No. 18 Formados
•	Materiales Peligrosos y Residuos Peligrosos: No. 16 Formados
Total:  34 Formados
Inducción y Reinducción Secretaría General de la Alcaldía Mayor de Bogotá: No. 31 Formados
Oferta Propia: 
•	Teletrabajo para Teletrabajadores:  No. 990 Formados
•	Políticas Públicas: Monitoreo y Evaluación: No. 222 Formados
•	Plan Distrital de Desarrollo: No. 17 Formados
•	MOOC - Innovación pública IP: No. 134 Formados
Total:  1363 Formados
Actividad 7.2. Negociación Sindical 
Se realiza acompañamiento a las sesiones de la mesa de negociación sindical del Distrito Capital y verificación requisitos de comparecencia sindical – Autonomía sindical.
Se realizaron pruebas y ajustes a la implementación del aplicativo Sistema de Información de Acuerdos Laborales – SIAL´DC, con la finalidad de realizar seguimiento y consulta a los acuerdos de la administración
Actividad 7.3 Teletrabajo Distrital
En el marco de la estrategia de teletrabajo distrital se avanzó en: 
Actualización contenidos cursos de teletrabajo en plataforma Soy10 Aprende (teletrabajadores Jefes). 
•Elaboración Guía de implementación del modelo+ de teletrabajo (procedimiento y formatos)
•Actualización normativa: Herramienta para el sondeo de modificación normativa. Mesas técnicas para la validación de las modificaciones normativas (talleres distritales)
•Creación del repositorio de teletrabajo distrital: normatividad, lineamientos, documentos modelo y material de consulta
</v>
          </cell>
          <cell r="IG20" t="str">
            <v xml:space="preserve">Para el mes de julio se desarrollaron las siguientes acciones en el marco de las estrategias de fortalecimiento para la gestión y desempeño institucional: 
Actividad 7.1. Sostenibilidad MIPG
Se realizaron 18 jornadas de asistencia técnica personalizada a 5 entidades distritales frente a la implementación del Modelo Integrado de Planeación y Gestión. 
Se realizaron 11 jornadas de articulación con lideres de políticas frente a la implementación de las políticas de Gestión y Desempeño Institucional del MIPG. 
Procesos Transversales: 
1.Se realizaron (02) sesiones con la secretaria Distrital de Ambiente para la estandarización del proceso de Gestión Ambiental y se realizaron ajustes a la propuesta de caracterización y (01) sesión interna
2. Se realizaron (03) sesiones con la secretaria de Hacienda para la estandarización del proceso de Gestión Financiera.
3. Se realizaron (03) sesiones con la Subsecretaria de Servicio a la ciudadanía para los ajustes de la estandarización de relacionamiento de la ciudadanía
Formación: 
En el mes de julio se continúa con el desarrollo del curso Gobierno Abierto de Bogotá, con 138 personas formadas con corte al 31 de julio. Al igual que con los cursos "Plan Distrital de Desarrollo". con 104 participantes certificados Y la segunda cohorte del curso virtual "Teletrabajo para Teletrabajadores", con corte al 31 de julio de 331 formados
Actividad 7.2 Negociación Sindical: 
Se realiza acompañamiento a las sesiones de la mesa de negociación sindical del Distrito Capital y verificación requisitos de comparecencia sindical – Autonomía sindical.
Se realizaron pruebas y ajustes a la implementación del aplicativo Sistema de Información de Acuerdos Laborales – SIAL´DC, con la finalidad de realizar seguimiento y consulta a los acuerdos de la administración
Actividad 7.3 Teletrabajo: 
Se realizó acompañamiento y asesoría para la implementación del modelo laboral en las siguientes entidades: UDFJC; SDMUJER, SDCJC, SDCRD, TRANSMILENIO, IDPAC, CONCEJO BTA, IDARTES. Temas: Identificación Modelo+; normativa; seguimiento a inscritos en cursos Soy10; formatos de implementación; mesas técnicas para convocatorias.
Se realizó consolidación, homologación y entrega de cifras de teletrabajo al DASCD-SIDEAP, con corte a junio de 2022, en cumplimiento de los acuerdos de las mesas técnicas para homologación de registros en el módulo de teletrabajo.
</v>
          </cell>
          <cell r="IH20" t="str">
            <v xml:space="preserve">"Para el mes de agosto se desarrollaron las siguientes acciones en el marco de las estrategias de fortalecimiento para la gestión y desempeño institucional: 
Actividad 7.1. Sostenibilidad MIPG
•	Se realizaron 8 jornadas de asistencia técnica personalizada a   5 entidades distritales frente a la implementación del Modelo Integrado de Planeación y Gestión. 
•	Se realizaron 18 jornadas de articulación con lideres de políticas frente a la implementación de las políticas de Gestión y Desempeño Institucional del MIPG.  
•	Se realizó mesa de trabajo con el Departamento Administrativo de la Función Pública teniendo en cuenta el consolidado de inquietudes presentadas por las diferentes entidades distritales frente a los resultados de FURAG.
Procesos Transversales:   
•	Se realizaron (11) sesiones con las entidades lideres (secretaria Distrital de Ambiente, secretaria de Hacienda, Subsecretaria de Servicio a la ciudadanía)  de estandarización de procesos, Secretaria Jurídica, Departamento Administrativo de Servicio Civil Distrital, para la construcción de la documentación y justes para la propuesta de estandarización.  
Índice de Gestión Pública Distrital: 
Se elaboró y envió la versión final de la metodología y medición del IGPD (Índice de Gestión Pública Distrital) de los componentes de gestión institucional, presupuestal y de resultados, en cumplimiento al acuerdo 772 de 2020.
Formación: 
En el mes de agosto se finalizó el curso de Gobierno Abierto, con un total de 148 personas formadas,
Actividad 7.2 Negociación Sindical: 
Se realiza acompañamiento a las sesiones de la mesa de negociación sindical del Distrito Capital.
Se realizaron pruebas y ajustes a la implementación del aplicativo Sistema de Información de Acuerdos Laborales – SIAL´DC, con la finalidad de realizar seguimiento y consulta a los acuerdos de la administración
Actividad 7.3 Teletrabajo: 
Se elaboró documento técnico de metodología de cálculo de gastos de reconocimiento de gastos en teletrabajo según esquema tarifario de operadores de servicio e inflación.
Se presentó en Comité Sectorial la circular de reconocimiento de gastos en teletrabajo para vigencia 2023. Recepción de observaciones, ajuste de documento para presentación y firma de la Secretaría General de la Alcaldía Mayor de Bogotá.
Se realizó acompañamiento, asesoría y atención a consultas para implementación de teletrabajo a grupos de valor en UDFJC, IDRD, ATENEA, SDHDA, VEEDURIA, SGAMB. Temas: Normativa; resultados en cursos Soy10; formatos de implementación; mesas técnicas para convocatorias. Atención a solicitudes enviadas a través de correo institucional a SALUD CAPITAL, DASCD, UMVIAL, IDRD, IDPC, Equipo SOY10.
Se elaboró y envió informe de gestión en teletrabajo (jun 2021 a jun 2022) al Concejo de Bogotá según Acuerdo 821 de 2021.
</v>
          </cell>
          <cell r="II20" t="str">
            <v xml:space="preserve">Para el mes de septiembre se adelantaron las siguientes actividades: 
Se elaboraron los informes de avance trimestral de las estrategias de fortalecimiento para la gestión y desempeño institucional: 
Actividad 7.1. Sostenibilidad
MIPG
Se presentó en el Comité Distrital de Gestión y Desempeño los resultados del Índice de Gestión Pública Distrital con los resultados obtenidos por las entidades distritales. 
Se realizaron 12 jornadas de asistencia técnica personalizada y socialización de generalidades del Modelo Integrado de Planeación y Gestión a 10 entidades distritales.
Se realizaron tres(3) sesiones con los lideres de las políticas de planeación y seguimiento y evaluación, tema de enfoque diferencial, con la finalidad de fortalecer la aplicación de las políticas de gestión y desempeño. 
Se realizaron siete (7) sesiones de estandarización de procesos de los procesos de Gestión Ambiental, Gestión TIC, Servicio a la Ciudadanía, Gestión de Talento Humano y dos (02) talleres con las áreas de talento humano para validar la caracterización del proceso. 
Se realizo 1 mesa de trabajo con las entidades del Sector Ambiente para inquietudes de los resultados del FURAG en las diferentes entidades
Formación: 
En el marco de los convenios en ejecución y oferta propia de formación desarrollada, se cuenta con corte a septiembre con los siguientes resultados: 
Oferta propia: 
•	Teletrabajo para Teletrabajadores:  1.639 Formados
•	Políticas Públicas: Monitoreo y Evaluación: 222 Formados
•	Plan Distrital de Desarrollo: 107 Formados
•	MOOC - Innovación pública IP: 134 Formados
•	Políticas Públicas: Introducción a la Política Pública – conceptos Básicos:  309 Formados
Convenios: 
•	Secretaría Jurídica: 415 Formados 
•	Secretaría de Ambiente: 34 Formados
•	Inducción y Reinducción: 48 Formados
Actividad 7.2. Negociación Sindical 
El 07 de septiembre culminó el proceso de negociación con la firma del acuerdo colectivo laboral 2022 de la Alcaldía Mayor de Bogotá D.C., con vigencia hasta el 31 de diciembre de 2022, la Administración Distrital pactó 62 compromisos con las organizaciones sindicales, los cuales benefician aproximadamente a 57 mil empleados públicos del Distrito Capital.
Se desarrolló el SISTEMA DE INFORMACIÓN DE ACUERDOS LABORALES D.C. -SIAL´DC-junto a la oficina de Tecnologías de la Información y las Telecomunicaciones, el cual sale a producción en octubre de 2022 con el fin de ponerlo en funcionamiento, ingresando información real e identificar aspectos a corregir y a mejorar.
El 19 de septiembre de 2022, se realizó el acto protocolario para la firma del Acuerdo Colectivo Laboral 2022 y el Acta de acuerdos y no acuerdos entre los delegados de la Administración Distrital y las organizaciones sindicales.
Actividad 7.3 Teletrabajo Distrital
En el marco del Día Internacional del teletrabajo, el 16 de septiembre de 2022 se desarrolló el evento “El teletrabajo como aporte al desarrollo sostenible de Bogotá”, con la participación de 117 asistentes; en la agenda del evento se socializaron los avances, retos y desafíos en la implementación del teletrabajo distrital; con el expositor Iván Orduz de Sinergy se contó con una charla sobre cambio cultural enfocado a directivos y servidores bajo teletrabajo. Adicionalmente, en un ejercicio de paneles de experiencias exitosas y buenas prácticas en la implementación del modelo laboral, se desarrolló el World Café con la participación de expositores de la Secretaría Distrital de Integración Social, el Instituto de Desarrollo Urbano, Transmilenio, Secretaría Distrital de Gobierno, Compensar, DASCD-Sideap, DASCD-Aulas del Saber, Suite Microsoft y Suite
Google.
se revisó el Decreto Distrital 806 de 2019 por medio del cual se "Dictan disposiciones para la implementación, apropiación, adopción, fomento y sostenibilidad del Teletrabajo en organismos y entidades Distritales" encontrando que se requiere actualización de este. Con el interés de identificar los temas más relevantes de ajuste al Decreto 806 de 2019, en un ejercicio participativo con directivos y equipos técnicos de teletrabajo de los organismos y entidades distritales
</v>
          </cell>
          <cell r="IJ20" t="str">
            <v xml:space="preserve">Meta 7: 
Para el mes de octubre se desarrollaron las siguientes actividades: 
MIPG
Se realizaron 7 jornadas de asistencia técnica personalizada a 4 entidades distritales (Secretaría Distrital de la Mujer, FONDO DE PRESTACIONES ECONÓMICAS, CESANTIAS Y PENSIONES, UNIDAD ADMINISTRATIVA ESPECIAL DE CATASTRO DISTRITAL,  frente a la implementación del Modelo Integrado de Planeación y Gestión. 
Se realizaron 8 sesiones de estandarización de procesos para la (1) revisión de la  caracterización de relacionamiento con la ciudadanía, (04) sesiones con el Departamento Administrativo de Servicio Civil Distrital para la estandarización del proceso de Gestión de Talento Humano, (03) sesiones con la Subdirección de Servicios Administrativos para la estandarización del proceso de Gestión Administrativa.
FORMACIÓN 
Se finalizó el ciclo académico del curso "Teletrabajo para Jefes y Directivos" del 15-09-2022 al 31-10-2022, con un total de 59 formados.
Se desarrolló el ciclo académico del curso virtual Teletrabajo para Teletrabajadores - Cohorte III, del 21-09-2022 al 30-11-2022, con 716 formados, con corte al 31 de octubre
Se desarrollo el curso virtual "Innovación Pública", con el ciclo académico del 06 de octubre al 10 de noviembre de 2022, con 76 formados
Se recibieron y atendieron de manera oportuna 202 solicitudes a través del correo electrónico soy 10 aprende frente a los cursos de formación que se encuentran en proceso. 
NEGOCIACIÓN SINDICAL 
Se realizó sesión entre la Secretaría General de la Alcaldía Mayor de Bogotá D.C., la Secretaría Distrital de Salud y el Departamento Administrativo del Servicio Civil Distrital - DASCD-, en donde se establecieron las entidades responsables de desarrollar los compromisos del Acuerdo colectivo laboral 2022.
 Se definió que la Dirección Distrital de Desarrollo Institucional a partir del 12 de octubre de 2022, desarrollará la secretaría técnica del Comité de Seguimiento del acuerdo colectivo laboral 2022. 
Se realizó la primera sesión con 65 integrantes de las organizaciones sindicales, el día 18 de octubre de 2022, con la finalidad de establecer los lineamientos para el respectivo seguimiento.  
Se inició el proceso de cargue de información en el sistema de información de acuerdos laborales SIALDC , para realizar los respectivos ajustes frente a su funcionamiento. 
TELETRABAJO: 
Se expidió la Circular 017 del 19 de octubre de 2022: Alcance Circular 096 de 2020. Teletrabajo Distrital: Datos indicativos sobre auxilio compensatorio de costos de servicios públicos vigencia 2023.
Se realizó y entrego para control de legalidad a la Oficina Jurídica de la Secretaría General de la Alcaldía Mayor de Bogotá, los documentos nuevo Decreto de teletrabajo Distrital y, exposición de motivos, los cuales incluyen los ajustes normativos nacionales, el modelo+ de teletrabajo y los resultados en los talleres de Co-creación de abril de 2022.
Se realizaron (11) once asesorías técnicas  sobre la implementación de  teletrabajajo distrital a las siguientes entidades: IDRD, IDPC, SDDE, SGAMB, SUBREDNORTE, SJD, SUBREDSUR, IDIGER, SDMOVILIDAD, DASCD, ATENEA.
Finalizo el ciclo de Curso de teletrabajo para directivos con 59 aprobados.  
</v>
          </cell>
          <cell r="IK20" t="str">
            <v/>
          </cell>
          <cell r="IL20" t="str">
            <v/>
          </cell>
          <cell r="IM20">
            <v>0</v>
          </cell>
          <cell r="IN20">
            <v>0</v>
          </cell>
          <cell r="IO20">
            <v>1</v>
          </cell>
          <cell r="IP20">
            <v>0</v>
          </cell>
          <cell r="IQ20">
            <v>0</v>
          </cell>
          <cell r="IR20">
            <v>1</v>
          </cell>
          <cell r="IS20">
            <v>0</v>
          </cell>
          <cell r="IT20">
            <v>0</v>
          </cell>
          <cell r="IU20">
            <v>1</v>
          </cell>
          <cell r="IV20">
            <v>0</v>
          </cell>
          <cell r="IW20">
            <v>0</v>
          </cell>
          <cell r="IX20">
            <v>0</v>
          </cell>
          <cell r="IY20">
            <v>0.75</v>
          </cell>
          <cell r="IZ20">
            <v>0</v>
          </cell>
          <cell r="JA20">
            <v>0</v>
          </cell>
          <cell r="JB20">
            <v>25</v>
          </cell>
          <cell r="JC20">
            <v>0</v>
          </cell>
          <cell r="JD20">
            <v>0</v>
          </cell>
          <cell r="JE20">
            <v>25</v>
          </cell>
          <cell r="JF20">
            <v>0</v>
          </cell>
          <cell r="JG20">
            <v>0</v>
          </cell>
          <cell r="JH20">
            <v>25</v>
          </cell>
          <cell r="JI20">
            <v>0</v>
          </cell>
          <cell r="JJ20">
            <v>0</v>
          </cell>
          <cell r="JK20">
            <v>0</v>
          </cell>
          <cell r="JL20">
            <v>75</v>
          </cell>
          <cell r="JM20">
            <v>0</v>
          </cell>
          <cell r="JN20">
            <v>0</v>
          </cell>
          <cell r="JO20">
            <v>25</v>
          </cell>
          <cell r="JP20">
            <v>25</v>
          </cell>
          <cell r="JQ20">
            <v>25</v>
          </cell>
          <cell r="JR20">
            <v>50</v>
          </cell>
          <cell r="JS20">
            <v>50</v>
          </cell>
          <cell r="JT20">
            <v>50</v>
          </cell>
          <cell r="JU20">
            <v>75</v>
          </cell>
          <cell r="JV20">
            <v>75</v>
          </cell>
          <cell r="JW20">
            <v>75</v>
          </cell>
          <cell r="JX20">
            <v>75</v>
          </cell>
          <cell r="JY20" t="str">
            <v>No Programó</v>
          </cell>
          <cell r="JZ20" t="str">
            <v/>
          </cell>
          <cell r="KA20">
            <v>100</v>
          </cell>
          <cell r="KB20" t="str">
            <v/>
          </cell>
          <cell r="KC20" t="str">
            <v/>
          </cell>
          <cell r="KD20">
            <v>100</v>
          </cell>
          <cell r="KE20" t="str">
            <v/>
          </cell>
          <cell r="KF20" t="str">
            <v/>
          </cell>
          <cell r="KG20">
            <v>100</v>
          </cell>
          <cell r="KH20" t="str">
            <v/>
          </cell>
          <cell r="KI20" t="str">
            <v/>
          </cell>
          <cell r="KJ20" t="str">
            <v/>
          </cell>
          <cell r="KK20" t="str">
            <v>No Programó</v>
          </cell>
          <cell r="KL20" t="str">
            <v>No Programó</v>
          </cell>
          <cell r="KM20">
            <v>100</v>
          </cell>
          <cell r="KN20">
            <v>100</v>
          </cell>
          <cell r="KO20">
            <v>100</v>
          </cell>
          <cell r="KP20">
            <v>100</v>
          </cell>
          <cell r="KQ20">
            <v>100</v>
          </cell>
          <cell r="KR20">
            <v>100</v>
          </cell>
          <cell r="KS20">
            <v>100</v>
          </cell>
          <cell r="KT20">
            <v>100</v>
          </cell>
          <cell r="KU20" t="str">
            <v/>
          </cell>
          <cell r="KV20" t="str">
            <v/>
          </cell>
          <cell r="KW20">
            <v>100</v>
          </cell>
          <cell r="KX20" t="str">
            <v>7868_3</v>
          </cell>
          <cell r="KY20" t="str">
            <v>3. Fortalecer la gestión y desempeño  para generar valor público en nuestros grupos de interés.</v>
          </cell>
          <cell r="KZ20">
            <v>100</v>
          </cell>
          <cell r="LA20">
            <v>77.5</v>
          </cell>
          <cell r="LB20">
            <v>100</v>
          </cell>
          <cell r="LC20">
            <v>77.5</v>
          </cell>
          <cell r="LD20">
            <v>100</v>
          </cell>
          <cell r="LE20">
            <v>76.326388888888886</v>
          </cell>
          <cell r="LF20">
            <v>10533461000</v>
          </cell>
          <cell r="LG20">
            <v>9952827681</v>
          </cell>
          <cell r="LH20">
            <v>7343147798</v>
          </cell>
          <cell r="LI20">
            <v>1175144811</v>
          </cell>
          <cell r="LJ20">
            <v>1134507998</v>
          </cell>
          <cell r="LK20" t="str">
            <v>No Programó</v>
          </cell>
          <cell r="LL20" t="str">
            <v>No Programó</v>
          </cell>
          <cell r="LM20">
            <v>5.25</v>
          </cell>
          <cell r="LN20">
            <v>0</v>
          </cell>
          <cell r="LO20">
            <v>0</v>
          </cell>
          <cell r="LP20">
            <v>5.25</v>
          </cell>
          <cell r="LQ20">
            <v>0</v>
          </cell>
          <cell r="LR20">
            <v>0</v>
          </cell>
          <cell r="LS20">
            <v>5.25</v>
          </cell>
          <cell r="LT20">
            <v>0</v>
          </cell>
          <cell r="LU20" t="str">
            <v/>
          </cell>
          <cell r="LV20" t="str">
            <v/>
          </cell>
          <cell r="LW20">
            <v>15.75</v>
          </cell>
          <cell r="LX20">
            <v>15.75</v>
          </cell>
          <cell r="LY20">
            <v>15.75</v>
          </cell>
          <cell r="LZ20" t="str">
            <v>No aplica</v>
          </cell>
          <cell r="MA20" t="str">
            <v>No aplica</v>
          </cell>
          <cell r="MB20" t="str">
            <v>Oportuno: Se radica en los tiempos establecidos por la Oficina Asesora de Planeación - OAP</v>
          </cell>
          <cell r="MC20" t="str">
            <v>No aplica</v>
          </cell>
          <cell r="MD20" t="str">
            <v>No aplica</v>
          </cell>
          <cell r="ME20" t="str">
            <v>Oportuno: Se radica en los tiempos establecidos por la Oficina Asesora de Planeación - OAP</v>
          </cell>
          <cell r="MF20" t="str">
            <v>No aplica</v>
          </cell>
          <cell r="MG20" t="str">
            <v>No aplica</v>
          </cell>
          <cell r="MH20" t="str">
            <v>Oportuno: Se radica en los tiempos establecidos por la Oficina Asesora de Planeación - OAP</v>
          </cell>
          <cell r="MI20">
            <v>0</v>
          </cell>
          <cell r="MJ20">
            <v>0</v>
          </cell>
          <cell r="MK20">
            <v>0</v>
          </cell>
          <cell r="ML20" t="str">
            <v>No aplica</v>
          </cell>
          <cell r="MM20" t="str">
            <v>No aplica</v>
          </cell>
          <cell r="MN20" t="str">
            <v>Coherente: La información de avance de la magnitud, consignada en el reporte del periodo, concuerda con la programación realizada, con la información cualitativa presentada, con las actividades establecidas (si aplica) y con los soportes presentados. Esta</v>
          </cell>
          <cell r="MO20" t="str">
            <v>No aplica</v>
          </cell>
          <cell r="MP20" t="str">
            <v>No aplica</v>
          </cell>
          <cell r="MQ20"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20" t="str">
            <v>No aplica</v>
          </cell>
          <cell r="MS20" t="str">
            <v>No aplica</v>
          </cell>
          <cell r="MT20"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20">
            <v>0</v>
          </cell>
          <cell r="MV20">
            <v>0</v>
          </cell>
          <cell r="MW20">
            <v>0</v>
          </cell>
          <cell r="MX20" t="str">
            <v>No Programó</v>
          </cell>
          <cell r="MY20" t="str">
            <v>No Programó</v>
          </cell>
          <cell r="MZ20">
            <v>100</v>
          </cell>
          <cell r="NA20" t="str">
            <v>No programó</v>
          </cell>
          <cell r="NB20" t="str">
            <v>No programó</v>
          </cell>
          <cell r="NC20">
            <v>100</v>
          </cell>
          <cell r="ND20">
            <v>100</v>
          </cell>
          <cell r="NE20">
            <v>100</v>
          </cell>
          <cell r="NF20">
            <v>100</v>
          </cell>
          <cell r="NG20">
            <v>100</v>
          </cell>
          <cell r="NH20" t="str">
            <v/>
          </cell>
          <cell r="NI20" t="str">
            <v/>
          </cell>
          <cell r="NJ20" t="str">
            <v xml:space="preserve">• La información se encuentra en coherencia con las herramientas presupuestales. </v>
          </cell>
          <cell r="NK20" t="str">
            <v xml:space="preserve">• La información se encuentra en coherencia con las herramientas presupuestales. </v>
          </cell>
          <cell r="NL20" t="str">
            <v xml:space="preserve">La información consignada por el proyecto, corresponde con las registradas en las herramientas oficiales
La información consignada esta acorde a lo programado en las herramientas presupuestales de la Entidad. </v>
          </cell>
          <cell r="NM20" t="str">
            <v xml:space="preserve">• La información se encuentra en coherencia con las herramientas presupuestales. </v>
          </cell>
          <cell r="NN20" t="str">
            <v xml:space="preserve">• La información se encuentra en coherencia con las herramientas presupuestales. </v>
          </cell>
          <cell r="NO20" t="str">
            <v>La información se encuentra en coherencia con las herramientas presupuestales</v>
          </cell>
          <cell r="NP20" t="str">
            <v>La información se encuentra en coherencia con las herramientas presupuestales</v>
          </cell>
          <cell r="NQ20" t="str">
            <v>La información se encuentra en coherencia con las herramientas presupuestales</v>
          </cell>
          <cell r="NR20" t="str">
            <v>La información se encuentra en coherencia con las herramientas presupuestales</v>
          </cell>
          <cell r="NS20">
            <v>0</v>
          </cell>
          <cell r="NT20">
            <v>0</v>
          </cell>
          <cell r="NU20">
            <v>0</v>
          </cell>
          <cell r="NV20" t="str">
            <v>No aplica</v>
          </cell>
          <cell r="NW20" t="str">
            <v>No aplica</v>
          </cell>
          <cell r="NX20" t="str">
            <v>No aplica</v>
          </cell>
          <cell r="NY20" t="str">
            <v>No aplica</v>
          </cell>
          <cell r="NZ20" t="str">
            <v>No aplica</v>
          </cell>
          <cell r="OA20" t="str">
            <v>No aplica</v>
          </cell>
          <cell r="OB20" t="str">
            <v>No aplica</v>
          </cell>
          <cell r="OC20" t="str">
            <v>No aplica</v>
          </cell>
          <cell r="OD20" t="str">
            <v>No aplica</v>
          </cell>
          <cell r="OE20">
            <v>0</v>
          </cell>
          <cell r="OF20">
            <v>0</v>
          </cell>
          <cell r="OG20">
            <v>0</v>
          </cell>
          <cell r="OJ20" t="str">
            <v>PD26</v>
          </cell>
          <cell r="OK20">
            <v>15.75</v>
          </cell>
          <cell r="OL20">
            <v>0</v>
          </cell>
          <cell r="OM20">
            <v>0</v>
          </cell>
          <cell r="ON20">
            <v>0</v>
          </cell>
          <cell r="OO20">
            <v>0</v>
          </cell>
          <cell r="OP20">
            <v>0</v>
          </cell>
          <cell r="OQ20">
            <v>0</v>
          </cell>
          <cell r="OR20">
            <v>0</v>
          </cell>
          <cell r="OS20">
            <v>0</v>
          </cell>
          <cell r="OT20">
            <v>0</v>
          </cell>
          <cell r="OU20">
            <v>0</v>
          </cell>
          <cell r="OV20">
            <v>0</v>
          </cell>
          <cell r="OW20">
            <v>0</v>
          </cell>
          <cell r="OX20">
            <v>0</v>
          </cell>
          <cell r="OY20">
            <v>95131501</v>
          </cell>
          <cell r="OZ20">
            <v>95131501</v>
          </cell>
          <cell r="PA20">
            <v>95131501</v>
          </cell>
          <cell r="PB20">
            <v>95131501</v>
          </cell>
          <cell r="PC20">
            <v>95131501</v>
          </cell>
          <cell r="PD20">
            <v>95131501</v>
          </cell>
          <cell r="PE20">
            <v>95131501</v>
          </cell>
          <cell r="PF20">
            <v>95131501</v>
          </cell>
          <cell r="PG20">
            <v>95131501</v>
          </cell>
          <cell r="PH20">
            <v>95131501</v>
          </cell>
          <cell r="PI20">
            <v>0</v>
          </cell>
          <cell r="PJ20">
            <v>0</v>
          </cell>
          <cell r="PK20">
            <v>95131501</v>
          </cell>
          <cell r="PL20">
            <v>211476</v>
          </cell>
          <cell r="PM20">
            <v>1174933335</v>
          </cell>
          <cell r="PN20" t="str">
            <v>Meta Proyecto de Inversión</v>
          </cell>
        </row>
        <row r="21">
          <cell r="A21" t="str">
            <v>PD27</v>
          </cell>
          <cell r="B21">
            <v>7868</v>
          </cell>
          <cell r="C21" t="str">
            <v>7868_8</v>
          </cell>
          <cell r="D21">
            <v>2020110010191</v>
          </cell>
          <cell r="E21" t="str">
            <v>Un nuevo contrato social y ambiental para la Bogotá del siglo XXI</v>
          </cell>
          <cell r="F21" t="str">
            <v>5. Construir Bogotá región con gobierno abierto, transparente y ciudadanía consciente.</v>
          </cell>
          <cell r="G21" t="str">
            <v>56. Gestión Pública Efectiva</v>
          </cell>
          <cell r="H21" t="str">
            <v xml:space="preserve">Fortalecer las capacidades institucionales para una Gestión pública efectiva y articulada, orientada a la generación de valor público para los grupos de interés. </v>
          </cell>
          <cell r="I21" t="str">
            <v>3. Fortalecer la gestión y desempeño  para generar valor público en nuestros grupos de interés.</v>
          </cell>
          <cell r="J21" t="str">
            <v>Desarrollo Institucional para una Gestión Pública Eficiente</v>
          </cell>
          <cell r="K21" t="str">
            <v>Subsecretaría Distrital de Fortalecimiento Institucional</v>
          </cell>
          <cell r="L21" t="str">
            <v>Gloria Patricia Rincón Mazo</v>
          </cell>
          <cell r="M21" t="str">
            <v>Subsecretaria Distrital de Fortalecimiento Institucional</v>
          </cell>
          <cell r="N21" t="str">
            <v>Subsecretaría Distrital de Fortalecimiento Institucional</v>
          </cell>
          <cell r="O21" t="str">
            <v>Gloria Patricia Rincón Mazo</v>
          </cell>
          <cell r="P21" t="str">
            <v>Subsecretaria Distrital de Fortalecimiento Institucional</v>
          </cell>
          <cell r="Q21" t="str">
            <v>Blanca Iraida Bautista Torres</v>
          </cell>
          <cell r="R21" t="str">
            <v>Eliana Pedraza</v>
          </cell>
          <cell r="S21" t="str">
            <v>8. Cumplir 100 porciento del seguimiento a los temas estratégicos de la administración distrital</v>
          </cell>
          <cell r="T21" t="str">
            <v>Cumplir 100 porciento del seguimiento a los temas estratégicos de la administración distrital</v>
          </cell>
          <cell r="AC21" t="str">
            <v>8. Cumplir 100 porciento del seguimiento a los temas estratégicos de la administración distrital</v>
          </cell>
          <cell r="AI21" t="str">
            <v xml:space="preserve">PD_Meta Proyecto: 8. Cumplir 100 porciento del seguimiento a los temas estratégicos de la administración distrital; </v>
          </cell>
          <cell r="AJ21">
            <v>0</v>
          </cell>
          <cell r="AK21">
            <v>44055</v>
          </cell>
          <cell r="AL21">
            <v>1</v>
          </cell>
          <cell r="AM21">
            <v>2022</v>
          </cell>
          <cell r="AN21" t="str">
            <v>Este indicador se medirá de acuerdo a los informes generados de los temas estratégicos: Transparencia, Innovación, Teletrabajo, Digitalización de Archivo, Mercadeo de Ciudad, Posicionamiento Internacional, Modernización y Tecnificación, así como posicionamiento Distrital de la Imprenta Distrital, entre otros, de los cuales se realizara su respectivo seguimiento.</v>
          </cell>
          <cell r="AO21" t="str">
            <v>Identificar el grado de avance en los temas estratégicos, con la finalidad Fortalecer las capacidades institucionales para una Gestión pública efectiva y articulada, orientada a la generación de valor público para los grupos de interés.</v>
          </cell>
          <cell r="AP21">
            <v>2020</v>
          </cell>
          <cell r="AQ21">
            <v>2024</v>
          </cell>
          <cell r="AR21" t="str">
            <v>Suma</v>
          </cell>
          <cell r="AS21" t="str">
            <v>Efectividad</v>
          </cell>
          <cell r="AT21" t="str">
            <v>Porcentaje</v>
          </cell>
          <cell r="AU21" t="str">
            <v>Gestión</v>
          </cell>
          <cell r="AV21">
            <v>2020</v>
          </cell>
          <cell r="AW21" t="str">
            <v>N/D</v>
          </cell>
          <cell r="AX21" t="str">
            <v>N/D</v>
          </cell>
          <cell r="AY21">
            <v>1</v>
          </cell>
          <cell r="AZ21">
            <v>0</v>
          </cell>
          <cell r="BA21">
            <v>0</v>
          </cell>
          <cell r="BB21" t="str">
            <v>Se considera el avance de la meta con consolidación de los informes de los responsables de los temas estratégicos.</v>
          </cell>
          <cell r="BC21" t="str">
            <v>(Informes Realizados/Informes Programados)x100</v>
          </cell>
          <cell r="BD21" t="str">
            <v xml:space="preserve">Informes Realizados </v>
          </cell>
          <cell r="BE21" t="str">
            <v xml:space="preserve">Informes Programados </v>
          </cell>
          <cell r="BF21" t="str">
            <v xml:space="preserve">Informes de los responsables de los proyectos o temas estratégicos priorizados para la vigencia </v>
          </cell>
          <cell r="BG21">
            <v>2</v>
          </cell>
          <cell r="BH21">
            <v>44098</v>
          </cell>
          <cell r="BI21">
            <v>0</v>
          </cell>
          <cell r="BJ21" t="str">
            <v>Plan de acción - proyectos de inversión (actividades)</v>
          </cell>
          <cell r="BK21">
            <v>100</v>
          </cell>
          <cell r="BL21">
            <v>5</v>
          </cell>
          <cell r="BM21">
            <v>28</v>
          </cell>
          <cell r="BN21">
            <v>28</v>
          </cell>
          <cell r="BO21">
            <v>28</v>
          </cell>
          <cell r="BP21">
            <v>11</v>
          </cell>
          <cell r="BQ21">
            <v>13073377988</v>
          </cell>
          <cell r="BR21">
            <v>992500650</v>
          </cell>
          <cell r="BS21">
            <v>2978107803</v>
          </cell>
          <cell r="BT21">
            <v>4007355535</v>
          </cell>
          <cell r="BU21">
            <v>3189414000</v>
          </cell>
          <cell r="BV21">
            <v>1906000000</v>
          </cell>
          <cell r="BW21">
            <v>5</v>
          </cell>
          <cell r="BX21">
            <v>28</v>
          </cell>
          <cell r="BY21">
            <v>28</v>
          </cell>
          <cell r="BZ21">
            <v>28</v>
          </cell>
          <cell r="CA21">
            <v>28</v>
          </cell>
          <cell r="CB21">
            <v>991962436</v>
          </cell>
          <cell r="CC21">
            <v>922337940</v>
          </cell>
          <cell r="CD21">
            <v>2866328865</v>
          </cell>
          <cell r="CE21">
            <v>2406318673</v>
          </cell>
          <cell r="CF21">
            <v>5</v>
          </cell>
          <cell r="CG21">
            <v>28.000000000000011</v>
          </cell>
          <cell r="CH21">
            <v>55.40000000000002</v>
          </cell>
          <cell r="CI21" t="str">
            <v>Suma</v>
          </cell>
          <cell r="CJ21">
            <v>2.2400000000000002</v>
          </cell>
          <cell r="CK21">
            <v>2.2400000000000002</v>
          </cell>
          <cell r="CL21">
            <v>2.2400000000000002</v>
          </cell>
          <cell r="CM21">
            <v>2.2400000000000002</v>
          </cell>
          <cell r="CN21">
            <v>2.2400000000000002</v>
          </cell>
          <cell r="CO21">
            <v>2.2400000000000002</v>
          </cell>
          <cell r="CP21">
            <v>2.2400000000000002</v>
          </cell>
          <cell r="CQ21">
            <v>2.2400000000000002</v>
          </cell>
          <cell r="CR21">
            <v>2.2400000000000002</v>
          </cell>
          <cell r="CS21">
            <v>2.2400000000000002</v>
          </cell>
          <cell r="CT21">
            <v>2.8000000000000003</v>
          </cell>
          <cell r="CU21">
            <v>2.8000000000000003</v>
          </cell>
          <cell r="CV21">
            <v>28</v>
          </cell>
          <cell r="CW21">
            <v>22.400000000000006</v>
          </cell>
          <cell r="CX21">
            <v>22.400000000000006</v>
          </cell>
          <cell r="CY21">
            <v>8</v>
          </cell>
          <cell r="CZ21">
            <v>8</v>
          </cell>
          <cell r="DA21">
            <v>8</v>
          </cell>
          <cell r="DB21">
            <v>8</v>
          </cell>
          <cell r="DC21">
            <v>8</v>
          </cell>
          <cell r="DD21">
            <v>8</v>
          </cell>
          <cell r="DE21">
            <v>8</v>
          </cell>
          <cell r="DF21">
            <v>8</v>
          </cell>
          <cell r="DG21">
            <v>8</v>
          </cell>
          <cell r="DH21">
            <v>8</v>
          </cell>
          <cell r="DI21">
            <v>10</v>
          </cell>
          <cell r="DJ21">
            <v>10</v>
          </cell>
          <cell r="DK21">
            <v>100</v>
          </cell>
          <cell r="DL21">
            <v>8</v>
          </cell>
          <cell r="DM21">
            <v>8</v>
          </cell>
          <cell r="DN21">
            <v>8</v>
          </cell>
          <cell r="DO21">
            <v>8</v>
          </cell>
          <cell r="DP21">
            <v>8</v>
          </cell>
          <cell r="DQ21">
            <v>8</v>
          </cell>
          <cell r="DR21">
            <v>8</v>
          </cell>
          <cell r="DS21">
            <v>8</v>
          </cell>
          <cell r="DT21">
            <v>8</v>
          </cell>
          <cell r="DU21">
            <v>8</v>
          </cell>
          <cell r="DV21">
            <v>0</v>
          </cell>
          <cell r="DW21">
            <v>0</v>
          </cell>
          <cell r="DX21">
            <v>80</v>
          </cell>
          <cell r="DY21">
            <v>80</v>
          </cell>
          <cell r="DZ21" t="str">
            <v xml:space="preserve">1. Informe de seguimiento proyectos estrategicos  estrategicos de la administración Distrital
2. Informe gerencia programa 56 (Cuarto trimestre 2021)
</v>
          </cell>
          <cell r="EA21" t="str">
            <v>Informe de seguimiento proyectos estrategicos  estrategicos de la administración Distrital</v>
          </cell>
          <cell r="EB21" t="str">
            <v>Informe de seguimiento proyectos estrategicos  estrategicos de la administración Distrital</v>
          </cell>
          <cell r="EC21" t="str">
            <v xml:space="preserve">1. Informe de seguimiento proyectos estrategicos  estrategicos de la administración Distrital
2. Informe gerencia programa 56 (Primer Trimestre 2022)
</v>
          </cell>
          <cell r="ED21" t="str">
            <v>Informe de seguimiento proyectos estrategicos  estrategicos de la administración Distrital</v>
          </cell>
          <cell r="EE21" t="str">
            <v>Informe de seguimiento proyectos estrategicos  estrategicos de la administración Distrital</v>
          </cell>
          <cell r="EF21" t="str">
            <v xml:space="preserve">1. Informe de seguimiento proyectos estrategicos  estrategicos de la administración Distrital
2. Informe gerencia programa 56 (Segundo Trimestre 2022)
</v>
          </cell>
          <cell r="EG21" t="str">
            <v>Informe de seguimiento proyectos estrategicos  estrategicos de la administración Distrital</v>
          </cell>
          <cell r="EH21" t="str">
            <v>Informe de seguimiento proyectos estrategicos  estrategicos de la administración Distrital</v>
          </cell>
          <cell r="EI21" t="str">
            <v xml:space="preserve">1. Informe de seguimiento proyectos estrategicos  estrategicos de la administración Distrital
2. Informe gerencia programa 56 (Tercer Trimestre 2022)
</v>
          </cell>
          <cell r="EJ21" t="str">
            <v>Informe de seguimiento proyectos estrategicos  estrategicos de la administración Distrital</v>
          </cell>
          <cell r="EK21" t="str">
            <v>Informe de seguimiento proyectos estrategicos  estrategicos de la administración Distrital</v>
          </cell>
          <cell r="EL21" t="str">
            <v xml:space="preserve">1. Informe de seguimiento proyectos estrategicos  estrategicos de la administración Distrital
2. Informe gerencia programa 56 (Cuarto trimestre 2021)
</v>
          </cell>
          <cell r="EM21" t="str">
            <v>Informe de seguimiento proyectos estrategicos  estrategicos de la administración Distrital</v>
          </cell>
          <cell r="EN21" t="str">
            <v>Informe de seguimiento proyectos estrategicos  estrategicos de la administración Distrital</v>
          </cell>
          <cell r="EO21" t="str">
            <v xml:space="preserve">1. Informe de seguimiento proyectos estrategicos  estrategicos de la administración Distrital
2. Informe gerencia programa 56 (Primer Trimestre 2022)
</v>
          </cell>
          <cell r="EP21" t="str">
            <v>Informe de seguimiento proyectos estrategicos  estrategicos de la administración Distrital</v>
          </cell>
          <cell r="EQ21" t="str">
            <v>Informe de seguimiento proyectos estrategicos  estrategicos de la administración Distrital</v>
          </cell>
          <cell r="ER21" t="str">
            <v xml:space="preserve">1. Informe de seguimiento proyectos estrategicos  estrategicos de la administración Distrital
2. Informe gerencia programa 56 (Segundo Trimestre 2022)
</v>
          </cell>
          <cell r="ES21" t="str">
            <v>Informe de seguimiento proyectos estrategicos  estrategicos de la administración Distrital</v>
          </cell>
          <cell r="ET21" t="str">
            <v>Informe de seguimiento proyectos estrategicos  estrategicos de la administración Distrital</v>
          </cell>
          <cell r="EU21" t="str">
            <v xml:space="preserve">1. Informe de seguimiento proyectos estrategicos  estrategicos de la administración Distrital
2. Informe gerencia programa 56 (Tercer Trimestre 2022)
</v>
          </cell>
          <cell r="EV21">
            <v>0</v>
          </cell>
          <cell r="EW21">
            <v>0</v>
          </cell>
          <cell r="EX21">
            <v>3452575000</v>
          </cell>
          <cell r="EY21">
            <v>3452575000</v>
          </cell>
          <cell r="EZ21">
            <v>3452575000</v>
          </cell>
          <cell r="FA21">
            <v>3452575000</v>
          </cell>
          <cell r="FB21">
            <v>3452575000</v>
          </cell>
          <cell r="FC21">
            <v>3452575000</v>
          </cell>
          <cell r="FD21">
            <v>3452575000</v>
          </cell>
          <cell r="FE21">
            <v>3452575000</v>
          </cell>
          <cell r="FF21">
            <v>3452575000</v>
          </cell>
          <cell r="FG21">
            <v>3452575000</v>
          </cell>
          <cell r="FH21">
            <v>3452575000</v>
          </cell>
          <cell r="FI21">
            <v>3452575000</v>
          </cell>
          <cell r="FJ21">
            <v>3452575000</v>
          </cell>
          <cell r="FK21">
            <v>3365341513</v>
          </cell>
          <cell r="FL21">
            <v>3365341513</v>
          </cell>
          <cell r="FM21">
            <v>3365341513</v>
          </cell>
          <cell r="FN21">
            <v>3365341513</v>
          </cell>
          <cell r="FO21">
            <v>3365341513</v>
          </cell>
          <cell r="FP21">
            <v>3365341513</v>
          </cell>
          <cell r="FQ21">
            <v>3365341513</v>
          </cell>
          <cell r="FR21">
            <v>3665341513</v>
          </cell>
          <cell r="FS21">
            <v>3665341513</v>
          </cell>
          <cell r="FT21">
            <v>4007355535</v>
          </cell>
          <cell r="FU21">
            <v>0</v>
          </cell>
          <cell r="FV21">
            <v>0</v>
          </cell>
          <cell r="FW21">
            <v>4007355535</v>
          </cell>
          <cell r="FX21">
            <v>2748850486</v>
          </cell>
          <cell r="FY21">
            <v>2786037322</v>
          </cell>
          <cell r="FZ21">
            <v>2786037322</v>
          </cell>
          <cell r="GA21">
            <v>2965802007</v>
          </cell>
          <cell r="GB21">
            <v>2965802007</v>
          </cell>
          <cell r="GC21">
            <v>2994351147</v>
          </cell>
          <cell r="GD21">
            <v>3055853741</v>
          </cell>
          <cell r="GE21">
            <v>3203489803</v>
          </cell>
          <cell r="GF21">
            <v>3323924880</v>
          </cell>
          <cell r="GG21">
            <v>3567644780</v>
          </cell>
          <cell r="GH21">
            <v>0</v>
          </cell>
          <cell r="GI21">
            <v>0</v>
          </cell>
          <cell r="GJ21">
            <v>3567644780</v>
          </cell>
          <cell r="GK21">
            <v>0</v>
          </cell>
          <cell r="GL21">
            <v>70273996</v>
          </cell>
          <cell r="GM21">
            <v>356407824</v>
          </cell>
          <cell r="GN21">
            <v>645379119</v>
          </cell>
          <cell r="GO21">
            <v>931574803</v>
          </cell>
          <cell r="GP21">
            <v>1212863206</v>
          </cell>
          <cell r="GQ21">
            <v>1495194087</v>
          </cell>
          <cell r="GR21">
            <v>1793145310</v>
          </cell>
          <cell r="GS21">
            <v>2130388856</v>
          </cell>
          <cell r="GT21">
            <v>2563634323</v>
          </cell>
          <cell r="GU21">
            <v>0</v>
          </cell>
          <cell r="GV21">
            <v>0</v>
          </cell>
          <cell r="GW21">
            <v>2563634323</v>
          </cell>
          <cell r="GX21">
            <v>0</v>
          </cell>
          <cell r="GY21">
            <v>0</v>
          </cell>
          <cell r="GZ21">
            <v>0</v>
          </cell>
          <cell r="HA21">
            <v>0</v>
          </cell>
          <cell r="HB21">
            <v>0</v>
          </cell>
          <cell r="HC21">
            <v>0</v>
          </cell>
          <cell r="HD21">
            <v>0</v>
          </cell>
          <cell r="HE21">
            <v>0</v>
          </cell>
          <cell r="HF21">
            <v>0</v>
          </cell>
          <cell r="HG21">
            <v>460010192</v>
          </cell>
          <cell r="HH21">
            <v>0</v>
          </cell>
          <cell r="HI21">
            <v>0</v>
          </cell>
          <cell r="HJ21">
            <v>460010192</v>
          </cell>
          <cell r="HK21">
            <v>0</v>
          </cell>
          <cell r="HL21">
            <v>70273996</v>
          </cell>
          <cell r="HM21">
            <v>258207482</v>
          </cell>
          <cell r="HN21">
            <v>268789412</v>
          </cell>
          <cell r="HO21">
            <v>402609878</v>
          </cell>
          <cell r="HP21">
            <v>415396426</v>
          </cell>
          <cell r="HQ21">
            <v>420947648</v>
          </cell>
          <cell r="HR21">
            <v>421317729</v>
          </cell>
          <cell r="HS21">
            <v>421317729</v>
          </cell>
          <cell r="HT21">
            <v>421317729</v>
          </cell>
          <cell r="HU21">
            <v>0</v>
          </cell>
          <cell r="HV21">
            <v>0</v>
          </cell>
          <cell r="HW21">
            <v>421317729</v>
          </cell>
          <cell r="HX21" t="str">
            <v xml:space="preserve">Durante lo corrido de la vigencia, en el marco del plan de desarrollo UN NUEVO CONTRATO SOCIAL Y AMBIENTAL PARA LA BOGOTÁ DEL SIGLO XXI se ha avanzado en los siguientes frentes: 
1. Seguimiento a los proyectos estratégicos de la administración distrital.
En Consejo de Gobierno los sectores presentaron su listado de proyectos más relevantes, debido al impacto de estos en las metas del PDD, creación de empleo, beneficio para la ciudadanía y relevancia para la Administración Distrital.
Dicho listado fue revisado por la alcaldesa mayor, Claudia Nayibe López Hernández, y el Secretario Privado y Jefe de Gabinete, Felipe Edgardo Jiménez Ángel, quienes definieron priorizar 32 proyectos, a los cuales se les haría seguimiento desde el CGB. Cabe aclarar que solo se realizó el acompañamiento a 26 de los 32 proyectos mencionados anteriormente, debido que algunos eran acompañados a través de otros mecanismos diferentes a este.
Es importante resaltar que, en el mes de octubre de 2022 se llevó a cabo un Taller de Planeación Estratégica en el cual se realizó un ejercicio de depuración de indicadores de proyectos y programas, en el cual se eliminaron algunos ya no tan relevantes, se incluyeron nuevos indicadores estratégicos y se agruparon por los siguientes enfoques estratégicos:
• Por las mujeres
• Por los niños y niñas
• Por los jóvenes
• Por los más necesitados
• Por la movilidad sostenible
• Por la seguridad
• Por la cultura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(121%)
• Cultura local
o Estímulos entregados a artistas y agentes culturales (93%)
Cada uno de los proyectos y programas de estos enfoques, es acompañado de cerca por algún miembro del DU, quien participa reuniones con las secretarías y entidades correspondiente para apoyar temas relacionados con:
o Comunicación e interrelación con entidades
o Solución de cuellos de botella
o Acompañamiento en toma de decisiones del proyecto
o Interlocución con el secretario privado o alcaldesa mayor, de ser requerido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84
Cultura 127
Desarrollo Económico 113
Gestión Pública 86
Gobierno 121
Hábitat 242
Hacienda 36
Integración Social 63
Jurídico 1
Movilidad 576
Mujer 46
Planeación 123
Privada 19
Salud 70
Seguridad 175
• A continuación, se relaciona la distribución por estado de las tareas registradas a la fecha:
En proceso 644
Cerrado 1.238
2. Gerencia programa 56
Desde la Subsecretaría de Fortalecimiento institucional se adelantó seguimiento a las metas de programa 56 con corte al tercer trimestre de la vigencia 2022, realizando la consolidación del reporte y posterior reporte a la Secretaría Distrital de Planeación 
</v>
          </cell>
          <cell r="HY21" t="str">
            <v>No aplica</v>
          </cell>
          <cell r="HZ21" t="str">
            <v/>
          </cell>
          <cell r="IA21" t="str">
            <v>En Consejo de Gobierno los sectores presentaron su listado de proyectos más relevantes, debido al impacto de estos en las metas del PDD, creación de empleo, beneficio para la ciudadanía y relevancia para la Administración Distrital. 
Dicho listado fue revisado por la alcaldesa mayor, Claudia Nayibe López Hernández, y el Secretario Privado y Jefe de Gabinete, quienes definieron priorizar 32 proyectos, a los cuales se les haría seguimiento desde el CGB. Cabe aclarar que, a partir de este reporte, solo se realizará el acompañamiento a 26 de los 32 proyectos mencionados anteriormente, debido que algunos llegaron a un avance del 100% y otros serán acompañados a través de otros mecanismos diferentes a este.
Para el seguimiento a los Compromisos adquiridos en reuniones con la Sra. Alcaldesa se elaboró un tablero de seguimiento de tareas emanadas de reuniones con la Alcaldesa Mayor, en el cual ya reposan los mismos. 
A continuación, se presenta el listado de proyectos priorizados y respectivo avance: 
o Sector Ambiente: 
• Fortalecimiento de la agricultura urbana y periurbana (100%) 
• Gestión integral de calidad del aire (93%) 
• Acuerdos de conservación y pago por servicios ambientales (95%) 
• Mejoramiento, planificación y gestión de las coberturas vegetales del Distrito Capital y la ciudad región, para reverdecer a Bogotá (19%) Se ajustó la meta. 
o Sector Cultura: 
• Bogotá creActiva (100%) 
• Modelo para la ejecución de los torneos (100%) o Sector Educación: 
• Fortalecimiento de la educación inicial de Bogotá (100%) 
o Sector Gestión Pública: 
• Agendas de transformación digital (100%) 
o Sector Gobierno: 
• Pactando (100%) 
• Obras con Saldo Pedagógico (97%) 
o Sector Hábitat: 
• Plan terrazas (100%) 
o Sector Hacienda (1 proyectos): 
• Ingreso mínimo garantizado (100%) 
o Sector Integración Social: 
• Reto (98%) 
• ETIS (100%) 
o Sector Movilidad: 
• Cicloparqueaderos (100%) 
• Micromovilidad (100%) 
• Estacionamiento en vía (100%) 
• Operador público (100%) 
o Sector Mujer: 
• URI con enfoque de género (100%) 
• Sistema Distrital de Cuidado (83%) 
o Sector Salud: 
• Estrategia para la disminución de la desnutrición (100%) 
• Modelo de salud territorial (72%) 
o Sector Seguridad: 
• Estrategia de desarme (100%) 
• Fortalecimiento C4 (92%) 
• Jóvenes (100%) 
• Ruta mujer (50%) Se ajustó la meta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 donde se registran dichas tareas, y en el cual los responsables de dar cumplimiento a las mismas, registran de manera periódica su avance. 2 
• A continuación, se relaciona la distribución por sector de las 1.501 tareas registradas a la fecha: 
o Ambiente: 56 tareas 
o Cultura: 81 tareas 
o Desarrollo Económico: 95 tareas 
o Educación: 71 tareas 
o Gestión Pública: 69 tareas
o Gobierno: 93 tareas 
o Hábitat: 189 tareas 
o Hacienda: 22 tareas 
o Integración Social: 65 tareas 
o Movilidad: 373 tareas 
o Mujer: 30 tareas 
o Planeación: 91 tareas 
o Salud: 38 tareas 
o Seguridad: 198 tareas 
o Privada 30 tareas
Adicionalmente desde la Subecretaría Distrital de Fortalecimiento institucional se realizó el reporte del programa 56 "Gestión Pública Efectiva"</v>
          </cell>
          <cell r="IB21" t="str">
            <v xml:space="preserve">En Consejo de Gobierno los sectores presentaron su listado de proyectos más relevantes, debido al impacto de estos en las metas del PDD, creación de empleo, beneficio para la ciudadanía y relevancia para la Administración Distrital. 
Dicho listado fue revisado por la alcaldesa mayor, Claudia Nayibe López Hernández, y el Secretario Privado y Jefe de Gabinete, quienes definieron priorizar 32 proyectos, a los cuales se les haría seguimiento desde el CGB. Cabe aclarar que, a partir de este reporte, solo se realizará el acompañamiento a 26 de los 32 proyectos mencionados anteriormente, debido que algunos llegaron a un avance del 100% y otros serán acompañados a través de otros mecanismos diferentes a este.
La mayoría de estos proyectos se encuentra en su etapa inicial ya que surgieron nuevos proyectos y análisis de seguimiento por parte de los sectores.
A continuación, se presenta el listado de proyectos priorizados y respectivo avance:
o	Sector Ambiente:
•	Fortalecimiento de la agricultura urbana y periurbana (100%)
•	Gestión integral de calidad del aire (93%)
•	Acuerdos de conservación y pago por servicios ambientales (95%)
•	Mejoramiento, planificación y gestión de las coberturas vegetales del Distrito Capital y la ciudad región, para reverdecer a Bogotá (87%) Se ajustó la meta.
o	Sector Cultura:
•	Bogotá creActiva (100%)
•	Modelo para la ejecución de los torneos (100%)
o	Sector Educación:
•	Fortalecimiento de la educación inicial de Bogotá (100%)
o	Sector Gestión Pública:
•	Agendas de transformación digital (100%)
o	Sector Gobierno:
•	Pactando (100%)
•	Obras con Saldo Pedagógico (97%)
o	Sector Hábitat:
•	Plan terrazas (100%)
o	Sector Hacienda (1 proyectos):
•	Ingreso mínimo garantizado (100%)
o	Sector Integración Social:
•	Reto (98%)
•	ETIS (100%)
o	Sector Movilidad:
•	Cicloparqueaderos (100%)
•	Micromovilidad (100%)
•	Estacionamiento en vía (100%)
•	Operador público (100%)
o	Sector Mujer:
•	URI con enfoque de género (100%)
•	Sistema Distrital de Cuidado (100%)
o	Sector Salud:
•	Estrategia para la disminución de la desnutrición (100%)
•	Modelo de salud territorial (72%)
o	Sector Seguridad:
•	Estrategia de desarme (100%)
•	Fortalecimiento C4 (92%)
•	Jóvenes (100%)
•	Ruta mujer (50%)
Desde el DU se elaboró y compartió un modelo de base de datos donde se registran dichas tareas, y en el cual los responsables de dar cumplimiento a las mismas, registran de manera periódica su avance.
A continuación, se relaciona la distribución por sector de las 1668 tareas registradas a la fecha:
o	Ambiente:	58 tareas
o	Cultura:	106 tareas
o	Desarrollo Económico: 102 tareas
o	Educación:	75 tareas
o	Gestión Pública:	72 tareas
o	Gobierno:	110 tareas
o	Hábitat:	210 tareas
o	Hacienda:	24 tareas
o	Integración Social:	69 tareas
o	Movilidad:	441 tareas
o	Mujer:	38 tareas
o	Planeación:	95 tareas
o	Privada	20 tareas
o	Salud:	40 tareas
o	Seguridad:	207 tareas
o	Sin definir:	1 tarea
</v>
          </cell>
          <cell r="IC21" t="str">
            <v xml:space="preserve">En Consejo de Gobierno los sectores presentaron su listado de proyectos más relevantes, debido al impacto de estos en las metas del PDD, creación de empleo, beneficio para la ciudadanía y relevancia para la Administración Distrital. 
Dicho listado fue revisado por la alcaldesa mayor, Claudia Nayibe López Hernández, y el Secretario Privado y Jefe de Gabinete, quienes definieron priorizar 32 proyectos, a los cuales se les haría seguimiento desde el CGB. Cabe aclarar que, a partir de este reporte, solo se realizará el acompañamiento a 26 de los 32 proyectos mencionados anteriormente, debido que algunos llegaron a un avance del 100% y otros serán acompañados a través de otros mecanismos diferentes a este.
La mayoría de estos proyectos se encuentra en su etapa inicial ya que surgieron nuevos proyectos y análisis de seguimiento por parte de los sectores.
A continuación, se presenta el listado de proyectos priorizados y respectivo avance:
o Sector Ambiente:
• Fortalecimiento de la agricultura urbana y periurbana (100%)
• Gestión integral de calidad del aire (93%)
• Acuerdos de conservación y pago por servicios ambientales (95%)
• Mejoramiento, planificación y gestión de las coberturas vegetales del Distrito Capital
y la ciudad región, para reverdecer a Bogotá (87%)
o Sector Cultura:
• Bogotá creActiva (100%)
• Modelo para la ejecución de los torneos (100%)
o Sector Educación:
• Fortalecimiento de la educación inicial de Bogotá (100%)
o Sector Gestión Pública:
• Agendas de transformación digital (100%)
o Sector Gobierno:
• Pactando (100%)
• Obras con Saldo Pedagógico (100%)
o Sector Hábitat:
• Plan terrazas (100%)
o Sector Hacienda:
• Ingreso mínimo garantizado (100%)
o Sector Integración Social:
• Reto (98%)
• ETIS (100%)
o Sector Movilidad:
• Cicloparqueaderos (100%)
• Micromovilidad (100%)
• Estacionamiento en vía (100%)
• Operador público (100%)
o Sector Mujer:
• URI con enfoque de género (100%)
• Sistema Distrital de Cuidado (100%)
o Sector Salud:
• Estrategia para la disminución de la desnutrición (100%)
• Modelo de salud territorial (72%)
o Sector Seguridad:
• Estrategia de desarme (100%)
• Fortalecimiento C4 (93%)
• Jóvenes (100%)
• Ruta mujer (50%)
Desde el DU se elaboró y compartió un modelo de base de datos donde se registran dichas tareas, y en el cual los responsables de dar cumplimiento a las mismas, registran de manera periódica su avance.
A continuación, se relaciona la distribución por sector de las 1.873 tareas registradas a la fecha: o Ambiente: 76 tareas
o Cultura: 110 tareas
o Desarrollo Económico: 110 tareas
o Educación: 87 tareas
o Gestión Pública: 77 tareas
o Gobierno: 125 tareas
o Hábitat: 230 tareas
o Hacienda: 26 tareas
o Integración Social: 70 tareas
o Movilidad: 506 tareas
o Mujer: 46 tareas
o Planeación: 100 tareas
o Privada 20 tareas
o Salud: 56 tareas
o Seguridad: 233 tareas
o Sin definir: 1 tarea
</v>
          </cell>
          <cell r="ID21" t="str">
            <v xml:space="preserve">1) En Consejo de Gobierno los sectores presentaron su listado de proyectos más relevantes, debido al impacto de estos en las metas del PDD, creación de empleo, beneficio para la ciudadanía y relevancia para la Administración Distrital. 
Dicho listado fue revisado por la alcaldesa mayor, Claudia Nayibe López Hernández, y el Secretario Privado y Jefe de Gabinete, quienes definieron priorizar 32 proyectos, a los cuales se les haría seguimiento desde el CGB. Cabe aclarar que solo se realizará el acompañamiento a 26 de los 32 proyectos mencionados anteriormente, debido que algunos serán acompañados a través de otros mecanismos diferentes a este.
A continuación, se presenta el listado de proyectos priorizados y respectivo avance:
o	Sector Ambiente:
•	Fortalecimiento de la agricultura urbana y periurbana (30%)
•	Gestión integral de calidad del aire (93%)
•	Acuerdos de conservación y pago por servicios ambientales (16%) Meta ajustada
•	Mejoramiento, planificación y gestión de las coberturas vegetales del Distrito Capital y la ciudad región, para reverdecer a Bogotá (87%)
o	Sector Cultura:
•	Bogotá creActiva (100%)
•	Modelo para la ejecución de los torneos (90%) Meta ajustada
o	Sector Educación:
•	Fortalecimiento de la educación inicial de Bogotá (100%)
o	Sector Gestión Pública:
•	Agendas de transformación digital (100%)
o	Sector Gobierno:
•	Pactando (65%) Meta ajustada
•	Obras con Saldo Pedagógico (72%) Meta ajustada
o	Sector Hábitat:
•	Plan terrazas (25%) Meta ajustada
o	Sector Hacienda:
•	Ingreso mínimo garantizado (93%) Meta ajustada
o	Sector Integración Social:
•	Reto (89%) Meta ajustada
•	ETIS (100%)
o	Sector Movilidad:
•	Cicloparqueaderos (43%) Meta ajustada
•	Micromovilidad (100%)
•	Estacionamiento en vía (100%)
•	Operador público (100%)
o	Sector Mujer:
•	URI con enfoque de género (100%)
•	Sistema Distrital de Cuidado (83%) Meta ajustada
o	Sector Salud:
•	Estrategia para la disminución de la desnutrición (%) Sin reporte
•	Modelo de salud territorial (17%) Meta ajustada
o	Sector Seguridad:
•	Estrategia de desarme (100%)
•	Fortalecimiento C4 (93%)
•	Jóvenes (85%) Meta ajustada
•	Ruta mujer (25%) Meta ajustada
Desde el DU se elaboró y compartió un modelo de base de datos donde se registran dichas tareas, y en el cual los responsables de dar cumplimiento a las mismas, registran de manera periódica su avance.
A continuación, se relaciona la distribución por sector de las 1.912 tareas registradas a la fecha:
Ambiente	76
Cultura	110
Desarrollo Económico	110
Educación	88
Gestión Pública	77
Gobierno	125
Hábitat	234
Hacienda	28
Integración Social	71
Jurídico	2
Movilidad	534
Mujer	47
Planeación	100
Privada	20
Salud	56
Seguridad	234
2) Para el mes de abril desde la Gerencia del programa 56 “Gestión Pública Efectiva se realizó el seguimiento y consolidación del avance del primer trimestre de 2022 de las acciones realizadas por cada una de las 67 metas que tiene a cargo el programa
</v>
          </cell>
          <cell r="IE21" t="str">
            <v xml:space="preserve">Se generó un listado de los proyectos más relevantes, debido al impacto de estos en las metas del PDD, creación de empleo, beneficio para la ciudadanía y relevancia para la Administración Distrital. 
Dicho listado fue revisado por la alcaldesa mayor, Claudia Nayibe López Hernández, y el Secretario Privado y Jefe de Gabinete, quienes definieron priorizar 32 proyectos, a los cuales se les haría seguimiento desde el CGB. Cabe aclarar que solo se realizará el acompañamiento a 26 de los 32 proyectos mencionados anteriormente, debido que algunos serán acompañados a través de otros mecanismos diferentes a este.
A continuación, se presenta el listado de proyectos priorizados y respectivo avance:
o Sector Ambiente: 
• Fortalecimiento de la agricultura urbana y periurbana (33%) 
• Gestión integral de calidad del aire (100%) 
• Acuerdos de conservación y pago por servicios ambientales (21%) 
• Mejoramiento, planificación y gestión de las coberturas vegetales del Distrito Capital y la ciudad región, para reverdecer a Bogotá (16%) Meta ajustada 
o Sector Cultura: 
• Bogotá creActiva (51%) Meta ajustada 
• Modelo para la ejecución de los torneos (0%) Meta ajustada 
o Sector Educación: 
• Fortalecimiento de la educación inicial de Bogotá (100%) 
o Sector Gestión Pública: 
• Agendas de transformación digital (100%) 
o Sector Gobierno: 
• Pactando (45%) Meta ajustada 
• Obras con Saldo Pedagógico (47%) Meta ajustada 
o Sector Hábitat: 
• Plan terrazas (%) Sin reporte 
o Sector Hacienda: 
• Ingreso mínimo garantizado (96%) Meta ajustada 
o Sector Integración Social: 
• Reto (73%) Meta ajustada 
• ETIS (35%) Meta ajustada 
o Sector Movilidad: 
• Cicloparqueaderos (72%) 
• Micromovilidad (49%) Meta ajustada 
• Estacionamiento en vía (85%) Meta ajustada 
• Operador público (51%) Meta ajustada 
o Sector Mujer: 
• URI con enfoque de género (22%) Meta ajustada 
• Sistema Distrital de Cuidado (47%) Meta ajustada 
o Sector Salud: 
• Estrategia para la disminución de la desnutrición (%) Sin reporte 
• Modelo de salud territorial (90%) o Sector Seguridad: 
• Estrategia de desarme (89%) Meta ajustada 
• Fortalecimiento C4 (93%) 
• Jóvenes (44%) Meta ajustada 
• Ruta mujer (29%)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datos2 donde se registran dichas tareas, y en el cual los responsables de dar cumplimiento a las mismas registran de manera periódica su avance. Para este reporte cabe aclarar que se realizó un ejercicio de depuración, al identificar que algunas tareas eran reportadas por dos o más entidades debido a lo interdisciplinario de la misma. En este sentido, para este periodo solo existen 1.825 tareas. 
A continuación, se relaciona la distribución por sector de las 1.825 tareas registradas a la fecha:
Ambiente 78 
Cultura 108 
Desarrollo Económico 111 
Educación 95 
Gestión Pública 77 
Gobierno 106 
Hábitat 208 
Hacienda 28 
Integración Social 60 
Jurídico 2 
Movilidad 504 
Mujer 42 
Planeación 102 
Privada 20 
Salud 60 
Seguridad 224
</v>
          </cell>
          <cell r="IF21" t="str">
            <v xml:space="preserve">Se generó un listado de los proyectos más relevantes, debido al impacto de estos en las metas del PDD, creación de empleo, beneficio para la ciudadanía y relevancia para la Administración Distrital. 
Dicho listado fue revisado por la alcaldesa mayor, Claudia Nayibe López Hernández, y el Secretario Privado y Jefe de Gabinete, quienes definieron priorizar 32 proyectos, a los cuales se les haría seguimiento desde el CGB. Cabe aclarar que solo se realizará el acompañamiento a 26 de los 32 proyectos mencionados anteriormente, debido que algunos serán acompañados a través de otros mecanismos diferentes a este.
A continuación, se presenta el listado de proyectos priorizados y respectivo avance:
o Sector Ambiente:
• Fortalecimiento de la agricultura urbana y periurbana (30%) Meta ajustada
• Gestión integral de calidad del aire (53%) Meta ajustada
• Acuerdos de conservación y pago por servicios ambientales (21%)
• Mejoramiento, planificación y gestión de las coberturas vegetales del Distrito Capital y la ciudad región, para reverdecer a Bogotá (16%)
o Sector Cultura:
• Bogotá creActiva (51%) Meta ajustada
• Modelo para la ejecución de los torneos (0%)
o Sector Educación:
• Fortalecimiento de la educación inicial de Bogotá (100%)
o Sector Gestión Pública:
• Agendas de transformación digital (100%)
o Sector Gobierno:
• Pactando (36%) Meta ajustada
• Obras con Saldo Pedagógico (29%) Meta ajustada
o Sector Hábitat:
• Plan terrazas (%) Sin reporte
o Sector Hacienda:
• Ingreso mínimo garantizado (46%) Meta ajustada
o Sector Integración Social:
• Reto (53%) Meta ajustada
• ETIS (37%)
o Sector Movilidad:
• Cicloparqueaderos (45%) Meta ajustada
• Micromovilidad (0%) Sin reporte
• Estacionamiento en vía (45%) Meta ajustada
• Operador público (100%)
o Sector Mujer:
• URI con enfoque de género (25%)
• Sistema Distrital de Cuidado (35%) Meta ajustada
o Sector Salud:
• Estrategia para la disminución de la desnutrición (%) Sin reporte
• Modelo de salud territorial (48%) Meta ajustada
o Sector Seguridad:
• Estrategia de desarme (89%)
• Fortalecimiento C4 (93%)
• Jóvenes (44%)
• Ruta mujer (29%)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datos2 donde se registran dichas tareas, y en el cual los responsables de dar cumplimiento a las mismas registran de manera periódica su avance. 
Para este reporte cabe aclarar que se realizó un ejercicio de depuración, al identificar que algunas tareas eran reportadas por dos o más entidades debido a lo interdisciplinario de la misma. En este sentido, para este periodo solo existen 1.861 tareas.
• A continuación, se relaciona la distribución por sector de las 1.861 tareas registradas a la fecha:
Ambiente 75
Cultura 109
Desarrollo Económico 110
Educación 96
Gestión Pública 75
Gobierno 111
Hábitat 225
Hacienda 30
Integración Social 63
Jurídico 3
Movilidad 509
Mujer 41
Planeación 114
Privada 20
Salud 57
Seguridad 223
Total 1.861
</v>
          </cell>
          <cell r="IG21" t="str">
            <v>1) Seguimiento programas estrategicos:Se generó un listado de los proyectos más relevantes, debido al impacto de estos en las metas del PDD, creación de empleo, beneficio para la ciudadanía y relevancia para la Administración Distrital. 
Dicho listado fue revisado por la alcaldesa mayor, Claudia Nayibe López Hernández, y el Secretario Privado y Jefe de Gabinete, quienes definieron priorizar 32 proyectos, a los cuales se les haría seguimiento desde el CGB. Cabe aclarar que solo se realizará el acompañamiento a 26 de los 32 proyectos mencionados anteriormente, debido que algunos serán acompañados a través de otros mecanismos diferentes a este.
A continuación, se presenta el listado de proyectos priorizados y respectivo avance:
o Sector Ambiente:
• Fortalecimiento de la agricultura urbana y periurbana (39%)
• Gestión integral de calidad del aire (100%)
• Acuerdos de conservación y pago por servicios ambientales (26%)
• Mejoramiento, planificación y gestión de las coberturas vegetales del Distrito Capital
y la ciudad región, para reverdecer a Bogotá (26%)
o Sector Cultura:
• Bogotá creActiva (51%) Meta ajustada
• Modelo para la ejecución de los torneos (0%)
o Sector Educación:
• Fortalecimiento de la educación inicial de Bogotá (83%) Meta ajustada
o Sector Gestión Pública:
• Agendas de transformación digital (100%)
o Sector Gobierno:
• Pactando (53%)
• Obras con Saldo Pedagógico (53%)
o Sector Hábitat:
• Plan terrazas (%) Sin reporte
o Sector Hacienda:
• Ingreso mínimo garantizado (93%)
o Sector Integración Social:
• Reto (95%)
• ETIS (38%)
o Sector Movilidad:
• Cicloparqueaderos (59%)
• Micromovilidad (0%) Sin reporte
• Estacionamiento en vía (45%)
• Operador público (100%)
o Sector Mujer:
• URI con enfoque de género (50%)
• Sistema Distrital de Cuidado (50%)
o Sector Salud:
• Estrategia para la disminución de la desnutrición (%) Sin reporte
• Modelo de salud territorial (49%)
o Sector Seguridad:
• Estrategia de desarme (89%)
• Fortalecimiento C4 (93%)
• Jóvenes (44%)
• Ruta mujer (29%)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Para este reporte cabe aclarar que se realizó un ejercicio de depuración, al identificar que algunas tareas eran reportadas por dos o más entidades debido a lo interdisciplinario de la misma. En este sentido, para este periodo solo existen 1.732 tareas.
• A continuación, se relaciona la distribución por sector de las 1.732 tareas registradas a la fecha:
Ambiente 72
Cultura 113
Desarrollo Económico 110
Gestión Pública 74
Gobierno 110
Hábitat 229
Hacienda 31
Integración Social 55
Jurídico 1
Movilidad 523
Mujer 39
Planeación 114
Privada 20
Salud 58
Seguridad 183
2) Programa 56; Desde la Subsecretaría Distrital de Fortalecimiento Institucional como gerente del programa 56 se ha adelanto el seguimiento, consolidación y reporte del programa 56 “Gestión Pública Efectiva” para el segundo trimestre de la vigencia 2022</v>
          </cell>
          <cell r="IH21" t="str">
            <v xml:space="preserve">Desde el equipo de la Secretaría Privada se adelantó seguimiento a los proyectos más relevantes, debido al impacto de estos en las metas del PDD, creación de empleo, beneficio para la ciudadanía y relevancia para la Administración Distrital. Dicho listado fue revisado por la alcaldesa mayor, Claudia Nayibe López Hernández, y el Secretario Privado y Jefe de Gabinete, quienes definieron priorizar 32 proyectos, a los cuales se les haría seguimiento desde el CGB. Cabe aclarar que solo se realizará el acompañamiento a 26 de los 32 proyectos mencionados anteriormente, debido que algunos serán acompañados a través de otros mecanismos diferentes a este.
A continuación, se presenta el listado de proyectos priorizados y respectivo avance:
o Sector Ambiente:
• Fortalecimiento de la agricultura urbana y periurbana (43%)
• Gestión integral de calidad del aire (100%)
• Acuerdos de conservación y pago por servicios ambientales (26%)
• Mejoramiento, planificación y gestión de las coberturas vegetales del Distrito Capital
y la ciudad región, para reverdecer a Bogotá (29%)
o Sector Cultura:
• Bogotá creActiva (51%)
• Modelo para la ejecución de los torneos (0%)
o Sector Educación:
• Fortalecimiento de la educación inicial de Bogotá (50%) Meta ajustada
o Sector Gestión Pública:
• Agendas de transformación digital (100%)
o Sector Gobierno:
• Pactando (53%)
• Obras con Saldo Pedagógico (53%)
o Sector Hábitat:
• Plan terrazas (%) Sin reporte
o Sector Hacienda:
• Ingreso mínimo garantizado (46%) Meta ajustada
o Sector Integración Social:
• Reto (53%) Meta ajustada
• ETIS (73%)
o Sector Movilidad:
• Cicloparqueaderos (45%) Meta ajustada
• Micromovilidad (0%) Sin reporte
• Estacionamiento en vía (45%)
• Operador público (100%)
o Sector Mujer:
• URI con enfoque de género (25%) Meta ajustada
• Sistema Distrital de Cuidado (35%) Meta ajustada
o Sector Salud:
• Estrategia para la disminución de la desnutrición (%) Sin reporte
• Modelo de salud territorial (49%)
o Sector Seguridad:
• Estrategia de desarme (89%)
• Fortalecimiento C4 (93%)
• Jóvenes (44%)
• Ruta mujer (29%)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74
Cultura 115
Desarrollo Económico 110
Gestión Pública 85
Gobierno 114
Hábitat 231
Hacienda 36
Integración Social 56
Jurídico 1
Movilidad 543
Mujer 44
Planeación 120
Privada 20
Salud 59
Seguridad 171
</v>
          </cell>
          <cell r="II21" t="str">
            <v xml:space="preserve">Desde el equipo de la Secretaría Privada se adelantó seguimiento a los proyectos más relevantes, debido al impacto de estos en las metas del PDD, creación de empleo, beneficio para la ciudadanía y relevancia para la Administración Distrital. Dicho listado fue revisado por la alcaldesa mayor, Claudia Nayibe López Hernández, y el Secretario Privado y Jefe de Gabinete, quienes definieron priorizar 32 proyectos, a los cuales se les haría seguimiento desde el CGB. Cabe aclarar que solo se realizará el acompañamiento a 26 de los 32 proyectos mencionados anteriormente, debido que algunos serán acompañados a través de otros mecanismos diferentes a este.
A continuación, se presenta el listado de proyectos priorizados y respectivo avance:
o Sector Ambiente:
• Fortalecimiento de la agricultura urbana y periurbana (27%) Meta ajustada
• Gestión integral de calidad del aire (53%) Meta ajustada
• Acuerdos de conservación y pago por servicios ambientales (21%) Meta ajustada
• Mejoramiento, planificación y gestión de las coberturas vegetales del Distrito Capital
y la ciudad región, para reverdecer a Bogotá (16%) Meta ajustada
o Sector Cultura:
• Bogotá creActiva (51%)
• Modelo para la ejecución de los torneos (0%)
o Sector Educación:
• Fortalecimiento de la educación inicial de Bogotá (50%)
o Sector Gestión Pública:
• Agendas de transformación digital (100%)
o Sector Gobierno:
• Pactando (36%) Meta ajustada
• Obras con Saldo Pedagógico (29%) Meta ajustada
o Sector Hábitat:
• Plan terrazas (%) Sin reporte
o Sector Hacienda:
• Ingreso mínimo garantizado (46%)
o Sector Integración Social:
• Reto (53%)
• ETIS (73%)
o Sector Movilidad:
• Cicloparqueaderos (45%) Meta ajustada
• Micromovilidad (0%) Sin reporte
• Estacionamiento en vía (45%)
• Operador público (100%)
o Sector Mujer:
• URI con enfoque de género (14%) Meta ajustada
• Sistema Distrital de Cuidado (35%)
o Sector Salud:
• Estrategia para la disminución de la desnutrición (%) Sin reporte
• Modelo de salud territorial (49%)
o Sector Seguridad:
• Estrategia de desarme (89%)
• Fortalecimiento C4 (93%)
• Jóvenes (44%)
• Ruta mujer (29%)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79
Cultura 120
Desarrollo Económico 112
Gestión Pública 86
Gobierno 118
Hábitat 237
Hacienda 36
Integración Social 60
Jurídico 1
Movilidad 561
Mujer 46
Planeación 121
Privada 19
Salud 68
Seguridad 174
A continuación, se relaciona la distribución por estado de las tareas registradas a la fecha:
En proceso 610 
Cerrado 1.228
</v>
          </cell>
          <cell r="IJ21" t="str">
            <v xml:space="preserve">Durante el mes de octubre en el marco del plan de desarrollo UN NUEVO CONTRATO SOCIAL Y AMBIENTAL PARA LA BOGOTÁ DEL SIGLO XXI se ha avanzado en los siguientes frentes: 
1.	Seguimiento a los proyectos estratégicos de la administración distrital.
En Consejo de Gobierno los sectores presentaron su listado de proyectos más relevantes, debido al impacto de estos en las metas del PDD, creación de empleo, beneficio para la ciudadanía y relevancia para la Administración Distrital.
Dicho listado fue revisado por la alcaldesa mayor, Claudia Nayibe López Hernández, y el Secretario Privado y Jefe de Gabinete, Felipe Edgardo Jiménez Ángel, quienes definieron priorizar 32 proyectos, a los cuales se les haría seguimiento desde el CGB. Cabe aclarar que solo se realizó el acompañamiento a 26 de los 32 proyectos mencionados anteriormente, debido que algunos eran acompañados a través de otros mecanismos diferentes a este.
Es importante resaltar que, en el mes de octubre de 2022 se llevó a cabo un Taller de Planeación Estratégica en el cual se realizó un ejercicio de depuración de indicadores de proyectos y programas, en el cual se eliminaron algunos ya no tan relevantes, se incluyeron nuevos indicadores estratégicos y se agruparon por los siguientes enfoques estratégicos:
•	Por las mujeres
•	Por los niños y niñas
•	Por los jóvenes
•	Por los más necesitados
•	Por la movilidad sostenible
•	Por la seguridad
•	Por la cultura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(121%)
•	Cultura local
o	Estímulos entregados a artistas y agentes culturales (93%)
Cada uno de los proyectos y programas de estos enfoques, es acompañado de cerca por algún miembro del DU, quien participa reuniones con las secretarías y entidades correspondiente para apoyar temas relacionados con:
o	Comunicación e interrelación con entidades
o	Solución de cuellos de botella
o	Acompañamiento en toma de decisiones del proyecto
o	Interlocución con el secretario privado o alcaldesa mayor, de ser requerido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84
Cultura	127
Desarrollo Económico	113
Gestión Pública	86
Gobierno	121
Hábitat	242
Hacienda	36
Integración Social	63
Jurídico	1
Movilidad	576
Mujer	46
Planeación	123
Privada	19
Salud	70
Seguridad	175
•	A continuación, se relaciona la distribución por estado de las tareas registradas a la fecha:
En proceso	644
Cerrado	1.238
2.	Gerencia programa 56
Desde la Subsecretaría de Fortalecimiento institucional se adelantó seguimiento a las metas de programa 56 con corte al tercer trimestre de la vigencia 2022, realizando la consolidación del reporte y posterior reporte a la Secretaría Distrital de Planeación 
</v>
          </cell>
          <cell r="IK21" t="str">
            <v/>
          </cell>
          <cell r="IL21" t="str">
            <v/>
          </cell>
          <cell r="IM21">
            <v>1</v>
          </cell>
          <cell r="IN21">
            <v>1</v>
          </cell>
          <cell r="IO21">
            <v>1</v>
          </cell>
          <cell r="IP21">
            <v>1</v>
          </cell>
          <cell r="IQ21">
            <v>1</v>
          </cell>
          <cell r="IR21">
            <v>1</v>
          </cell>
          <cell r="IS21">
            <v>1</v>
          </cell>
          <cell r="IT21">
            <v>1</v>
          </cell>
          <cell r="IU21">
            <v>1</v>
          </cell>
          <cell r="IV21">
            <v>1</v>
          </cell>
          <cell r="IW21">
            <v>0</v>
          </cell>
          <cell r="IX21">
            <v>0</v>
          </cell>
          <cell r="IY21">
            <v>0.8</v>
          </cell>
          <cell r="IZ21">
            <v>8</v>
          </cell>
          <cell r="JA21">
            <v>8</v>
          </cell>
          <cell r="JB21">
            <v>8</v>
          </cell>
          <cell r="JC21">
            <v>8</v>
          </cell>
          <cell r="JD21">
            <v>8</v>
          </cell>
          <cell r="JE21">
            <v>8</v>
          </cell>
          <cell r="JF21">
            <v>8</v>
          </cell>
          <cell r="JG21">
            <v>8</v>
          </cell>
          <cell r="JH21">
            <v>8</v>
          </cell>
          <cell r="JI21">
            <v>8</v>
          </cell>
          <cell r="JJ21">
            <v>0</v>
          </cell>
          <cell r="JK21">
            <v>0</v>
          </cell>
          <cell r="JL21">
            <v>80</v>
          </cell>
          <cell r="JM21">
            <v>8</v>
          </cell>
          <cell r="JN21">
            <v>16</v>
          </cell>
          <cell r="JO21">
            <v>24</v>
          </cell>
          <cell r="JP21">
            <v>32</v>
          </cell>
          <cell r="JQ21">
            <v>40</v>
          </cell>
          <cell r="JR21">
            <v>48</v>
          </cell>
          <cell r="JS21">
            <v>56</v>
          </cell>
          <cell r="JT21">
            <v>64</v>
          </cell>
          <cell r="JU21">
            <v>72</v>
          </cell>
          <cell r="JV21">
            <v>80</v>
          </cell>
          <cell r="JW21">
            <v>80</v>
          </cell>
          <cell r="JX21">
            <v>80</v>
          </cell>
          <cell r="JY21">
            <v>100</v>
          </cell>
          <cell r="JZ21">
            <v>100</v>
          </cell>
          <cell r="KA21">
            <v>100</v>
          </cell>
          <cell r="KB21">
            <v>100</v>
          </cell>
          <cell r="KC21">
            <v>100</v>
          </cell>
          <cell r="KD21">
            <v>100</v>
          </cell>
          <cell r="KE21">
            <v>100</v>
          </cell>
          <cell r="KF21">
            <v>100</v>
          </cell>
          <cell r="KG21">
            <v>100</v>
          </cell>
          <cell r="KH21">
            <v>100</v>
          </cell>
          <cell r="KI21" t="str">
            <v/>
          </cell>
          <cell r="KJ21" t="str">
            <v/>
          </cell>
          <cell r="KK21">
            <v>100</v>
          </cell>
          <cell r="KL21">
            <v>100</v>
          </cell>
          <cell r="KM21">
            <v>100</v>
          </cell>
          <cell r="KN21">
            <v>100</v>
          </cell>
          <cell r="KO21">
            <v>100</v>
          </cell>
          <cell r="KP21">
            <v>100</v>
          </cell>
          <cell r="KQ21">
            <v>100</v>
          </cell>
          <cell r="KR21">
            <v>100</v>
          </cell>
          <cell r="KS21">
            <v>100</v>
          </cell>
          <cell r="KT21">
            <v>100</v>
          </cell>
          <cell r="KU21" t="str">
            <v/>
          </cell>
          <cell r="KV21" t="str">
            <v/>
          </cell>
          <cell r="KW21">
            <v>100</v>
          </cell>
          <cell r="KX21" t="str">
            <v>7868_3</v>
          </cell>
          <cell r="KY21" t="str">
            <v>3. Fortalecer la gestión y desempeño  para generar valor público en nuestros grupos de interés.</v>
          </cell>
          <cell r="KZ21">
            <v>100</v>
          </cell>
          <cell r="LA21">
            <v>77.5</v>
          </cell>
          <cell r="LB21" t="str">
            <v/>
          </cell>
          <cell r="LC21" t="str">
            <v/>
          </cell>
          <cell r="LD21">
            <v>100</v>
          </cell>
          <cell r="LE21">
            <v>76.326388888888886</v>
          </cell>
          <cell r="LF21">
            <v>10533461000</v>
          </cell>
          <cell r="LG21">
            <v>9952827681</v>
          </cell>
          <cell r="LH21">
            <v>7343147798</v>
          </cell>
          <cell r="LI21">
            <v>1175144811</v>
          </cell>
          <cell r="LJ21">
            <v>1134507998</v>
          </cell>
          <cell r="LK21">
            <v>2.2400000000000002</v>
          </cell>
          <cell r="LL21">
            <v>2.2400000000000002</v>
          </cell>
          <cell r="LM21">
            <v>2.2400000000000011</v>
          </cell>
          <cell r="LN21">
            <v>2.2399999999999993</v>
          </cell>
          <cell r="LO21">
            <v>2.2399999999999984</v>
          </cell>
          <cell r="LP21">
            <v>2.2400000000000038</v>
          </cell>
          <cell r="LQ21">
            <v>2.2399999999999984</v>
          </cell>
          <cell r="LR21">
            <v>2.2400000000000002</v>
          </cell>
          <cell r="LS21">
            <v>2.240000000000002</v>
          </cell>
          <cell r="LT21">
            <v>2.240000000000002</v>
          </cell>
          <cell r="LU21" t="str">
            <v/>
          </cell>
          <cell r="LV21" t="str">
            <v/>
          </cell>
          <cell r="LW21">
            <v>22.400000000000006</v>
          </cell>
          <cell r="LX21">
            <v>22.400000000000006</v>
          </cell>
          <cell r="LY21">
            <v>22.400000000000006</v>
          </cell>
          <cell r="LZ21" t="str">
            <v>Oportuno: Se radica en los tiempos establecidos por la Oficina Asesora de Planeación - OAP</v>
          </cell>
          <cell r="MA21" t="str">
            <v>Oportuno: Se radica en los tiempos establecidos por la Oficina Asesora de Planeación - OAP</v>
          </cell>
          <cell r="MB21" t="str">
            <v>Oportuno: Se radica en los tiempos establecidos por la Oficina Asesora de Planeación - OAP</v>
          </cell>
          <cell r="MC21" t="str">
            <v>Oportuno: Se radica en los tiempos establecidos por la Oficina Asesora de Planeación - OAP</v>
          </cell>
          <cell r="MD21" t="str">
            <v>Oportuno: Se radica en los tiempos establecidos por la Oficina Asesora de Planeación - OAP</v>
          </cell>
          <cell r="ME21" t="str">
            <v>Oportuno: Se radica en los tiempos establecidos por la Oficina Asesora de Planeación - OAP</v>
          </cell>
          <cell r="MF21" t="str">
            <v>Oportuno: Se radica en los tiempos establecidos por la Oficina Asesora de Planeación - OAP</v>
          </cell>
          <cell r="MG21" t="str">
            <v>Oportuno: Se radica en los tiempos establecidos por la Oficina Asesora de Planeación - OAP</v>
          </cell>
          <cell r="MH21" t="str">
            <v>Oportuno: Se radica en los tiempos establecidos por la Oficina Asesora de Planeación - OAP</v>
          </cell>
          <cell r="MI21">
            <v>0</v>
          </cell>
          <cell r="MJ21">
            <v>0</v>
          </cell>
          <cell r="MK21">
            <v>0</v>
          </cell>
          <cell r="ML21" t="str">
            <v>Oportunidad de mejora: La información de avance de la magnitud consignada en el reporte del periodo, respecto a la programación realizada, la información cualitativa presentada, las actividades establecidas (si aplica) y los soportes presentados, presenta</v>
          </cell>
          <cell r="MM21" t="str">
            <v>Oportunidad de mejora: La información de avance de la magnitud consignada en el reporte del periodo, respecto a la programación realizada, la información cualitativa presentada, las actividades establecidas (si aplica) y los soportes presentados, presenta</v>
          </cell>
          <cell r="MN21" t="str">
            <v>Coherente: La información de avance de la magnitud, consignada en el reporte del periodo, concuerda con la programación realizada, con la información cualitativa presentada, con las actividades establecidas (si aplica) y con los soportes presentados. Esta</v>
          </cell>
          <cell r="MO21" t="str">
            <v>Coherente: La información de avance de la magnitud, consignada en el reporte del periodo, concuerda con la programación realizada, con la información cualitativa presentada, con las actividades establecidas (si aplica) y con los soportes presentados. Esta</v>
          </cell>
          <cell r="MP21" t="str">
            <v>Coherente: La información de avance de la magnitud, consignada en el reporte del periodo, concuerda con la programación realizada, con la información cualitativa presentada, con las actividades establecidas (si aplica) y con los soportes presentados. Esta</v>
          </cell>
          <cell r="MQ2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2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21" t="str">
            <v>Coherente: La información de avance de la magnitud, consignada en el reporte del periodo, concuerda con la programación realizada, con la información cualitativa presentada, con las actividades establecidas (si aplica) y con los soportes presentados. Esta</v>
          </cell>
          <cell r="MT2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21">
            <v>0</v>
          </cell>
          <cell r="MV21">
            <v>0</v>
          </cell>
          <cell r="MW21">
            <v>0</v>
          </cell>
          <cell r="MX21">
            <v>100</v>
          </cell>
          <cell r="MY21">
            <v>100</v>
          </cell>
          <cell r="MZ21">
            <v>100</v>
          </cell>
          <cell r="NA21">
            <v>100</v>
          </cell>
          <cell r="NB21">
            <v>100</v>
          </cell>
          <cell r="NC21">
            <v>100</v>
          </cell>
          <cell r="ND21">
            <v>100</v>
          </cell>
          <cell r="NE21">
            <v>100</v>
          </cell>
          <cell r="NF21">
            <v>100</v>
          </cell>
          <cell r="NG21">
            <v>100</v>
          </cell>
          <cell r="NH21" t="str">
            <v/>
          </cell>
          <cell r="NI21" t="str">
            <v/>
          </cell>
          <cell r="NJ21" t="str">
            <v xml:space="preserve">• La información se encuentra en coherencia con las herramientas presupuestales. </v>
          </cell>
          <cell r="NK21" t="str">
            <v xml:space="preserve">• La información se encuentra en coherencia con las herramientas presupuestales. </v>
          </cell>
          <cell r="NL21" t="str">
            <v xml:space="preserve">• La información de recursos de la vigencia se encuentra en coherencia con las herramientas presupuestales. Frente a los recursos de reservas es importante tener en cuenta que al momento que se realicen liberaciones se debe descontar y reportar como el valor vigente. </v>
          </cell>
          <cell r="NM21" t="str">
            <v xml:space="preserve">• La información se encuentra en coherencia con las herramientas presupuestales. </v>
          </cell>
          <cell r="NN21" t="str">
            <v xml:space="preserve">• La información se encuentra en coherencia con las herramientas presupuestales. </v>
          </cell>
          <cell r="NO21" t="str">
            <v xml:space="preserve">• La información se encuentra en coherencia con las herramientas presupuestales. </v>
          </cell>
          <cell r="NP21" t="str">
            <v xml:space="preserve">• La información se encuentra en coherencia con las herramientas presupuestales. </v>
          </cell>
          <cell r="NQ21" t="str">
            <v xml:space="preserve">• La información se encuentra en coherencia con las herramientas presupuestales. </v>
          </cell>
          <cell r="NR21" t="str">
            <v xml:space="preserve">• La información se encuentra en coherencia con las herramientas presupuestales. </v>
          </cell>
          <cell r="NS21">
            <v>0</v>
          </cell>
          <cell r="NT21">
            <v>0</v>
          </cell>
          <cell r="NU21">
            <v>0</v>
          </cell>
          <cell r="NV21" t="str">
            <v>No aplica</v>
          </cell>
          <cell r="NW21" t="str">
            <v>Se solicitó la revisión de la información y evidencias reportadas durante el mes de febrero, por lo que el área informa que de acuerdo a lo reportado por las entidades en la matriz de centro de gobierno, el avance del proyecto está sobre el 87% no obstante por un error en el reporte del mes de enero, la entidad registró un avance fisico diferente.</v>
          </cell>
          <cell r="NX21" t="str">
            <v>No aplica</v>
          </cell>
          <cell r="NY21" t="str">
            <v>No aplica</v>
          </cell>
          <cell r="NZ21" t="str">
            <v>No aplica</v>
          </cell>
          <cell r="OA21" t="str">
            <v>No aplica</v>
          </cell>
          <cell r="OB21" t="str">
            <v>No aplica</v>
          </cell>
          <cell r="OC21" t="str">
            <v>No aplica</v>
          </cell>
          <cell r="OD21" t="str">
            <v>No aplica</v>
          </cell>
          <cell r="OE21">
            <v>0</v>
          </cell>
          <cell r="OF21">
            <v>0</v>
          </cell>
          <cell r="OG21">
            <v>0</v>
          </cell>
          <cell r="OJ21" t="str">
            <v>PD27</v>
          </cell>
          <cell r="OK21">
            <v>22.400000000000006</v>
          </cell>
          <cell r="OL21">
            <v>0</v>
          </cell>
          <cell r="OM21">
            <v>0</v>
          </cell>
          <cell r="ON21">
            <v>0</v>
          </cell>
          <cell r="OO21">
            <v>0</v>
          </cell>
          <cell r="OP21">
            <v>0</v>
          </cell>
          <cell r="OQ21">
            <v>0</v>
          </cell>
          <cell r="OR21">
            <v>0</v>
          </cell>
          <cell r="OS21">
            <v>0</v>
          </cell>
          <cell r="OT21">
            <v>0</v>
          </cell>
          <cell r="OU21">
            <v>211475</v>
          </cell>
          <cell r="OV21">
            <v>0</v>
          </cell>
          <cell r="OW21">
            <v>0</v>
          </cell>
          <cell r="OX21">
            <v>211475</v>
          </cell>
          <cell r="OY21">
            <v>460010192</v>
          </cell>
          <cell r="OZ21">
            <v>460010192</v>
          </cell>
          <cell r="PA21">
            <v>459798717</v>
          </cell>
          <cell r="PB21">
            <v>459798717</v>
          </cell>
          <cell r="PC21">
            <v>459798717</v>
          </cell>
          <cell r="PD21">
            <v>459798717</v>
          </cell>
          <cell r="PE21">
            <v>459798717</v>
          </cell>
          <cell r="PF21">
            <v>459798717</v>
          </cell>
          <cell r="PG21">
            <v>459798717</v>
          </cell>
          <cell r="PH21">
            <v>459798717</v>
          </cell>
          <cell r="PI21">
            <v>0</v>
          </cell>
          <cell r="PJ21">
            <v>0</v>
          </cell>
          <cell r="PK21">
            <v>459798717</v>
          </cell>
          <cell r="PL21">
            <v>211476</v>
          </cell>
          <cell r="PM21">
            <v>1174933335</v>
          </cell>
          <cell r="PN21" t="str">
            <v>Meta Proyecto de Inversión</v>
          </cell>
        </row>
        <row r="22">
          <cell r="A22" t="str">
            <v>PD28</v>
          </cell>
          <cell r="B22">
            <v>7868</v>
          </cell>
          <cell r="C22" t="str">
            <v>7868_9</v>
          </cell>
          <cell r="D22">
            <v>2020110010191</v>
          </cell>
          <cell r="E22" t="str">
            <v>Un nuevo contrato social y ambiental para la Bogotá del siglo XXI</v>
          </cell>
          <cell r="F22" t="str">
            <v>5. Construir Bogotá región con gobierno abierto, transparente y ciudadanía consciente.</v>
          </cell>
          <cell r="G22" t="str">
            <v>56. Gestión Pública Efectiva</v>
          </cell>
          <cell r="H22" t="str">
            <v xml:space="preserve">Fortalecer las capacidades institucionales para una Gestión pública efectiva y articulada, orientada a la generación de valor público para los grupos de interés. </v>
          </cell>
          <cell r="I22" t="str">
            <v>3. Fortalecer la gestión y desempeño  para generar valor público en nuestros grupos de interés.</v>
          </cell>
          <cell r="J22" t="str">
            <v>Desarrollo Institucional para una Gestión Pública Eficiente</v>
          </cell>
          <cell r="K22" t="str">
            <v>Subsecretaría Distrital de Fortalecimiento Institucional</v>
          </cell>
          <cell r="L22" t="str">
            <v>Gloria Patricia Rincón Mazo</v>
          </cell>
          <cell r="M22" t="str">
            <v>Subsecretaria Distrital de Fortalecimiento Institucional</v>
          </cell>
          <cell r="N22" t="str">
            <v>Dirección Distrital de Desarrollo Institucional</v>
          </cell>
          <cell r="O22" t="str">
            <v>Oscar Guillermo Niño del Rio</v>
          </cell>
          <cell r="P22" t="str">
            <v>Director Distrital de Desarrollo Institucional</v>
          </cell>
          <cell r="Q22" t="str">
            <v xml:space="preserve">Lady Nieto Bahamón </v>
          </cell>
          <cell r="R22" t="str">
            <v>Eliana Pedraza</v>
          </cell>
          <cell r="S22" t="str">
            <v>9. Realizar 100 porciento del documento del estudio técnico para la modernización administrativa del Distrito Capital</v>
          </cell>
          <cell r="T22" t="str">
            <v>Realizar 100 porciento del documento del estudio técnico para la modernización administrativa del Distrito Capital</v>
          </cell>
          <cell r="AC22" t="str">
            <v>9. Realizar 100 porciento del documento del estudio técnico para la modernización administrativa del Distrito Capital</v>
          </cell>
          <cell r="AI22" t="str">
            <v xml:space="preserve">PD_Meta Proyecto: 9. Realizar 100 porciento del documento del estudio técnico para la modernización administrativa del Distrito Capital; </v>
          </cell>
          <cell r="AJ22" t="str">
            <v xml:space="preserve">Este indicador se encuentra programado a partir del año 2022. </v>
          </cell>
          <cell r="AK22">
            <v>44055</v>
          </cell>
          <cell r="AL22">
            <v>1</v>
          </cell>
          <cell r="AM22">
            <v>2022</v>
          </cell>
          <cell r="AN22" t="str">
            <v>Avance porcentual en el cuatrienio sobre la construcción de un estudio técnico que brinde los soportes técnicos para actualizar la estructura administrativa del Distrito, propendiendo por su modernización y fortalecimiento estratégico, la implementación de nuevos modelos de funcionamiento y desconcentración administrativa que respondan a las necesidades de una administración pública moderna, eficaz y eficiente</v>
          </cell>
          <cell r="AO22" t="str">
            <v>Documentar y soportar un cambio institucional que optimice de forma técnica la estructura administrativa del Distrito para impactar sustancialmente su gestión y desempeño, así como el fortalecimiento y consolidación de la institucionalidad pública como agente directo del mejoramiento de las condiciones de vida de los ciudadanos que día a día demandan mayores y mejores servicios</v>
          </cell>
          <cell r="AP22">
            <v>2020</v>
          </cell>
          <cell r="AQ22">
            <v>2024</v>
          </cell>
          <cell r="AR22" t="str">
            <v>Creciente</v>
          </cell>
          <cell r="AS22" t="str">
            <v>Eficacia</v>
          </cell>
          <cell r="AT22" t="str">
            <v>Porcentaje</v>
          </cell>
          <cell r="AU22" t="str">
            <v>Gestión</v>
          </cell>
          <cell r="AV22">
            <v>2020</v>
          </cell>
          <cell r="AW22">
            <v>0</v>
          </cell>
          <cell r="AX22" t="str">
            <v>N/D</v>
          </cell>
          <cell r="AY22">
            <v>1</v>
          </cell>
          <cell r="AZ22">
            <v>0</v>
          </cell>
          <cell r="BA22">
            <v>0</v>
          </cell>
          <cell r="BB22" t="str">
            <v>Se da por cumplida la meta obteniendo el 100% del documento con el estudio técnico</v>
          </cell>
          <cell r="BC22" t="str">
            <v xml:space="preserve">Porcentaje de avance en el estudio técnico de modernización. </v>
          </cell>
          <cell r="BD22" t="str">
            <v>Total avance en la ejecución de las actividades programadas</v>
          </cell>
          <cell r="BE22" t="str">
            <v>Total ejecución programada de actividades</v>
          </cell>
          <cell r="BF22" t="str">
            <v>Informes parciales sobre la construcción del documento, entregados a la Oficina Asesora de Planeación</v>
          </cell>
          <cell r="BG22">
            <v>2</v>
          </cell>
          <cell r="BH22">
            <v>44098</v>
          </cell>
          <cell r="BI22">
            <v>0</v>
          </cell>
          <cell r="BJ22" t="str">
            <v>Plan de acción - proyectos de inversión (actividades)</v>
          </cell>
          <cell r="BK22">
            <v>100</v>
          </cell>
          <cell r="BL22">
            <v>0</v>
          </cell>
          <cell r="BM22">
            <v>0</v>
          </cell>
          <cell r="BN22">
            <v>20</v>
          </cell>
          <cell r="BO22">
            <v>100</v>
          </cell>
          <cell r="BP22">
            <v>0</v>
          </cell>
          <cell r="BQ22">
            <v>423236866</v>
          </cell>
          <cell r="BR22">
            <v>0</v>
          </cell>
          <cell r="BS22">
            <v>0</v>
          </cell>
          <cell r="BT22">
            <v>423236866</v>
          </cell>
          <cell r="BU22">
            <v>0</v>
          </cell>
          <cell r="BV22">
            <v>0</v>
          </cell>
          <cell r="BW22">
            <v>0</v>
          </cell>
          <cell r="BX22">
            <v>0</v>
          </cell>
          <cell r="BY22">
            <v>60</v>
          </cell>
          <cell r="BZ22">
            <v>0</v>
          </cell>
          <cell r="CA22">
            <v>20</v>
          </cell>
          <cell r="CB22">
            <v>0</v>
          </cell>
          <cell r="CC22">
            <v>0</v>
          </cell>
          <cell r="CD22">
            <v>0</v>
          </cell>
          <cell r="CE22">
            <v>0</v>
          </cell>
          <cell r="CF22">
            <v>0</v>
          </cell>
          <cell r="CG22">
            <v>0</v>
          </cell>
          <cell r="CH22">
            <v>6</v>
          </cell>
          <cell r="CI22" t="str">
            <v>Suma</v>
          </cell>
          <cell r="CJ22">
            <v>0</v>
          </cell>
          <cell r="CK22">
            <v>0</v>
          </cell>
          <cell r="CL22">
            <v>2</v>
          </cell>
          <cell r="CM22">
            <v>0</v>
          </cell>
          <cell r="CN22">
            <v>0</v>
          </cell>
          <cell r="CO22">
            <v>2</v>
          </cell>
          <cell r="CP22">
            <v>0</v>
          </cell>
          <cell r="CQ22">
            <v>0</v>
          </cell>
          <cell r="CR22">
            <v>2</v>
          </cell>
          <cell r="CS22">
            <v>0</v>
          </cell>
          <cell r="CT22">
            <v>0</v>
          </cell>
          <cell r="CU22">
            <v>14</v>
          </cell>
          <cell r="CV22">
            <v>20</v>
          </cell>
          <cell r="CW22">
            <v>6</v>
          </cell>
          <cell r="CX22">
            <v>6</v>
          </cell>
          <cell r="CY22">
            <v>0</v>
          </cell>
          <cell r="CZ22">
            <v>0</v>
          </cell>
          <cell r="DA22">
            <v>10</v>
          </cell>
          <cell r="DB22">
            <v>0</v>
          </cell>
          <cell r="DC22">
            <v>0</v>
          </cell>
          <cell r="DD22">
            <v>10</v>
          </cell>
          <cell r="DE22">
            <v>0</v>
          </cell>
          <cell r="DF22">
            <v>0</v>
          </cell>
          <cell r="DG22">
            <v>10</v>
          </cell>
          <cell r="DH22">
            <v>0</v>
          </cell>
          <cell r="DI22">
            <v>0</v>
          </cell>
          <cell r="DJ22">
            <v>70</v>
          </cell>
          <cell r="DK22">
            <v>100</v>
          </cell>
          <cell r="DL22">
            <v>0</v>
          </cell>
          <cell r="DM22">
            <v>0</v>
          </cell>
          <cell r="DN22">
            <v>10</v>
          </cell>
          <cell r="DO22">
            <v>0</v>
          </cell>
          <cell r="DP22">
            <v>0</v>
          </cell>
          <cell r="DQ22">
            <v>10</v>
          </cell>
          <cell r="DR22">
            <v>0</v>
          </cell>
          <cell r="DS22">
            <v>0</v>
          </cell>
          <cell r="DT22">
            <v>10</v>
          </cell>
          <cell r="DU22">
            <v>0</v>
          </cell>
          <cell r="DV22">
            <v>0</v>
          </cell>
          <cell r="DW22">
            <v>0</v>
          </cell>
          <cell r="DX22">
            <v>30</v>
          </cell>
          <cell r="DY22">
            <v>30</v>
          </cell>
          <cell r="DZ22" t="str">
            <v/>
          </cell>
          <cell r="EA22" t="str">
            <v/>
          </cell>
          <cell r="EB22" t="str">
            <v xml:space="preserve">Informe avance Estudio Técnico para la modernización administrativa del Distrito </v>
          </cell>
          <cell r="EC22" t="str">
            <v/>
          </cell>
          <cell r="ED22" t="str">
            <v/>
          </cell>
          <cell r="EE22" t="str">
            <v xml:space="preserve">Informe avance Estudio Técnico para la modernización administrativa del Distrito </v>
          </cell>
          <cell r="EF22" t="str">
            <v/>
          </cell>
          <cell r="EG22" t="str">
            <v/>
          </cell>
          <cell r="EH22" t="str">
            <v xml:space="preserve">Informe avance Estudio Técnico para la modernización administrativa del Distrito </v>
          </cell>
          <cell r="EI22" t="str">
            <v/>
          </cell>
          <cell r="EJ22" t="str">
            <v/>
          </cell>
          <cell r="EK22" t="str">
            <v xml:space="preserve">Informe avance Estudio Técnico para la modernización administrativa del Distrito </v>
          </cell>
          <cell r="EL22">
            <v>0</v>
          </cell>
          <cell r="EM22">
            <v>0</v>
          </cell>
          <cell r="EN22" t="str">
            <v xml:space="preserve">Informe avance Estudio Técnico para la modernización administrativa del Distrito </v>
          </cell>
          <cell r="EO22">
            <v>0</v>
          </cell>
          <cell r="EP22">
            <v>0</v>
          </cell>
          <cell r="EQ22" t="str">
            <v xml:space="preserve">Informe avance Estudio Técnico para la modernización administrativa del Distrito </v>
          </cell>
          <cell r="ER22">
            <v>0</v>
          </cell>
          <cell r="ES22">
            <v>0</v>
          </cell>
          <cell r="ET22" t="str">
            <v xml:space="preserve">Informe avance Estudio Técnico para la modernización administrativa del Distrito </v>
          </cell>
          <cell r="EU22">
            <v>0</v>
          </cell>
          <cell r="EV22">
            <v>0</v>
          </cell>
          <cell r="EW22">
            <v>0</v>
          </cell>
          <cell r="EX22">
            <v>252234000</v>
          </cell>
          <cell r="EY22">
            <v>252234000</v>
          </cell>
          <cell r="EZ22">
            <v>252234000</v>
          </cell>
          <cell r="FA22">
            <v>252234000</v>
          </cell>
          <cell r="FB22">
            <v>252234000</v>
          </cell>
          <cell r="FC22">
            <v>252234000</v>
          </cell>
          <cell r="FD22">
            <v>252234000</v>
          </cell>
          <cell r="FE22">
            <v>252234000</v>
          </cell>
          <cell r="FF22">
            <v>252234000</v>
          </cell>
          <cell r="FG22">
            <v>252234000</v>
          </cell>
          <cell r="FH22">
            <v>252234000</v>
          </cell>
          <cell r="FI22">
            <v>252234000</v>
          </cell>
          <cell r="FJ22">
            <v>252234000</v>
          </cell>
          <cell r="FK22">
            <v>252234000</v>
          </cell>
          <cell r="FL22">
            <v>252234000</v>
          </cell>
          <cell r="FM22">
            <v>252234000</v>
          </cell>
          <cell r="FN22">
            <v>252234000</v>
          </cell>
          <cell r="FO22">
            <v>252234000</v>
          </cell>
          <cell r="FP22">
            <v>252234000</v>
          </cell>
          <cell r="FQ22">
            <v>252234000</v>
          </cell>
          <cell r="FR22">
            <v>452234000</v>
          </cell>
          <cell r="FS22">
            <v>452234000</v>
          </cell>
          <cell r="FT22">
            <v>423236866</v>
          </cell>
          <cell r="FU22">
            <v>0</v>
          </cell>
          <cell r="FV22">
            <v>0</v>
          </cell>
          <cell r="FW22">
            <v>423236866</v>
          </cell>
          <cell r="FX22">
            <v>0</v>
          </cell>
          <cell r="FY22">
            <v>0</v>
          </cell>
          <cell r="FZ22">
            <v>0</v>
          </cell>
          <cell r="GA22">
            <v>0</v>
          </cell>
          <cell r="GB22">
            <v>0</v>
          </cell>
          <cell r="GC22">
            <v>0</v>
          </cell>
          <cell r="GD22">
            <v>0</v>
          </cell>
          <cell r="GE22">
            <v>0</v>
          </cell>
          <cell r="GF22">
            <v>0</v>
          </cell>
          <cell r="GG22">
            <v>410828562</v>
          </cell>
          <cell r="GH22">
            <v>0</v>
          </cell>
          <cell r="GI22">
            <v>0</v>
          </cell>
          <cell r="GJ22">
            <v>410828562</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t="str">
            <v>En el marco de plan de desarrollo se construyó anexo técnico, matriz de estructura de costos, matriz comparativa del estudio y presentación para proceder con el estudio de mercados de acuerdo con indicaciones de la Secretaria General, ejercicio que fue socializado con la Dirección de Contratación.
Estudio Técnico para la modernización administrativa del Distrito:
Se realizó documento técnico de diagnóstico sobre el sector movilidad, con el fin de establecer alternativas de modernización  de estructura y funcionamiento distrital.</v>
          </cell>
          <cell r="HY22" t="str">
            <v>No aplica</v>
          </cell>
          <cell r="HZ22" t="str">
            <v/>
          </cell>
          <cell r="IA22" t="str">
            <v/>
          </cell>
          <cell r="IB22" t="str">
            <v/>
          </cell>
          <cell r="IC22" t="str">
            <v xml:space="preserve">De acuerdo con el Plan Plurianual de Inversión aprobado, los recursos para el desarrollo del estudio se establecerán para las vigencias 2022 y 2023. Ahora bien, durante el primer (I) trimestre de 2022, continuando con la planeación y programación previa del ejercicio y el correspondiente cronograma del proceso, se elaboraron los anexos técnicos y formato Excel de registro de precios y equipos de personal requerido para el desarrollo del estudio, los cuales fueron aprobados por parte de la ordenadora del gasto y posteriormente utilizados en la estimación de precios asociados al desarrollo del estudio. Los anexos técnicos y formatos de estimación de precios fueron remitidos a 19 empresas, de las cuales se obtuvo respuesta de participación efectiva de 5 de las mismas, con las estimaciones de precio recibidas, se procedió con el procesamiento de la información y el análisis respectivo, para generar y presentar lo posibles precios asociados al desarrollo del estudio, así como la definición de alternativas en las cuales proceder frente a la realización de los estudios previos. Estas alternativas fueron presentadas a la Secretaria General para su conocimiento y aprobación, y con base en su orientación, se determinó que previo a la realización de los estudios de mercado requeridos, fuese necesario en el mes de abril, realizar una mesa de trabajo con expertos, para identificar las variables de ciudad objeto de diagnóstico en todo en el estudio y acotar el alcance de sus pretensiones en las respectivas fases y factores de análisis contemplados. Con esta orientación, se elaboró presentación con una nueva propuesta y se ajustó el cronograma del proceso. </v>
          </cell>
          <cell r="ID22" t="str">
            <v/>
          </cell>
          <cell r="IE22" t="str">
            <v xml:space="preserve">Para el mes de mayo se reportan las siguientes actividades: 
Se participó en el desarrollo del taller para definición de variables del Estudio de Modernización del Distrito en el Instituto Von Humboldt, definiendo las variables básicas requeridas  para delimitar su alcance. 
Se avanza en la construcción del documento  anexo técnico para el desarrollo del  “Estudio técnico de la estructuración administrativa del Distrito”  teniendo en cuenta las recomendaciones que se han recibido por los diferentes equipos que hacen parte del ejercicio de planeación de este estudio. 
</v>
          </cell>
          <cell r="IF22" t="str">
            <v xml:space="preserve">Para el mes de junio se adelantaron las siguientes actividades:  
Se eleboró documento de memorias e informe del taller, al cual se le realizaron ajustes de acuerdo con las observaciones de la Secretaría General y Subsecretaría de fortalecimiento Institucional.
Se construyo anexo técnico, matriz de estructura de costos, matriz comparativa del estudio y presentación para proceder con el estudio de mercados de acuerdo con indicaciones de la Secretaria General, ejercicio que fue socializado con la Dirección de Contratación.
Se avanzo en la contrucción del  documento técnico  sobre la modernización de la estructura administrativa del Distrito, donde se han priorizado ciertos sectores comenzando por el sector movilidad, realizando su diagnóstico a nivel de operación, estructura y articulación de instancias.
</v>
          </cell>
          <cell r="IG22" t="str">
            <v/>
          </cell>
          <cell r="IH22" t="str">
            <v xml:space="preserve">Para el mes de agosto se adelantaron las siguientes actividades:
Se realizó estudio de mercados con su respectiva estimación de precios, la cual se paso a la alta dirección para decir si se continua o no con el proceso de concurso de meritos. 
Se elaboró diagnóstico para el sector movilidad, frente a su estructura organica y modelo de operación. </v>
          </cell>
          <cell r="II22" t="str">
            <v xml:space="preserve">Para el mes de septiembre se adelantaron las siguientes actividades: 
Se realizó ajuste al anexo técnico, matriz de estructura de costos, y presentación, de acuerdo con orientaciones de la Secretaria General y la Subsecretaria, para proceder con el estudio de mercados.
Se realizó estudio de mercado, cuya propuesta se remitió a 20 empresas de las cuales 4 presentaron estudio (PWC, EPYCA, Racionalizar y AT Kearny), cuya estimación de precios fue de $3.062.060.467, tomando el promedio de las tres menores propuestas.
Se elaboró  documento técnico de diagnóstico sobre el sector movilidad, con el fin de establecer alternativas de modernización  de estructura y funcionamiento distrital.
Se está realizando contratación por prestación de servicios para continuar con el estudio interno, para la elaboración y caracterización del diagnóstico organizacional y funcional con sus respectivas propuestas y recomendaciones de los sectores que se prioricen de la estructura administrativa del Distrito capital
</v>
          </cell>
          <cell r="IJ22" t="str">
            <v xml:space="preserve">Para el mes de octubre se adelantaron las siguientes actividades: 
Se ajusto documento técnico de diagnóstico sobre el sector movilidad, con el fin de establecer alternativas de modernización de estructura y funcionamiento distrital.
Se realizó contratación por prestación de servicios para continuar con el estudio interno y cumplimiento de la meta, para la elaboración y caracterización del diagnóstico organizacional y funcional con sus respectivas propuestas y recomendaciones de los sectores que se prioricen de la estructura administrativa del Distrito capital. Para el comienzo de este proyecto con enfoque público administrativo, se realizaron dos reuniones los días 19 y 26 de octubre con el objeto de discutir, analizar y definir en conjunto la metodología a seguir para el desarrollo del estudio técnico, producto de estas reuniones se elaboró un documento borrador de metodología para el estudio técnico.
</v>
          </cell>
          <cell r="IK22" t="str">
            <v/>
          </cell>
          <cell r="IL22" t="str">
            <v/>
          </cell>
          <cell r="IM22">
            <v>0</v>
          </cell>
          <cell r="IN22">
            <v>0</v>
          </cell>
          <cell r="IO22">
            <v>1</v>
          </cell>
          <cell r="IP22">
            <v>0</v>
          </cell>
          <cell r="IQ22">
            <v>0</v>
          </cell>
          <cell r="IR22">
            <v>1</v>
          </cell>
          <cell r="IS22">
            <v>0</v>
          </cell>
          <cell r="IT22">
            <v>0</v>
          </cell>
          <cell r="IU22">
            <v>1</v>
          </cell>
          <cell r="IV22">
            <v>0</v>
          </cell>
          <cell r="IW22">
            <v>0</v>
          </cell>
          <cell r="IX22">
            <v>0</v>
          </cell>
          <cell r="IY22">
            <v>0.3</v>
          </cell>
          <cell r="IZ22">
            <v>0</v>
          </cell>
          <cell r="JA22">
            <v>0</v>
          </cell>
          <cell r="JB22">
            <v>10</v>
          </cell>
          <cell r="JC22">
            <v>0</v>
          </cell>
          <cell r="JD22">
            <v>0</v>
          </cell>
          <cell r="JE22">
            <v>10</v>
          </cell>
          <cell r="JF22">
            <v>0</v>
          </cell>
          <cell r="JG22">
            <v>0</v>
          </cell>
          <cell r="JH22">
            <v>10</v>
          </cell>
          <cell r="JI22">
            <v>0</v>
          </cell>
          <cell r="JJ22">
            <v>0</v>
          </cell>
          <cell r="JK22">
            <v>0</v>
          </cell>
          <cell r="JL22">
            <v>30</v>
          </cell>
          <cell r="JM22">
            <v>0</v>
          </cell>
          <cell r="JN22">
            <v>0</v>
          </cell>
          <cell r="JO22">
            <v>10</v>
          </cell>
          <cell r="JP22">
            <v>10</v>
          </cell>
          <cell r="JQ22">
            <v>10</v>
          </cell>
          <cell r="JR22">
            <v>20</v>
          </cell>
          <cell r="JS22">
            <v>20</v>
          </cell>
          <cell r="JT22">
            <v>20</v>
          </cell>
          <cell r="JU22">
            <v>30</v>
          </cell>
          <cell r="JV22">
            <v>30</v>
          </cell>
          <cell r="JW22">
            <v>30</v>
          </cell>
          <cell r="JX22">
            <v>30</v>
          </cell>
          <cell r="JY22" t="str">
            <v>No Programó</v>
          </cell>
          <cell r="JZ22" t="str">
            <v/>
          </cell>
          <cell r="KA22">
            <v>100</v>
          </cell>
          <cell r="KB22" t="str">
            <v/>
          </cell>
          <cell r="KC22" t="str">
            <v/>
          </cell>
          <cell r="KD22">
            <v>100</v>
          </cell>
          <cell r="KE22" t="str">
            <v/>
          </cell>
          <cell r="KF22" t="str">
            <v/>
          </cell>
          <cell r="KG22">
            <v>100</v>
          </cell>
          <cell r="KH22" t="str">
            <v/>
          </cell>
          <cell r="KI22" t="str">
            <v/>
          </cell>
          <cell r="KJ22" t="str">
            <v/>
          </cell>
          <cell r="KK22" t="str">
            <v>No Programó</v>
          </cell>
          <cell r="KL22" t="str">
            <v>No Programó</v>
          </cell>
          <cell r="KM22">
            <v>100</v>
          </cell>
          <cell r="KN22">
            <v>100</v>
          </cell>
          <cell r="KO22">
            <v>100</v>
          </cell>
          <cell r="KP22">
            <v>100</v>
          </cell>
          <cell r="KQ22">
            <v>100</v>
          </cell>
          <cell r="KR22">
            <v>100</v>
          </cell>
          <cell r="KS22">
            <v>100</v>
          </cell>
          <cell r="KT22">
            <v>100</v>
          </cell>
          <cell r="KU22" t="str">
            <v/>
          </cell>
          <cell r="KV22" t="str">
            <v/>
          </cell>
          <cell r="KW22">
            <v>100</v>
          </cell>
          <cell r="KX22" t="str">
            <v>7868_3</v>
          </cell>
          <cell r="KY22" t="str">
            <v>3. Fortalecer la gestión y desempeño  para generar valor público en nuestros grupos de interés.</v>
          </cell>
          <cell r="KZ22">
            <v>100</v>
          </cell>
          <cell r="LA22">
            <v>77.5</v>
          </cell>
          <cell r="LB22" t="str">
            <v/>
          </cell>
          <cell r="LC22" t="str">
            <v/>
          </cell>
          <cell r="LD22">
            <v>100</v>
          </cell>
          <cell r="LE22">
            <v>76.326388888888886</v>
          </cell>
          <cell r="LF22">
            <v>10533461000</v>
          </cell>
          <cell r="LG22">
            <v>9952827681</v>
          </cell>
          <cell r="LH22">
            <v>7343147798</v>
          </cell>
          <cell r="LI22">
            <v>1175144811</v>
          </cell>
          <cell r="LJ22">
            <v>1134507998</v>
          </cell>
          <cell r="LK22" t="str">
            <v>No Programó</v>
          </cell>
          <cell r="LL22" t="str">
            <v>No Programó</v>
          </cell>
          <cell r="LM22">
            <v>2</v>
          </cell>
          <cell r="LN22">
            <v>0</v>
          </cell>
          <cell r="LO22">
            <v>0</v>
          </cell>
          <cell r="LP22">
            <v>2</v>
          </cell>
          <cell r="LQ22">
            <v>0</v>
          </cell>
          <cell r="LR22">
            <v>0</v>
          </cell>
          <cell r="LS22">
            <v>2</v>
          </cell>
          <cell r="LT22">
            <v>0</v>
          </cell>
          <cell r="LU22" t="str">
            <v/>
          </cell>
          <cell r="LV22" t="str">
            <v/>
          </cell>
          <cell r="LW22">
            <v>6</v>
          </cell>
          <cell r="LX22">
            <v>6</v>
          </cell>
          <cell r="LY22">
            <v>6</v>
          </cell>
          <cell r="LZ22" t="str">
            <v>No aplica</v>
          </cell>
          <cell r="MA22" t="str">
            <v>No aplica</v>
          </cell>
          <cell r="MB22" t="str">
            <v>Oportuno: Se radica en los tiempos establecidos por la Oficina Asesora de Planeación - OAP</v>
          </cell>
          <cell r="MC22" t="str">
            <v>No aplica</v>
          </cell>
          <cell r="MD22" t="str">
            <v>No aplica</v>
          </cell>
          <cell r="ME22" t="str">
            <v>Oportuno: Se radica en los tiempos establecidos por la Oficina Asesora de Planeación - OAP</v>
          </cell>
          <cell r="MF22" t="str">
            <v>No aplica</v>
          </cell>
          <cell r="MG22" t="str">
            <v>No aplica</v>
          </cell>
          <cell r="MH22" t="str">
            <v>Oportuno: Se radica en los tiempos establecidos por la Oficina Asesora de Planeación - OAP</v>
          </cell>
          <cell r="MI22">
            <v>0</v>
          </cell>
          <cell r="MJ22">
            <v>0</v>
          </cell>
          <cell r="MK22">
            <v>0</v>
          </cell>
          <cell r="ML22" t="str">
            <v>No aplica</v>
          </cell>
          <cell r="MM22" t="str">
            <v>No aplica</v>
          </cell>
          <cell r="MN22" t="str">
            <v>Coherente: La información de avance de la magnitud, consignada en el reporte del periodo, concuerda con la programación realizada, con la información cualitativa presentada, con las actividades establecidas (si aplica) y con los soportes presentados. Esta</v>
          </cell>
          <cell r="MO22" t="str">
            <v>No aplica</v>
          </cell>
          <cell r="MP22" t="str">
            <v>No aplica</v>
          </cell>
          <cell r="MQ22"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2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22" t="str">
            <v>No aplica</v>
          </cell>
          <cell r="MT2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22">
            <v>0</v>
          </cell>
          <cell r="MV22">
            <v>0</v>
          </cell>
          <cell r="MW22">
            <v>0</v>
          </cell>
          <cell r="MX22" t="str">
            <v>No Programó</v>
          </cell>
          <cell r="MY22" t="str">
            <v>No Programó</v>
          </cell>
          <cell r="MZ22">
            <v>100</v>
          </cell>
          <cell r="NA22" t="str">
            <v>No programó</v>
          </cell>
          <cell r="NB22" t="str">
            <v>No programó</v>
          </cell>
          <cell r="NC22">
            <v>100</v>
          </cell>
          <cell r="ND22">
            <v>100</v>
          </cell>
          <cell r="NE22">
            <v>100</v>
          </cell>
          <cell r="NF22">
            <v>100</v>
          </cell>
          <cell r="NG22">
            <v>100</v>
          </cell>
          <cell r="NH22" t="str">
            <v/>
          </cell>
          <cell r="NI22" t="str">
            <v/>
          </cell>
          <cell r="NJ22" t="str">
            <v xml:space="preserve">• La información se encuentra en coherencia con las herramientas presupuestales. </v>
          </cell>
          <cell r="NK22" t="str">
            <v xml:space="preserve">• La información se encuentra en coherencia con las herramientas presupuestales. </v>
          </cell>
          <cell r="NL22" t="str">
            <v xml:space="preserve">La información consignada por el proyecto, corresponde con las registradas en las herramientas oficiales
La información consignada esta acorde a lo programado en las herramientas presupuestales de la Entidad. </v>
          </cell>
          <cell r="NM22" t="str">
            <v xml:space="preserve">• La información se encuentra en coherencia con las herramientas presupuestales. </v>
          </cell>
          <cell r="NN22" t="str">
            <v xml:space="preserve">• La información se encuentra en coherencia con las herramientas presupuestales. </v>
          </cell>
          <cell r="NO22" t="str">
            <v xml:space="preserve">• La información se encuentra en coherencia con las herramientas presupuestales. </v>
          </cell>
          <cell r="NP22" t="str">
            <v xml:space="preserve">• La información se encuentra en coherencia con las herramientas presupuestales. </v>
          </cell>
          <cell r="NQ22" t="str">
            <v xml:space="preserve">• La información se encuentra en coherencia con las herramientas presupuestales. </v>
          </cell>
          <cell r="NR22" t="str">
            <v xml:space="preserve">• La información se encuentra en coherencia con las herramientas presupuestales. </v>
          </cell>
          <cell r="NS22">
            <v>0</v>
          </cell>
          <cell r="NT22">
            <v>0</v>
          </cell>
          <cell r="NU22">
            <v>0</v>
          </cell>
          <cell r="NV22" t="str">
            <v>No aplica</v>
          </cell>
          <cell r="NW22" t="str">
            <v>No aplica</v>
          </cell>
          <cell r="NX22" t="str">
            <v>No aplica</v>
          </cell>
          <cell r="NY22" t="str">
            <v>No aplica</v>
          </cell>
          <cell r="NZ22" t="str">
            <v>No aplica</v>
          </cell>
          <cell r="OA22" t="str">
            <v>No aplica</v>
          </cell>
          <cell r="OB22" t="str">
            <v>No aplica</v>
          </cell>
          <cell r="OC22" t="str">
            <v>No aplica</v>
          </cell>
          <cell r="OD22" t="str">
            <v>No aplica</v>
          </cell>
          <cell r="OE22">
            <v>0</v>
          </cell>
          <cell r="OF22">
            <v>0</v>
          </cell>
          <cell r="OG22">
            <v>0</v>
          </cell>
          <cell r="OJ22" t="str">
            <v>PD28</v>
          </cell>
          <cell r="OK22">
            <v>6</v>
          </cell>
          <cell r="OL22">
            <v>0</v>
          </cell>
          <cell r="OM22">
            <v>0</v>
          </cell>
          <cell r="ON22">
            <v>0</v>
          </cell>
          <cell r="OO22">
            <v>0</v>
          </cell>
          <cell r="OP22">
            <v>0</v>
          </cell>
          <cell r="OQ22">
            <v>0</v>
          </cell>
          <cell r="OR22">
            <v>0</v>
          </cell>
          <cell r="OS22">
            <v>0</v>
          </cell>
          <cell r="OT22">
            <v>0</v>
          </cell>
          <cell r="OU22">
            <v>0</v>
          </cell>
          <cell r="OV22">
            <v>0</v>
          </cell>
          <cell r="OW22">
            <v>0</v>
          </cell>
          <cell r="OX22">
            <v>0</v>
          </cell>
          <cell r="OY22">
            <v>0</v>
          </cell>
          <cell r="OZ22">
            <v>0</v>
          </cell>
          <cell r="PA22">
            <v>0</v>
          </cell>
          <cell r="PB22">
            <v>0</v>
          </cell>
          <cell r="PC22">
            <v>0</v>
          </cell>
          <cell r="PD22">
            <v>0</v>
          </cell>
          <cell r="PE22">
            <v>0</v>
          </cell>
          <cell r="PF22">
            <v>0</v>
          </cell>
          <cell r="PG22">
            <v>0</v>
          </cell>
          <cell r="PH22">
            <v>0</v>
          </cell>
          <cell r="PI22">
            <v>0</v>
          </cell>
          <cell r="PJ22">
            <v>0</v>
          </cell>
          <cell r="PK22">
            <v>0</v>
          </cell>
          <cell r="PL22">
            <v>211476</v>
          </cell>
          <cell r="PM22">
            <v>1174933335</v>
          </cell>
          <cell r="PN22" t="str">
            <v>Meta Proyecto de Inversión</v>
          </cell>
        </row>
        <row r="23">
          <cell r="A23" t="str">
            <v>PD29</v>
          </cell>
          <cell r="B23">
            <v>7868</v>
          </cell>
          <cell r="C23" t="str">
            <v>7868_10</v>
          </cell>
          <cell r="D23">
            <v>2020110010191</v>
          </cell>
          <cell r="E23" t="str">
            <v>Un nuevo contrato social y ambiental para la Bogotá del siglo XXI</v>
          </cell>
          <cell r="F23" t="str">
            <v>5. Construir Bogotá región con gobierno abierto, transparente y ciudadanía consciente.</v>
          </cell>
          <cell r="G23" t="str">
            <v>56. Gestión Pública Efectiva</v>
          </cell>
          <cell r="H23" t="str">
            <v xml:space="preserve">Fortalecer las capacidades institucionales para una Gestión pública efectiva y articulada, orientada a la generación de valor público para los grupos de interés. </v>
          </cell>
          <cell r="I23" t="str">
            <v>4. Afianzar la transparencia para mayor efectividad en la gestión pública distrital.</v>
          </cell>
          <cell r="J23" t="str">
            <v>Desarrollo Institucional para una Gestión Pública Eficiente</v>
          </cell>
          <cell r="K23" t="str">
            <v>Subsecretaría Distrital de Fortalecimiento Institucional</v>
          </cell>
          <cell r="L23" t="str">
            <v>Gloria Patricia Rincón Mazo</v>
          </cell>
          <cell r="M23" t="str">
            <v>Subsecretaria Distrital de Fortalecimiento Institucional</v>
          </cell>
          <cell r="N23" t="str">
            <v>Dirección Distrital de Desarrollo Institucional</v>
          </cell>
          <cell r="O23" t="str">
            <v>Oscar Guillermo Niño del Rio</v>
          </cell>
          <cell r="P23" t="str">
            <v>Director Distrital de Desarrollo Institucional</v>
          </cell>
          <cell r="Q23" t="str">
            <v xml:space="preserve">Lady Nieto Bahamón </v>
          </cell>
          <cell r="R23" t="str">
            <v>Eliana Pedraza</v>
          </cell>
          <cell r="S23" t="str">
            <v xml:space="preserve">10. Ejecutar 100 porciento de los productos definidos en el Plan de Acción de la Polìtica Pública de transparencia   </v>
          </cell>
          <cell r="T23" t="str">
            <v xml:space="preserve">Ejecutar 100 porciento de los productos definidos en el Plan de Acción de la Polìtica Pública de transparencia   </v>
          </cell>
          <cell r="AC23" t="str">
            <v xml:space="preserve">10. Ejecutar 100 porciento de los productos definidos en el Plan de Acción de la Polìtica Pública de transparencia   </v>
          </cell>
          <cell r="AI23" t="str">
            <v xml:space="preserve">PD_Meta Proyecto: 10. Ejecutar 100 porciento de los productos definidos en el Plan de Acción de la Polìtica Pública de transparencia   ; </v>
          </cell>
          <cell r="AJ23" t="str">
            <v>Tener en cuenta en la magnitud de meta anual, que uno de los productos (1.1.22) termina en 2020 y que el horizonte de los productos de la PPTINTC a cargo de la DDDI se proyecta a 2021 y 2022</v>
          </cell>
          <cell r="AK23">
            <v>44055</v>
          </cell>
          <cell r="AL23">
            <v>1</v>
          </cell>
          <cell r="AM23">
            <v>2022</v>
          </cell>
          <cell r="AN23" t="str">
            <v>Avance en la implementación de los productos de la política de transparencia, integridad y no tolerancia con la corrupción a cargo de la Dirección Distrital de Desarrollo Institucional.</v>
          </cell>
          <cell r="AO23" t="str">
            <v>1. Incremento en el factor de visibilidad en la apertura de información de trámites y de rendición de cuentas.
2. Aumento en la percepción de credibilidad institucional asociada a la cultura de integridad.
3. Incrementar el factor de capacidades institucionales desde la implementación del MIPG y documentación de buenas prácticas
4. Incremento en factor de control a través de la aplicación de herramientas y mecanismos anticorrupción.</v>
          </cell>
          <cell r="AP23">
            <v>2020</v>
          </cell>
          <cell r="AQ23">
            <v>2024</v>
          </cell>
          <cell r="AR23" t="str">
            <v>Suma</v>
          </cell>
          <cell r="AS23" t="str">
            <v>Efectividad</v>
          </cell>
          <cell r="AT23" t="str">
            <v>Porcentaje</v>
          </cell>
          <cell r="AU23" t="str">
            <v>Producto</v>
          </cell>
          <cell r="AV23">
            <v>2019</v>
          </cell>
          <cell r="AW23" t="str">
            <v>N/D</v>
          </cell>
          <cell r="AX23" t="str">
            <v>Reporte de  implementación de los productos del plan de acción de la política pública de transparencia, integridad y no tolerancia con la corrupción.</v>
          </cell>
          <cell r="AY23">
            <v>1</v>
          </cell>
          <cell r="AZ23">
            <v>0</v>
          </cell>
          <cell r="BA23">
            <v>0</v>
          </cell>
          <cell r="BB23" t="str">
            <v>Para el cumplimiento de la meta se requiere la ejecución de las actividades que permitan evidenciar la implementación de los siguientes productos de la política de transparencia: (1.1.22; 1.2.2; 2.1.3; 2.1.4; 2.1.7; 3.1.2; 3.1.7; 3.3.1; 4.1.1)</v>
          </cell>
          <cell r="BC23" t="str">
            <v xml:space="preserve">Numero de actividades ejecutadas para la implementación de los productos de la PPTINTC/Total de actividades programadas para la implementación de los productos de la PPTINTC *100					_x000D_
</v>
          </cell>
          <cell r="BD23" t="str">
            <v>Actividades ejecutadas</v>
          </cell>
          <cell r="BE23" t="str">
            <v xml:space="preserve">Actividades programadas </v>
          </cell>
          <cell r="BF23" t="str">
            <v>Reporte de avance a la implementación de los productos de la PPTINTC</v>
          </cell>
          <cell r="BG23">
            <v>2</v>
          </cell>
          <cell r="BH23">
            <v>44098</v>
          </cell>
          <cell r="BI23">
            <v>0</v>
          </cell>
          <cell r="BJ23" t="str">
            <v>Plan de acción - proyectos de inversión (actividades)</v>
          </cell>
          <cell r="BK23">
            <v>100</v>
          </cell>
          <cell r="BL23">
            <v>6</v>
          </cell>
          <cell r="BM23">
            <v>23</v>
          </cell>
          <cell r="BN23">
            <v>23</v>
          </cell>
          <cell r="BO23">
            <v>24</v>
          </cell>
          <cell r="BP23">
            <v>24</v>
          </cell>
          <cell r="BQ23">
            <v>2404425267</v>
          </cell>
          <cell r="BR23">
            <v>150616561</v>
          </cell>
          <cell r="BS23">
            <v>671706509</v>
          </cell>
          <cell r="BT23">
            <v>776005197</v>
          </cell>
          <cell r="BU23">
            <v>476097000</v>
          </cell>
          <cell r="BV23">
            <v>330000000</v>
          </cell>
          <cell r="BW23">
            <v>6</v>
          </cell>
          <cell r="BX23">
            <v>23</v>
          </cell>
          <cell r="BY23">
            <v>23</v>
          </cell>
          <cell r="BZ23">
            <v>23</v>
          </cell>
          <cell r="CA23">
            <v>23</v>
          </cell>
          <cell r="CB23">
            <v>150616560</v>
          </cell>
          <cell r="CC23">
            <v>150616560</v>
          </cell>
          <cell r="CD23">
            <v>671706509</v>
          </cell>
          <cell r="CE23">
            <v>621706509</v>
          </cell>
          <cell r="CF23">
            <v>6.0000000000000009</v>
          </cell>
          <cell r="CG23">
            <v>23</v>
          </cell>
          <cell r="CH23">
            <v>46.25</v>
          </cell>
          <cell r="CI23" t="str">
            <v>Suma</v>
          </cell>
          <cell r="CJ23">
            <v>0</v>
          </cell>
          <cell r="CK23">
            <v>0</v>
          </cell>
          <cell r="CL23">
            <v>5.75</v>
          </cell>
          <cell r="CM23">
            <v>0</v>
          </cell>
          <cell r="CN23">
            <v>0</v>
          </cell>
          <cell r="CO23">
            <v>5.75</v>
          </cell>
          <cell r="CP23">
            <v>0</v>
          </cell>
          <cell r="CQ23">
            <v>0</v>
          </cell>
          <cell r="CR23">
            <v>5.75</v>
          </cell>
          <cell r="CS23">
            <v>0</v>
          </cell>
          <cell r="CT23">
            <v>0</v>
          </cell>
          <cell r="CU23">
            <v>5.75</v>
          </cell>
          <cell r="CV23">
            <v>23</v>
          </cell>
          <cell r="CW23">
            <v>17.25</v>
          </cell>
          <cell r="CX23">
            <v>17.25</v>
          </cell>
          <cell r="CY23">
            <v>0</v>
          </cell>
          <cell r="CZ23">
            <v>0</v>
          </cell>
          <cell r="DA23">
            <v>50</v>
          </cell>
          <cell r="DB23">
            <v>0</v>
          </cell>
          <cell r="DC23">
            <v>0</v>
          </cell>
          <cell r="DD23">
            <v>50</v>
          </cell>
          <cell r="DE23">
            <v>0</v>
          </cell>
          <cell r="DF23">
            <v>0</v>
          </cell>
          <cell r="DG23">
            <v>50</v>
          </cell>
          <cell r="DH23">
            <v>0</v>
          </cell>
          <cell r="DI23">
            <v>0</v>
          </cell>
          <cell r="DJ23">
            <v>50</v>
          </cell>
          <cell r="DK23">
            <v>200</v>
          </cell>
          <cell r="DL23">
            <v>0</v>
          </cell>
          <cell r="DM23">
            <v>0</v>
          </cell>
          <cell r="DN23">
            <v>50</v>
          </cell>
          <cell r="DO23">
            <v>0</v>
          </cell>
          <cell r="DP23">
            <v>0</v>
          </cell>
          <cell r="DQ23">
            <v>50</v>
          </cell>
          <cell r="DR23">
            <v>0</v>
          </cell>
          <cell r="DS23">
            <v>0</v>
          </cell>
          <cell r="DT23">
            <v>50</v>
          </cell>
          <cell r="DU23">
            <v>0</v>
          </cell>
          <cell r="DV23">
            <v>0</v>
          </cell>
          <cell r="DW23">
            <v>0</v>
          </cell>
          <cell r="DX23">
            <v>150</v>
          </cell>
          <cell r="DY23">
            <v>150</v>
          </cell>
          <cell r="DZ23" t="str">
            <v/>
          </cell>
          <cell r="EA23" t="str">
            <v/>
          </cell>
          <cell r="EB23" t="str">
            <v xml:space="preserve">Documento Estrategia para realizar actividades de los productos del Plan de Acción de la Política Pública de Transparencia y su Seguimiento.  Documento Estrategia de análisis de información  datos en transparencia para articular las iniciativas de las entidades distritales. </v>
          </cell>
          <cell r="EC23" t="str">
            <v/>
          </cell>
          <cell r="ED23" t="str">
            <v/>
          </cell>
          <cell r="EE23" t="str">
            <v xml:space="preserve">Informe avance Estrategia para realizar actividades de los productos del Plan de Acción de la Política Pública de Transparencia y su Seguimiento.  Informe Avance Estrategia de análisis de información  datos en transparencia para articular las iniciativas de las entidades distritales. </v>
          </cell>
          <cell r="EF23" t="str">
            <v/>
          </cell>
          <cell r="EG23" t="str">
            <v/>
          </cell>
          <cell r="EH23" t="str">
            <v xml:space="preserve">Informe avance Estrategia para realizar actividades de los productos del Plan de Acción de la Política Pública de Transparencia y su Seguimiento.  Informe Avance Estrategia de análisis de información  datos en transparencia para articular las iniciativas de las entidades distritales. </v>
          </cell>
          <cell r="EI23" t="str">
            <v/>
          </cell>
          <cell r="EJ23" t="str">
            <v/>
          </cell>
          <cell r="EK23" t="str">
            <v xml:space="preserve">Informe avance Estrategia para realizar actividades de los productos del Plan de Acción de la Política Pública de Transparencia y su Seguimiento.  Informe Final Estrategia de análisis de información  datos en transparencia para articular las iniciativas de las entidades distritales. </v>
          </cell>
          <cell r="EL23">
            <v>0</v>
          </cell>
          <cell r="EM23">
            <v>0</v>
          </cell>
          <cell r="EN23" t="str">
            <v xml:space="preserve">Documento Estrategia para realizar actividades de los productos del Plan de Acción de la Política Pública de Transparencia y su Seguimiento.  Documento Estrategia de análisis de información  datos en transparencia para articular las iniciativas de las entidades distritales. </v>
          </cell>
          <cell r="EO23">
            <v>0</v>
          </cell>
          <cell r="EP23">
            <v>0</v>
          </cell>
          <cell r="EQ23" t="str">
            <v xml:space="preserve">Informe avance Estrategia para realizar actividades de los productos del Plan de Acción de la Política Pública de Transparencia y su Seguimiento.  Informe Avance Estrategia de análisis de información  datos en transparencia para articular las iniciativas de las entidades distritales. </v>
          </cell>
          <cell r="ER23">
            <v>0</v>
          </cell>
          <cell r="ES23">
            <v>0</v>
          </cell>
          <cell r="ET23" t="str">
            <v xml:space="preserve">Informe avance Estrategia para realizar actividades de los productos del Plan de Acción de la Política Pública de Transparencia y su Seguimiento.  Informe Avance Estrategia de análisis de información  datos en transparencia para articular las iniciativas de las entidades distritales. </v>
          </cell>
          <cell r="EU23">
            <v>0</v>
          </cell>
          <cell r="EV23">
            <v>0</v>
          </cell>
          <cell r="EW23">
            <v>0</v>
          </cell>
          <cell r="EX23">
            <v>574869000</v>
          </cell>
          <cell r="EY23">
            <v>574869000</v>
          </cell>
          <cell r="EZ23">
            <v>574869000</v>
          </cell>
          <cell r="FA23">
            <v>574869000</v>
          </cell>
          <cell r="FB23">
            <v>574869000</v>
          </cell>
          <cell r="FC23">
            <v>574869000</v>
          </cell>
          <cell r="FD23">
            <v>574869000</v>
          </cell>
          <cell r="FE23">
            <v>574869000</v>
          </cell>
          <cell r="FF23">
            <v>574869000</v>
          </cell>
          <cell r="FG23">
            <v>574869000</v>
          </cell>
          <cell r="FH23">
            <v>574869000</v>
          </cell>
          <cell r="FI23">
            <v>574869000</v>
          </cell>
          <cell r="FJ23">
            <v>574869000</v>
          </cell>
          <cell r="FK23">
            <v>574869000</v>
          </cell>
          <cell r="FL23">
            <v>574869000</v>
          </cell>
          <cell r="FM23">
            <v>574869000</v>
          </cell>
          <cell r="FN23">
            <v>574869000</v>
          </cell>
          <cell r="FO23">
            <v>574869000</v>
          </cell>
          <cell r="FP23">
            <v>784869000</v>
          </cell>
          <cell r="FQ23">
            <v>784869000</v>
          </cell>
          <cell r="FR23">
            <v>784869000</v>
          </cell>
          <cell r="FS23">
            <v>784869000</v>
          </cell>
          <cell r="FT23">
            <v>776005197</v>
          </cell>
          <cell r="FU23">
            <v>0</v>
          </cell>
          <cell r="FV23">
            <v>0</v>
          </cell>
          <cell r="FW23">
            <v>776005197</v>
          </cell>
          <cell r="FX23">
            <v>574181352</v>
          </cell>
          <cell r="FY23">
            <v>574181352</v>
          </cell>
          <cell r="FZ23">
            <v>574181352</v>
          </cell>
          <cell r="GA23">
            <v>560771188</v>
          </cell>
          <cell r="GB23">
            <v>560771188</v>
          </cell>
          <cell r="GC23">
            <v>560771188</v>
          </cell>
          <cell r="GD23">
            <v>560771188</v>
          </cell>
          <cell r="GE23">
            <v>770771188</v>
          </cell>
          <cell r="GF23">
            <v>770771188</v>
          </cell>
          <cell r="GG23">
            <v>770771188</v>
          </cell>
          <cell r="GH23">
            <v>0</v>
          </cell>
          <cell r="GI23">
            <v>0</v>
          </cell>
          <cell r="GJ23">
            <v>770771188</v>
          </cell>
          <cell r="GK23">
            <v>0</v>
          </cell>
          <cell r="GL23">
            <v>10803734</v>
          </cell>
          <cell r="GM23">
            <v>63064520</v>
          </cell>
          <cell r="GN23">
            <v>115325306</v>
          </cell>
          <cell r="GO23">
            <v>166079332</v>
          </cell>
          <cell r="GP23">
            <v>216833358</v>
          </cell>
          <cell r="GQ23">
            <v>267587384</v>
          </cell>
          <cell r="GR23">
            <v>318341410</v>
          </cell>
          <cell r="GS23">
            <v>453095436</v>
          </cell>
          <cell r="GT23">
            <v>503849462</v>
          </cell>
          <cell r="GU23">
            <v>0</v>
          </cell>
          <cell r="GV23">
            <v>0</v>
          </cell>
          <cell r="GW23">
            <v>503849462</v>
          </cell>
          <cell r="GX23">
            <v>0</v>
          </cell>
          <cell r="GY23">
            <v>0</v>
          </cell>
          <cell r="GZ23">
            <v>0</v>
          </cell>
          <cell r="HA23">
            <v>0</v>
          </cell>
          <cell r="HB23">
            <v>0</v>
          </cell>
          <cell r="HC23">
            <v>0</v>
          </cell>
          <cell r="HD23">
            <v>0</v>
          </cell>
          <cell r="HE23">
            <v>0</v>
          </cell>
          <cell r="HF23">
            <v>0</v>
          </cell>
          <cell r="HG23">
            <v>50000000</v>
          </cell>
          <cell r="HH23">
            <v>0</v>
          </cell>
          <cell r="HI23">
            <v>0</v>
          </cell>
          <cell r="HJ23">
            <v>50000000</v>
          </cell>
          <cell r="HK23">
            <v>0</v>
          </cell>
          <cell r="HL23">
            <v>0</v>
          </cell>
          <cell r="HM23">
            <v>50000000</v>
          </cell>
          <cell r="HN23">
            <v>50000000</v>
          </cell>
          <cell r="HO23">
            <v>50000000</v>
          </cell>
          <cell r="HP23">
            <v>50000000</v>
          </cell>
          <cell r="HQ23">
            <v>50000000</v>
          </cell>
          <cell r="HR23">
            <v>50000000</v>
          </cell>
          <cell r="HS23">
            <v>50000000</v>
          </cell>
          <cell r="HT23">
            <v>50000000</v>
          </cell>
          <cell r="HU23">
            <v>0</v>
          </cell>
          <cell r="HV23">
            <v>0</v>
          </cell>
          <cell r="HW23">
            <v>50000000</v>
          </cell>
          <cell r="HX23" t="str">
            <v xml:space="preserve">La Secretaría General a través de la Dirección Distrital de Desarrollo Institucional avanzo en el cumplimiento de los
Productos de la Política de Transparencia avanzó con la siguiente información:
Formación:
Se realizó formación con 3.528 personas, distribuidos de la siguiente manera:
*Capítulo Gobierno Abierto: 1048 formados
*Capítulo de Contratación: 1367 formados
*Capítulo de Integridad: 1113 formados
• SARLAFT: Se realizaron 17 Asistencias Técnicas; 5 jornadas de sensibilización para un total de 290 participantes; 5 Talleres con 180 Formados, acciones  enmarcadas en la construcción del autodiagnóstico de implementación de medidas de prevención del lavado de activos y la financiación del terrorismo LA/FT, las herramientas que pueden implementarse para la adaptación y apropiación de las medidas, teniendo en cuenta la circular 092 de 2020 emitida por la Secretaría General y los parámetros generales para la administración de riesgos de LA/FT, lo anterior en pro de la implementación de mecanismos o herramientas de gestión y control de los riesgos asociados al lavado de activos y financiación del terrorismo. Dentro de los lineamientos del Gestión Estratégica del Talento Humano (GETH). 
Se avanzo en la construcción del Lineamiento y Ruta metodológica para implementar SARALFT; Red Distrital de Oficiales de Cumplimiento y Convenio Interadministrativo UNODC 2022.
Se realizó restructuración de los documentos Lineamiento Sistema de Administración de Riesgos de LA/FT y Ruta metodológica, para la unificación en un único documento técnico para la adaptación de medidas de prevención y mitigación del lavado de activos y la financiación del terrorismo en las entidades del Distrito Capital.
Se realizó adecuación y restructuración de la caja de herramientas, se generó un documento consolidado para su visualización, se ajustó la ruta para su implementación.
• Rendición de cuentas: Se desarrolló el Speed Dating de rendición de cuentas con enfoque de derechos humanos de las mujeres, género y diferencial, se contó con la inscripción y participación de 48 entidades distritales durante las 4 jornadas presenciales realizadas el viernes 23 y el martes 27 de septiembre de 2022.
• Decreto 189 de 2020: Se realizó informe de seguimiento a la implementación; Lineamientos emitidos: Conoce,
Propone, Prioriza y Apertura de Agendas; 14 Asistencias Técnicas (900 participantes) para la apropiación del
Lineamiento de Apertura de Agendas y seguimiento.
• SATI: Se finalizó etapa de revisión y validación del el tablero de control SATI- Power BI con la Dirección de Contratación de la Secretaría General, con miras a ajustar aspectos de visualización y depuración de las tablas fuente de datos, contribuyendo al proceso de adopción del Sistema de Alertas Tempranas de Integridad en la Gestión Pública Distrital - SATI.. "
Senda de Integridad: Se realizó evento de lanzamiento Senda de Integridad en el auditorio Huitaca en con la participación de 250 personas se socializaron cada uno de los retos que las entidades participantes deben realizar
</v>
          </cell>
          <cell r="HY23" t="str">
            <v>No aplica</v>
          </cell>
          <cell r="HZ23" t="str">
            <v/>
          </cell>
          <cell r="IA23" t="str">
            <v>Actividad 10.2: 
Se expidió la crcular 002 del 21 de enero de 2022 con la finalidad de socializarel lineamiento de apertura de agendas, el cual corresponde al desarrollo de una
de las estrategias de transparencia e integridad en la gestión distrital y con el que se busca
fortalecer el modelo de Gobierno Abierto de Bogotá desde una práctica que vincula a los Directivos
de las entidades distritales en una dinámica de disponibilidad y visibilidad de información</v>
          </cell>
          <cell r="IB23" t="str">
            <v>Actividad 10.1
BOGOTÁ DISTRITO ANTICORRUPCIÓN: Se avanza en la onstrucción de la estrategia que abarca las líneas de acción de transparencia , integridad y lucha contra la corrupción (Rendición de Cuentas, Senda de Integridad, Fortalecimiento PAA) 
SARLAFT: 1.1. Se realizaron 2 sesiones de asistencia técnica a las Entidades del Distrito dos componentes necesario para la implementación del SARLAFT:
Sesión abierta "Debida diligencia", Asistentes: 109, 03/02/22 
Sesión cerrada "Señales de alerta", Asistentes: 38 17/02/22
Actividad 10.2: 
Se realizó jornada de apropiación del Lineamiento de Apertura de Agendas en el IDRD, con la participación de 143 directivos de las entidades distritales. 
Se realizaron tres jornadas virtuales de socialización del lineamiento de apertura de agendas con la participación de los dias 22, 23 y 24 de febrero. 
SATI: 
1.1. Se desarrolló proceso de articulación del tablero de señales de alertas derivado de la ejecución de convenio PNUD y cinco (5) señales de alerta adicionales diseñadas por el equipo interno SATI desde un enfoque de entidad en ambiente Power BI, con el objetivo de contribuir a la construcción de un tablero de mando preventivo, en cumplimiento al decreto distrital 808 de 2019.
1.2. Se realizaron procesos parciales de extracción, transformación y cargue de datos correspondiente a doce (12) señales de alerta derivadas de convenio PNUD, ampliadas a la totalidad de entidades distritales desde un enfoque de entidad en ambientes R, Phyton y Power BI, con el objetivo de contar con cobertura de señales en un contexto de amplitud distrital, en cumplimiento al decreto distrital 808 de 2019.
1.3. Se plantearon conceptualmente y de manera preliminar cinco (5) señales de alerta nuevas, cuya inclusión en el tablero de señales deberá ser viabilizada por el equipo interno SATI desde un enfoque de entidad, con el objetivo de contribuir a la construcción de un tablero de mando preventivo, en cumplimiento al decreto distrital 808 de 2019.
1.4  Se estructuró versión preliminar de modelo de gobernanza y acercamiento conceptual a la cadena de valor del Sistema de Alertas Tempranas para la Integridad de la Gestión Pública Distrital - SATI en el Distrito Capital en el marco de lo dispuesto para el proceso de coordinación del sistema con el objetivo fortalecer la eficiencia administrativa, la transparencia y los mecanismos de lucha contra la corrupción de las entidades y organismos del Distrito Capital, en cumplimiento del decreto distrital 808 de 2019.</v>
          </cell>
          <cell r="IC23" t="str">
            <v>Se elaboraron los documentos de las estrategias, de acuerdo a las fechas establecidas.
Actividad 10.1 
Las siguientes acitivades responden a la estrategia Bogotá Distrito Anticorrupción
SARLAFT
1.1. Se realizó asistencia técnica a Transmilenio S.A. para presentar los aspectos generales para el diseño del Sistema de Administración de riesgos LA/FT, y se construyó plan de trabajo para abordar las fases que lo componen.
2.1. Se definió el segundo grupo de entidades priorizadas para participar en el proceso de acompañamiento por parte de la Secretaría General y la Oficina de las Naciones Unidas Contra la Droga y el Delito, en el que se realizaron capacitaciones para profundizar en la explicación de los componentes del SARLAFT, el ciclo básico del sistema, sus etapas, elementos, a través de casuística y la interacción con las acciones que realiza cada entidad. Las entidades participantes son: Agencia de Educación Superior Ciencia y Tecnología ATENEA – Instituto Distrital de Recreación y Deporte IDRD - Secretaría de Educación - Secretaría de Hábitat – Unidad Administrativa Especial de Servicios Públicos UAESP - Secretaría de Gobierno - Secretaría de Planeación.  A la fecha se realizaron las siguientes actividades:
primer taller - Contexto y diagnóstico: 01/03, 43 participantes
segundo taller - identificación y medición de riesgos: 02/03, 29 participantes
tercer taller - Control y monitoreo: 08/03, 23 particpantes.
cuarto taller - Elementos parte 1: 11/03, 25 particpantes.
quinto taller - Elementos parte 2: 15/03, 20 participantes.
8 mentorías (una por cada entidad) para responder las inquietudes que surgen de cada temática abordadas en los talleres, con un total de 40 particpantes
3.1. Se elaboraron 17 herramientas en formatos, documentos word, matrices de excel, que facilitan la emplementación de cada una de las fases, etapas y elementos del Sistema de administración de riesgos LA/FT. Se encuentra pendiente revisión y diagramación de las herramientas.
Actividad 10.2
Sistema de Alertas Tempranas de Integridad - SATI
1.1. Se realizó proceso de actualización del tablero de señales de alertas derivado de la ejecución de convenio PNUD, modificando nombre y descripción de 17 alertas en ambiente Power BI, con el objetivo de contribuir a la construcción de un tablero de mando preventivo, en cumplimiento al decreto distrital 808 de 2019.
3.1. Se ajustó y actualizó versión preliminar del modelo de gobernanza y acercamiento conceptual a la cadena de valor del  SATI en el Distrito Capital en el marco de lo dispuesto para el proceso de coordinación del sistema con el objetivo de fortalecer la eficiencia administrativa, la transparencia y los mecanismos de lucha contra la corrupción de las entidades y organismos del Distrito Capital.
3.2. Se proyectaron 3 consultas de orden jurídco respecto a las siguientes temáticas: protección de equipo de trabajo, confidencialidad y Rutas, canales y obligación de denuncia.
3.3. Se estructuró presentación correspondiente a entrega del proyecto SATI en el Distrito Capital, a Secretaría Privada de la Alcaldía de Bogotá, brindando claridades sobre alcance, objetivos y estado de proyecto de implementación.</v>
          </cell>
          <cell r="ID23" t="str">
            <v xml:space="preserve">
Para el mes de abril se adelantaron las siguientes actividades frente al cumplimiento de los productos de la Política Pública de transparencia: 
Actividad 1 
SARLAFT–FORMACIÓN-RENDICIÓN DE CUENTAS-SENDA DE INTEGRIDAD
SARLAFT 
Asistencias Técnicas: 
Se realizó asistencia técnica al equipo técnico de la oficina asesora de planeación de la Secretaría General (29 de abril), y secretaría de la mujer (28 de abril), para revisión de los documentos lineamiento y ruta metodológica del sistema de administración de riesgos de lavado de activos y financiación del terrorismo, para proceder a realizar el piloto de aplicación de la caja de herramientas. 
Se realizaron dos jornadas de sensibilización a las entidades del Distrito, junto a la Unidad de Información y Análisis Financiero - UIAF - en Reporte de Operaciones Sospechosas - ROS - , Debida diligencia.
Primera sesión: 21/04/2022 - 58 participantes 
Segunda sesión: 26/04/2022 - 78 participantes
Caja de Herramientas SARLAFT: 
Se realizó ajuste a las herramientas "Cuestionario de autoevaluación sobre el control de riesgo de lavado de activos y financiación del terrorismo" y "Cuestionario de autoevaluación", a las que se realizó modificación de la metodología de medición, para reclasificar los niveles de riesgo como resultado de cada cuestionario. Las herramientas fueron ajustadas el 26 de abril.
Se realizó modificación a los documentos "lineamiento para implementar el sistema de administración de riesgos de LA/FT" con los conceptos generales del sistema y la ruta metodológica para la implementación" con las orientaciones técnicas y herramientas que responden a las fases, etapas y elementos del sistema. Los documentos fueron enviados para revisión el 27 de abril, a la oficina asesora de planeación y la subsecretaría corporativa.
Red Oficiales de Cumplimiento: 
Se realizó la primera sesión con las entidades que actualmente están reguladas para la implementación del Sistema de Administración de Riesgos de LA/FT, llevada a cabo el 07 de abril de 2022, para conformar la Red Distrital de Oficiales de Cumplimiento, en la que se definieron roles y principales objetivos, con la participación de la Oficina de las Naciones Unidas Contra la Droga y el Delito UNODC como encargada de ejercer la secretaría técnica.
Las entidades participantes son: Etb, Grupo Energía de Bogotá, Lotería de Bogotá, Capital salud, Secretaría de Hacienda, Subred Centro Oriente.
Rendición de Cuentas
Se avanzó en la elaboración un documento de propuesta preliminar para el desarrollo de la iniciativa de rendición de cuentas con enfoque de género en el Distrito Capital para la vigencia 2022.
Se desarrolló un cuadro comparativo entre los contenidos de la Circular Conjunta Externa 003 sobre Rendición de Cuentas y el Protocolo de Rendición de Cuentas de la Secretaría General, con el fin de determinar los posibles ajustes o modificaciones a los que haya lugar.
Formación Cursos Política de Transparencia: 
En el mes de abril se cerró el ciclo académico del curso de Contratación Pública, al igual se realizó la matrícula y difusión para el curso de Cultura de Integridad e inicio el ciclo académico el 06 de abril y el 27 de abril se inició el ciclo académico del curso virtual Gobernanza Pública: Contextualización desde los Pilares de Transparencia, Participación y Colaboración. A la fecha del reporte se cuenta con el siguiente avance:
* Gobierno Abierto: 364 Formados.
* Cultura de Integridad: 374 Formados.
* Contratación: 642 Formados.
Actividad 10.2 
SATI
Se incluyó en el tablero de control SATI- Power BI una nueva alerta denominada "Contratos suscritos en días no hábiles", permitiendo fortalecer el proceso de análisis desde el enfoque contractual de entidades, contribuyendo al proceso de adopción del Sistema de Alertas Tempranas de Integridad en la Gestión Pública Distrital - SATI.
Se construye una propuesta preliminar de reporte del Sistema de Alertas Tempranas de Integridad en la Gestión Pública Distrital - SATI que incluye una perspectiva general a nivel de datos asociados a diecisiete (17) señales de alerta contempladas, que servirá de insumo para el suministro de información en las instancias definidas por el nivel directivo.
Se estructura versión preliminar de documento denominado "Cadena de valor del dato" en el marco del diseño y construcción del modelo de gobernanza del Sistema de Alertas Tempranas de Integridad en la Gestión Pública Distrital - SATI.
</v>
          </cell>
          <cell r="IE23" t="str">
            <v xml:space="preserve">
Para el mes de mayo se adelantaron las siguientes actividades frente al cumplimiento de los productos de la Política Pública de transparencia: 
Actividad 1: Productos de la Política Pública de Transparencia
Formación se logró formar a 1597 personas, distribuidos de la siguiente manera:
*Capítulo Gobierno Abierto: 492 formados
*Capítulo de Contratación: 646 formados
*Capítulo de Integridad: 459 formados.
Rendición de Cuentas: se construye el documento preliminar: Propuesta metodológica para la iniciativa de rendición de cuentas con enfoque de género con ajustes y complementos. 
SARLAFT: se estructuraron y actualizaron lineamiento, ruta metodológica y caja de herramientas en sus versiones preliminares, encontrándose en proceso de revisión y validación por parte de Oficina Asesora de Planeación y Subsecretaría Corporativa.
Actividad 2:   
SATI: Se incluyeron en el tablero de control SATI- Power BI diecisiete (17) señales de alerta, permitiendo fortalecer el proceso de análisis desde el enfoque contractual de entidades, contribuyendo al proceso de adopción del Sistema de Alertas Tempranas de Integridad en la Gestión Pública Distrital – SATI para el total de entidades distritales y localidades.
Se estructura versión preliminar del modelo de gobernanza y documento denominado ""Cadena de valor del dato"" en el marco del diseño y construcción del modelo de gobernanza del Sistema de Alertas Tempranas de Integridad en la Gestión Pública Distrital - SATI.
</v>
          </cell>
          <cell r="IF23" t="str">
            <v xml:space="preserve">Actividad 1 Productos Política Pública de Transparencia: 
En el marco de los productos de la política pública de transparencia se han realizado las siguientes acciones: 
Formación Tématicas de Integridad: 
Con corte a 30 de junio se cuenta con los servidores formados en las siguientes temáticas: 
•	Gobierno Abierto:        No. 621 Formados
•	Cultura de Integridad: No. 598 Formados
•	Contratación Pública: No. 1035 Formados
SARLAFT: 
Se avanza en la construcción de la Red Distrital de Oficiales de Cumplimiento
Se realizan asistencias técnicas con las entidades del distrito para la implementación de SARLAFT
Se revisa y ajusta el Lineamiento y Ruta metodológica para implementar SARALFT con la finalidad de ser socializada con las entidades distritales 
Se avanza en la construcción de 12 Herramientas para fortalecer la implementación del SARLAFT
Rendición de Cuentas: 
Se avanza en la consolidación de resultados y generación de informe semestral del desarrollo y resultados de diálogos ciudadanos en las entidades distritales. 
Senda de Integridad: 
Actividad 2 
SATI
Se estructura versión preliminar del modelo de gobernanza y documento denominado "Cadena de valor del dato" en el marco del diseño y construcción del modelo de gobernanza del Sistema de Alertas Tempranas de Integridad en la Gestión Pública Distrital - SATI.
Decreto 189 
Se realiza informe de seguimiento al seguimiento implementación Decreto 189 de 2020.
</v>
          </cell>
          <cell r="IG23" t="str">
            <v xml:space="preserve">Para el mes de julio se desarrollaron las siguientes acciones: 
Actividad 1 Productos Política Pública de Transparencia: 
En el marco de los productos de la política pública de transparencia se han realizado las siguientes acciones: 
Formación Temáticas de Integridad: 
Con corte a 31 de julio se cuenta con los servidores formados en las siguientes temáticas: 
*Capítulo Gobierno Abierto: 752 formados
*Capítulo de Contratación: 1283 formados
*Capítulo de Integridad: 598 formados
SARLAFT: 
Se realizaron las siguientes asistencias técnicas:
12 de julio – UAESP - IDU: Se dio respuesta a inquietudes respeto a la elaboración del autodiagnóstico de implementación del SARLAFT y las herramientas de autodiagnóstico en la identificación de riesgos.
27 de julio: Se realizó la tercera sesión de la red distrital de oficiales de cumplimiento con la finalidad de dar a conocer la propuesta de reglamento de la red y las experiencias internacionales frente a la implementación de SARLAFT. 
Se avanzó en la revisión de los documentos requeridos aprobar e iniciar ejecución del convenio de cooperación con la Oficina de las Naciones Unidas Contra la Droga y el Delito (UNODC). Se ajustó la minuta y el anexo técnico, respecto a los tiempos de ejecución y el esquema de desembolsos. los documentos ya han sido aprobados y se encuentra en proceso de firma por el representante legal de UNODC.
Se realizó revisión de los documentos Lineamiento Sistema de Administración de Riesgos de LA/FT y Ruta metodológica por parte de las Oficina de Planeación, Oficina asesora jurídica, subsecretaría corporativa. Se incorporaron las observaciones y ajustes. Se encuentra nuevamente en las oficinas indicadas para su verificación.
Se realizó infografía con el paso a paso de la implementación del SARLAFT en las entidades distritales. 
Actividad 2: 
SATI: 
Se incluyó en el tablero de control SATI- Power BI una nueva alerta denominada "Contratos suscritos en días no hábiles", permitiendo fortalecer el proceso de análisis desde el enfoque contractual de entidades, contribuyendo al proceso de adopción del Sistema de Alertas Tempranas de Integridad en la Gestión Pública Distrital - SATI.
Se construyó una propuesta preliminar de reporte del Sistema de Alertas Tempranas de Integridad en la Gestión Pública Distrital - SATI que incluye una perspectiva general a nivel de datos asociados a diecisiete (17) señales de alerta contempladas, que servirá de insumo para el suministro de información en las instancias definidas por el nivel directivo.
Se estructuró una versión preliminar de documento denominado "Cadena de valor del dato" en el marco del diseño y construcción del modelo de gobernanza del Sistema de Alertas Tempranas de Integridad en la Gestión Pública Distrital - SATI.
</v>
          </cell>
          <cell r="IH23" t="str">
            <v xml:space="preserve">"En el marco de los productos de la política pública de transparencia se han realizado las siguientes acciones: 
Formación Temáticas de Integridad: 
Con corte a 31 de agosto se cuenta con los servidores formados en las siguientes temáticas: 
Capítulo Gobierno Abierto: 779 formados
*Capítulo de Contratación: 1290 formados
*Capítulo de Integridad: 598 formados
SARLAFT: 
Se realizaron las siguientes asistencias técnicas:
1.1. Asistencias técnicas:
•	Charla de sensibilización distrital sobre instrumentos y mecanismos del sistema anti lavado de activos en articulación con UIAF el día .02 de agosto (entidades distritales)
•	Sesión de apoyo técnico y resolución de inquietudes respecto al proceso de implementación de medidas de prevención y mitigación del lavado de activos el día 11 de agosto (Secretaría de Planeación)
•	Sesión de apoyo técnico y resolución de inquietudes respecto al proceso de implementación de medidas de prevención y mitigación del lavado de activos el día 11 de agosto (Secretaría de Mujer)
Se realizó la Cuarta sesión de la red distrital de oficiales de cumplimiento el día 31 de agosto: en esta sesión se presentó y aprobó la propuesta de reglamento de la red y el resultado de la encuesta realizada durante el mes de agosto sobre temas a abordar en futuras sesiones y en el día distrital contra el lavado de activos.
Actividad 2: 
SATI: 
1.1. Se incorporaron modificaciones en el tablero de control SATI- Power BI tomando como referencia orientaciones de forma y fondo impartidas por la Dirección de Contratación de la Secretaría General, ajustando de visualización y depuración de las tablas fuente de datos, contribuyendo al proceso de adopción del Sistema de Alertas Tempranas de Integridad en la Gestión Pública Distrital - SATI.
1.2. Se estructuró hoja técnica de modificaciones en concordancia con lo definido entre el equipo técnico SATI-DDDI y la Dirección de Contratación de la Secretaría General.
Rendición de Cuentas: 
En el marco del desarrollo del ejercicio Speed Dating de rendición de cuentas con enfoque de género, en articulación con la SDMujer se definió la versión final del formato de evaluación y calificación exclusivo para la entidad conforme al rol que ejercerá en este reto de la estrategia Senda de Integridad. 
Se realizaron dos entrevistas con mujeres consejeras del Espacio Autónomo del Consejo Consultivo de Mujeres en la formulación de las preguntas, así como en la interlocución con las mujeres y garanticé la articulación interinstitucional con la SDMujer para el logro de estas entrevistas. 
SENDA DE INTEGRIDAD: 
Se realizó evento de lanzamiento Senda de Integridad en el auditorio Huitaca en con la participación de 250 personas se socializaron cada uno de los retos que las entidades participantes deben realizar. 
</v>
          </cell>
          <cell r="II23" t="str">
            <v xml:space="preserve">En el marco de los productos de la política pública de transparencia se han realizado las siguientes acciones: 
Formación Temáticas de Integridad: 
Con corte a septiembre se cuenta con los servidores formados en las siguientes temáticas: 
•	Gobierno Abierto:           853   Formados
•	Cultura de Integridad:    598   Formados
•	Contratación Pública:   1.332 Formados
De igual manera, se debe tener en cuenta que hay unas cifras ya reportadas en 2021 y quedan como acumulables para la meta de esta vigencia así.
Gobierno Abierto:  19
Integridad: 326
Contratación: 87
SARLAFT: 
Se finalizó el proceso de estructuración del Documento técnico para la adaptación de medidas de prevención y mitigación del lavado de activos y la financiación del terrorismo en las entidades del Distrito Capital.
Se ajustó ruta de implementación y caja de herramientas en versiones preliminares, teniendo en cuenta recomendaciones emitidas por la Subsecretaría de Fortalecimiento Institucional.
Se ajustó propuesta de lineamiento (circular) en versión preliminar para adopción medidas de prevención y mitigación del lavado de activos y la financiación del terrorismo en el Distrito Capital.
RENDICIÓN DE CUENTAS:
Se realizaron dos jornadas de socialización del primer reto de senda de integridad: Speed Dating de rendición de cuentas con enfoque de derechos humanos de las mujeres, género y diferencial, el 06 y el 09 de septiembre de 2022, en estas jornadas se socializó el objetivo, metodología, alcance y resultados de este primer reto. 
Se desarrolló el Speed Dating de rendición de cuentas con enfoque de derechos humanos de las mujeres, género y diferencial, se contó con la inscripción y participación de 48 entidades distritales durante las 4 jornadas presenciales realizadas el viernes 23 y el martes 27 de septiembre de 2022. Para el desarrollo de estas jornadas se desarrollaron las siguientes actividades:
- Se estableció el formato de evaluación, en el cual se consignaron los puntajes de la etapa de inscripción, autodiagnóstico y fichas de exposición. 
- Se descargaron los autodiagnósticos de cada una de las entidades inscritas con el fin de consolidar la puntuación y crear los grupos de trabajo para cada una de las sesiones. 
- Se generó la base de datos consolidada de participantes según su categoría y de manera aleatoria se conformaron cada uno de los grupos de trabajo para el ejercicio.
Actividad 2: 
SATI: 
1.1. Se finalizó etapa de revisión y validación del el tablero de control SATI- Power BI con la Dirección de Contratación de la Secretaría General, con miras a ajustar aspectos de visualización y depuración de las tablas fuente de datos, contribuyendo al proceso de adopción del Sistema de Alertas Tempranas de Integridad en la Gestión Pública Distrital - SATI.
1.2. Se estructuró documento técnico de fórmulas en concordancia con lo definido entre el equipo SATI-DDDI y la Dirección de Contratación de la Secretaría General.
</v>
          </cell>
          <cell r="IJ23" t="str">
            <v xml:space="preserve">Para el mes de octubre se tiene como avance las siguientes cifras:
Formación Productos Política de transparencia con corte a octubre el número de formados corresponde a: 
*Capítulo Gobierno Abierto: 1048 formados
*Capítulo de Contratación: 1367 formados
*Capítulo de Integridad: 1113 formados
Rendición de Cuentas: Desarrollo del espacio de encuentro de entidades y equipos líderes para el intercambio de experiencias y buenas prácticas en la implementación del enfoque de género y diferencial en los procesos de rendición de cuentas en el distrito.
Senda de Integridad: Culminación del segundo reto de la estrategia a partir del desarrollo del Speed Dating con entidades y servidores distritales. Así mismo se presentó el tercer reto denominado El Código de Integridad es de todos, una invitación a servidores y ciudadanos a construir de manera colaborativa los retos, acciones y estrategias para la apropiación de la cultura de integridad.
Se realizó Taller Cultura de Integridad y medidas anticorrupción, el día 19 de octubre  espacio que contó con la participación de 450 servidores distritales y ciudadanos en los cuales se presentó la estrategia anticorrupción del distrito en el marco de los lineamientos definidos en la Ley 2195 de 2022.
SARLAFT: Se realizó el día 28 de octubre, el evento virtual segundo día distrital para la prevención de lavado de activos en el Distrito Capital, con la participación de 180 asistentes, con el acompañamiento de UNODC. 
</v>
          </cell>
          <cell r="IK23" t="str">
            <v/>
          </cell>
          <cell r="IL23" t="str">
            <v/>
          </cell>
          <cell r="IM23">
            <v>0</v>
          </cell>
          <cell r="IN23">
            <v>0</v>
          </cell>
          <cell r="IO23">
            <v>1</v>
          </cell>
          <cell r="IP23">
            <v>0</v>
          </cell>
          <cell r="IQ23">
            <v>0</v>
          </cell>
          <cell r="IR23">
            <v>1</v>
          </cell>
          <cell r="IS23">
            <v>0</v>
          </cell>
          <cell r="IT23">
            <v>0</v>
          </cell>
          <cell r="IU23">
            <v>1</v>
          </cell>
          <cell r="IV23">
            <v>0</v>
          </cell>
          <cell r="IW23">
            <v>0</v>
          </cell>
          <cell r="IX23">
            <v>0</v>
          </cell>
          <cell r="IY23">
            <v>0.75</v>
          </cell>
          <cell r="IZ23">
            <v>0</v>
          </cell>
          <cell r="JA23">
            <v>0</v>
          </cell>
          <cell r="JB23">
            <v>25</v>
          </cell>
          <cell r="JC23">
            <v>0</v>
          </cell>
          <cell r="JD23">
            <v>0</v>
          </cell>
          <cell r="JE23">
            <v>25</v>
          </cell>
          <cell r="JF23">
            <v>0</v>
          </cell>
          <cell r="JG23">
            <v>0</v>
          </cell>
          <cell r="JH23">
            <v>25</v>
          </cell>
          <cell r="JI23">
            <v>0</v>
          </cell>
          <cell r="JJ23">
            <v>0</v>
          </cell>
          <cell r="JK23">
            <v>0</v>
          </cell>
          <cell r="JL23">
            <v>75</v>
          </cell>
          <cell r="JM23">
            <v>0</v>
          </cell>
          <cell r="JN23">
            <v>0</v>
          </cell>
          <cell r="JO23">
            <v>25</v>
          </cell>
          <cell r="JP23">
            <v>25</v>
          </cell>
          <cell r="JQ23">
            <v>25</v>
          </cell>
          <cell r="JR23">
            <v>50</v>
          </cell>
          <cell r="JS23">
            <v>50</v>
          </cell>
          <cell r="JT23">
            <v>50</v>
          </cell>
          <cell r="JU23">
            <v>75</v>
          </cell>
          <cell r="JV23">
            <v>75</v>
          </cell>
          <cell r="JW23">
            <v>75</v>
          </cell>
          <cell r="JX23">
            <v>75</v>
          </cell>
          <cell r="JY23" t="str">
            <v>No Programó</v>
          </cell>
          <cell r="JZ23" t="str">
            <v/>
          </cell>
          <cell r="KA23">
            <v>100</v>
          </cell>
          <cell r="KB23" t="str">
            <v/>
          </cell>
          <cell r="KC23" t="str">
            <v/>
          </cell>
          <cell r="KD23">
            <v>100</v>
          </cell>
          <cell r="KE23" t="str">
            <v/>
          </cell>
          <cell r="KF23" t="str">
            <v/>
          </cell>
          <cell r="KG23">
            <v>100</v>
          </cell>
          <cell r="KH23" t="str">
            <v/>
          </cell>
          <cell r="KI23" t="str">
            <v/>
          </cell>
          <cell r="KJ23" t="str">
            <v/>
          </cell>
          <cell r="KK23" t="str">
            <v>No Programó</v>
          </cell>
          <cell r="KL23" t="str">
            <v>No Programó</v>
          </cell>
          <cell r="KM23">
            <v>100</v>
          </cell>
          <cell r="KN23">
            <v>100</v>
          </cell>
          <cell r="KO23">
            <v>100</v>
          </cell>
          <cell r="KP23">
            <v>100</v>
          </cell>
          <cell r="KQ23">
            <v>100</v>
          </cell>
          <cell r="KR23">
            <v>100</v>
          </cell>
          <cell r="KS23">
            <v>100</v>
          </cell>
          <cell r="KT23">
            <v>100</v>
          </cell>
          <cell r="KU23" t="str">
            <v/>
          </cell>
          <cell r="KV23" t="str">
            <v/>
          </cell>
          <cell r="KW23">
            <v>100</v>
          </cell>
          <cell r="KX23" t="str">
            <v>7868_4</v>
          </cell>
          <cell r="KY23" t="str">
            <v>4. Afianzar la transparencia para mayor efectividad en la gestión pública distrital.</v>
          </cell>
          <cell r="KZ23">
            <v>100</v>
          </cell>
          <cell r="LA23">
            <v>80.583333333333329</v>
          </cell>
          <cell r="LB23">
            <v>100</v>
          </cell>
          <cell r="LC23">
            <v>80.583333333333329</v>
          </cell>
          <cell r="LD23">
            <v>100</v>
          </cell>
          <cell r="LE23">
            <v>76.326388888888886</v>
          </cell>
          <cell r="LF23">
            <v>10533461000</v>
          </cell>
          <cell r="LG23">
            <v>9952827681</v>
          </cell>
          <cell r="LH23">
            <v>7343147798</v>
          </cell>
          <cell r="LI23">
            <v>1175144811</v>
          </cell>
          <cell r="LJ23">
            <v>1134507998</v>
          </cell>
          <cell r="LK23" t="str">
            <v>No Programó</v>
          </cell>
          <cell r="LL23" t="str">
            <v>No Programó</v>
          </cell>
          <cell r="LM23">
            <v>5.75</v>
          </cell>
          <cell r="LN23">
            <v>0</v>
          </cell>
          <cell r="LO23">
            <v>0</v>
          </cell>
          <cell r="LP23">
            <v>5.75</v>
          </cell>
          <cell r="LQ23">
            <v>0</v>
          </cell>
          <cell r="LR23">
            <v>0</v>
          </cell>
          <cell r="LS23">
            <v>5.75</v>
          </cell>
          <cell r="LT23">
            <v>0</v>
          </cell>
          <cell r="LU23" t="str">
            <v/>
          </cell>
          <cell r="LV23" t="str">
            <v/>
          </cell>
          <cell r="LW23">
            <v>17.25</v>
          </cell>
          <cell r="LX23">
            <v>17.25</v>
          </cell>
          <cell r="LY23">
            <v>17.25</v>
          </cell>
          <cell r="LZ23" t="str">
            <v>No aplica</v>
          </cell>
          <cell r="MA23" t="str">
            <v>No aplica</v>
          </cell>
          <cell r="MB23" t="str">
            <v>Oportuno: Se radica en los tiempos establecidos por la Oficina Asesora de Planeación - OAP</v>
          </cell>
          <cell r="MC23" t="str">
            <v>No aplica</v>
          </cell>
          <cell r="MD23" t="str">
            <v>No aplica</v>
          </cell>
          <cell r="ME23" t="str">
            <v>Oportuno: Se radica en los tiempos establecidos por la Oficina Asesora de Planeación - OAP</v>
          </cell>
          <cell r="MF23" t="str">
            <v>No aplica</v>
          </cell>
          <cell r="MG23" t="str">
            <v>No aplica</v>
          </cell>
          <cell r="MH23" t="str">
            <v>Oportuno: Se radica en los tiempos establecidos por la Oficina Asesora de Planeación - OAP</v>
          </cell>
          <cell r="MI23">
            <v>0</v>
          </cell>
          <cell r="MJ23">
            <v>0</v>
          </cell>
          <cell r="MK23">
            <v>0</v>
          </cell>
          <cell r="ML23" t="str">
            <v>No aplica</v>
          </cell>
          <cell r="MM23" t="str">
            <v>No aplica</v>
          </cell>
          <cell r="MN23" t="str">
            <v>Coherente: La información de avance de la magnitud, consignada en el reporte del periodo, concuerda con la programación realizada, con la información cualitativa presentada, con las actividades establecidas (si aplica) y con los soportes presentados. Esta</v>
          </cell>
          <cell r="MO23" t="str">
            <v>No aplica</v>
          </cell>
          <cell r="MP23" t="str">
            <v>No aplica</v>
          </cell>
          <cell r="MQ2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2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23" t="str">
            <v>No aplica</v>
          </cell>
          <cell r="MT2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23">
            <v>0</v>
          </cell>
          <cell r="MV23">
            <v>0</v>
          </cell>
          <cell r="MW23">
            <v>0</v>
          </cell>
          <cell r="MX23" t="str">
            <v>No Programó</v>
          </cell>
          <cell r="MY23" t="str">
            <v>No Programó</v>
          </cell>
          <cell r="MZ23">
            <v>100</v>
          </cell>
          <cell r="NA23" t="str">
            <v>No programó</v>
          </cell>
          <cell r="NB23" t="str">
            <v>No programó</v>
          </cell>
          <cell r="NC23">
            <v>100</v>
          </cell>
          <cell r="ND23">
            <v>100</v>
          </cell>
          <cell r="NE23">
            <v>100</v>
          </cell>
          <cell r="NF23">
            <v>100</v>
          </cell>
          <cell r="NG23">
            <v>100</v>
          </cell>
          <cell r="NH23" t="str">
            <v/>
          </cell>
          <cell r="NI23" t="str">
            <v/>
          </cell>
          <cell r="NJ23" t="str">
            <v xml:space="preserve">• La información se encuentra en coherencia con las herramientas presupuestales. </v>
          </cell>
          <cell r="NK23" t="str">
            <v xml:space="preserve">• La información se encuentra en coherencia con las herramientas presupuestales. </v>
          </cell>
          <cell r="NL23" t="str">
            <v xml:space="preserve">La información consignada por el proyecto, corresponde con las registradas en las herramientas oficiales
La información consignada esta acorde a lo programado en las herramientas presupuestales de la Entidad. </v>
          </cell>
          <cell r="NM23" t="str">
            <v xml:space="preserve">• La información se encuentra en coherencia con las herramientas presupuestales. </v>
          </cell>
          <cell r="NN23" t="str">
            <v xml:space="preserve">• La información se encuentra en coherencia con las herramientas presupuestales. </v>
          </cell>
          <cell r="NO23" t="str">
            <v xml:space="preserve">• La información se encuentra en coherencia con las herramientas presupuestales. </v>
          </cell>
          <cell r="NP23" t="str">
            <v xml:space="preserve">• La información se encuentra en coherencia con las herramientas presupuestales. </v>
          </cell>
          <cell r="NQ23" t="str">
            <v xml:space="preserve">• La información se encuentra en coherencia con las herramientas presupuestales. </v>
          </cell>
          <cell r="NR23" t="str">
            <v xml:space="preserve">• La información se encuentra en coherencia con las herramientas presupuestales. </v>
          </cell>
          <cell r="NS23">
            <v>0</v>
          </cell>
          <cell r="NT23">
            <v>0</v>
          </cell>
          <cell r="NU23">
            <v>0</v>
          </cell>
          <cell r="NV23" t="str">
            <v>No aplica</v>
          </cell>
          <cell r="NW23" t="str">
            <v>No aplica</v>
          </cell>
          <cell r="NX23" t="str">
            <v>No aplica</v>
          </cell>
          <cell r="NY23" t="str">
            <v>No aplica</v>
          </cell>
          <cell r="NZ23" t="str">
            <v>No aplica</v>
          </cell>
          <cell r="OA23" t="str">
            <v>No aplica</v>
          </cell>
          <cell r="OB23" t="str">
            <v>No aplica</v>
          </cell>
          <cell r="OC23" t="str">
            <v>No aplica</v>
          </cell>
          <cell r="OD23" t="str">
            <v>No aplica</v>
          </cell>
          <cell r="OE23">
            <v>0</v>
          </cell>
          <cell r="OF23">
            <v>0</v>
          </cell>
          <cell r="OG23">
            <v>0</v>
          </cell>
          <cell r="OJ23" t="str">
            <v>PD29</v>
          </cell>
          <cell r="OK23">
            <v>17.25</v>
          </cell>
          <cell r="OL23">
            <v>0</v>
          </cell>
          <cell r="OM23">
            <v>0</v>
          </cell>
          <cell r="ON23">
            <v>0</v>
          </cell>
          <cell r="OO23">
            <v>0</v>
          </cell>
          <cell r="OP23">
            <v>0</v>
          </cell>
          <cell r="OQ23">
            <v>0</v>
          </cell>
          <cell r="OR23">
            <v>0</v>
          </cell>
          <cell r="OS23">
            <v>0</v>
          </cell>
          <cell r="OT23">
            <v>0</v>
          </cell>
          <cell r="OU23">
            <v>0</v>
          </cell>
          <cell r="OV23">
            <v>0</v>
          </cell>
          <cell r="OW23">
            <v>0</v>
          </cell>
          <cell r="OX23">
            <v>0</v>
          </cell>
          <cell r="OY23">
            <v>50000000</v>
          </cell>
          <cell r="OZ23">
            <v>50000000</v>
          </cell>
          <cell r="PA23">
            <v>50000000</v>
          </cell>
          <cell r="PB23">
            <v>50000000</v>
          </cell>
          <cell r="PC23">
            <v>50000000</v>
          </cell>
          <cell r="PD23">
            <v>50000000</v>
          </cell>
          <cell r="PE23">
            <v>50000000</v>
          </cell>
          <cell r="PF23">
            <v>50000000</v>
          </cell>
          <cell r="PG23">
            <v>50000000</v>
          </cell>
          <cell r="PH23">
            <v>50000000</v>
          </cell>
          <cell r="PI23">
            <v>0</v>
          </cell>
          <cell r="PJ23">
            <v>0</v>
          </cell>
          <cell r="PK23">
            <v>50000000</v>
          </cell>
          <cell r="PL23">
            <v>211476</v>
          </cell>
          <cell r="PM23">
            <v>1174933335</v>
          </cell>
          <cell r="PN23" t="str">
            <v>Meta Proyecto de Inversión</v>
          </cell>
        </row>
        <row r="24">
          <cell r="A24" t="str">
            <v>PD30</v>
          </cell>
          <cell r="B24">
            <v>7868</v>
          </cell>
          <cell r="C24" t="str">
            <v>7868_11</v>
          </cell>
          <cell r="D24">
            <v>2020110010191</v>
          </cell>
          <cell r="E24" t="str">
            <v>Un nuevo contrato social y ambiental para la Bogotá del siglo XXI</v>
          </cell>
          <cell r="F24" t="str">
            <v>5. Construir Bogotá región con gobierno abierto, transparente y ciudadanía consciente.</v>
          </cell>
          <cell r="G24" t="str">
            <v>56. Gestión Pública Efectiva</v>
          </cell>
          <cell r="H24" t="str">
            <v xml:space="preserve">Fortalecer las capacidades institucionales para una Gestión pública efectiva y articulada, orientada a la generación de valor público para los grupos de interés. </v>
          </cell>
          <cell r="I24" t="str">
            <v>4. Afianzar la transparencia para mayor efectividad en la gestión pública distrital.</v>
          </cell>
          <cell r="J24" t="str">
            <v>Desarrollo Institucional para una Gestión Pública Eficiente</v>
          </cell>
          <cell r="K24" t="str">
            <v>Subsecretaría Distrital de Fortalecimiento Institucional</v>
          </cell>
          <cell r="L24" t="str">
            <v>Gloria Patricia Rincón Mazo</v>
          </cell>
          <cell r="M24" t="str">
            <v>Subsecretaria Distrital de Fortalecimiento Institucional</v>
          </cell>
          <cell r="N24" t="str">
            <v>Subdirección de Imprenta Distrital</v>
          </cell>
          <cell r="O24" t="str">
            <v>Marcela Irene de Jesús González Bonilla</v>
          </cell>
          <cell r="P24" t="str">
            <v xml:space="preserve">Subdirectora Imprenta Distrital </v>
          </cell>
          <cell r="Q24" t="str">
            <v>María Isabel Barraza Castillo</v>
          </cell>
          <cell r="R24" t="str">
            <v>Eliana Pedraza</v>
          </cell>
          <cell r="S24" t="str">
            <v>11. Ejecutar 100 porciento de la estrategia de tecnificación y modernización de la Imprenta Distrital</v>
          </cell>
          <cell r="T24" t="str">
            <v>Ejecutar 100 porciento de la estrategia de tecnificación y modernización de la Imprenta Distrital</v>
          </cell>
          <cell r="AC24" t="str">
            <v>11. Ejecutar 100 porciento de la estrategia de tecnificación y modernización de la Imprenta Distrital</v>
          </cell>
          <cell r="AI24" t="str">
            <v xml:space="preserve">PD_Meta Proyecto: 11. Ejecutar 100 porciento de la estrategia de tecnificación y modernización de la Imprenta Distrital; </v>
          </cell>
          <cell r="AJ24" t="str">
            <v>De acuerdo con la cadena de valor, los porcentajes programados para el cuatrienio son: 0.09, 0.24, 0.25, 0.24 y 0.18</v>
          </cell>
          <cell r="AK24">
            <v>44055</v>
          </cell>
          <cell r="AL24">
            <v>1</v>
          </cell>
          <cell r="AM24">
            <v>2022</v>
          </cell>
          <cell r="AN24" t="str">
            <v>Este indicador es una relación entre variables (cuantitativas) que mide el cumplimiento de la meta de acuerdo con los resultados esperados de la ejecución de la estrategia de tecnificación y modernización de la Imprenta Distrital. Los resultados esperados están representados en la ejecución física en cada vigencia de los contratos que hacen parte del Plan Anual de Adquisiciones de la respectiva Meta del Proyecto de Inversión 7868 y sus actividades.</v>
          </cell>
          <cell r="AO24" t="str">
            <v>Elevar los estándares de calidad y efectividad de los servicios que presta la Subdirección de Imprenta Distrital y ejecutar su modernización, entendida como la transición progresiva entre recursos, tecnologías y procedimientos aplicados hacía mejores capacidades y potencialidades. Las acciones que conforman esta Meta, permitirán ampliar la capacidad operativa de la Subdirección de Imprenta Distrital, la cual no supera con corte a primer semestre de 2020 la atención del 39% de las entidades, organismos y órganos de control del Distrito Capital.</v>
          </cell>
          <cell r="AP24">
            <v>2020</v>
          </cell>
          <cell r="AQ24">
            <v>2024</v>
          </cell>
          <cell r="AR24" t="str">
            <v>Suma</v>
          </cell>
          <cell r="AS24" t="str">
            <v>Eficiencia</v>
          </cell>
          <cell r="AT24" t="str">
            <v>Porcentaje</v>
          </cell>
          <cell r="AU24" t="str">
            <v>Producto</v>
          </cell>
          <cell r="AV24">
            <v>2020</v>
          </cell>
          <cell r="AW24">
            <v>0</v>
          </cell>
          <cell r="AX24" t="str">
            <v>N/D</v>
          </cell>
          <cell r="AY24">
            <v>1</v>
          </cell>
          <cell r="AZ24">
            <v>0</v>
          </cell>
          <cell r="BA24">
            <v>0</v>
          </cell>
          <cell r="BB24" t="str">
            <v>El cumplimiento de la Meta se reporta en función del avance en la ejecución de las actividades que hacen parte de la estrategia de tecnificación y modernización de la Subdirección de Imprenta Distrital y que son contratadas con recursos de inversión.</v>
          </cell>
          <cell r="BC24" t="str">
            <v>Avance de la estrategia ejecutada en el período</v>
          </cell>
          <cell r="BD24" t="str">
            <v xml:space="preserve">Avance de la estrategia ejecutada en el período </v>
          </cell>
          <cell r="BE24" t="str">
            <v>N/A</v>
          </cell>
          <cell r="BF24" t="str">
            <v>Reporte Sistema de gestión contractual, Informes publicados en Secop</v>
          </cell>
          <cell r="BG24">
            <v>2</v>
          </cell>
          <cell r="BH24">
            <v>44098</v>
          </cell>
          <cell r="BI24">
            <v>0</v>
          </cell>
          <cell r="BJ24" t="str">
            <v>Plan de acción - proyectos de inversión (actividades)</v>
          </cell>
          <cell r="BK24">
            <v>100</v>
          </cell>
          <cell r="BL24">
            <v>6.58</v>
          </cell>
          <cell r="BM24">
            <v>22.72</v>
          </cell>
          <cell r="BN24">
            <v>28.7</v>
          </cell>
          <cell r="BO24">
            <v>24</v>
          </cell>
          <cell r="BP24">
            <v>18</v>
          </cell>
          <cell r="BQ24">
            <v>2775985221</v>
          </cell>
          <cell r="BR24">
            <v>215311312</v>
          </cell>
          <cell r="BS24">
            <v>940674422</v>
          </cell>
          <cell r="BT24">
            <v>453616487</v>
          </cell>
          <cell r="BU24">
            <v>366383000</v>
          </cell>
          <cell r="BV24">
            <v>800000000</v>
          </cell>
          <cell r="BW24">
            <v>9</v>
          </cell>
          <cell r="BX24">
            <v>24</v>
          </cell>
          <cell r="BY24">
            <v>25</v>
          </cell>
          <cell r="BZ24">
            <v>26.42</v>
          </cell>
          <cell r="CA24">
            <v>28.7</v>
          </cell>
          <cell r="CB24">
            <v>198439664</v>
          </cell>
          <cell r="CC24">
            <v>186461581</v>
          </cell>
          <cell r="CD24">
            <v>940674422</v>
          </cell>
          <cell r="CE24">
            <v>409119299</v>
          </cell>
          <cell r="CF24">
            <v>6.58</v>
          </cell>
          <cell r="CG24">
            <v>22.72</v>
          </cell>
          <cell r="CH24">
            <v>52.762249999999995</v>
          </cell>
          <cell r="CI24" t="str">
            <v>Suma</v>
          </cell>
          <cell r="CJ24">
            <v>1.0403749999999998</v>
          </cell>
          <cell r="CK24">
            <v>2.3318750000000001</v>
          </cell>
          <cell r="CL24">
            <v>2.3318750000000001</v>
          </cell>
          <cell r="CM24">
            <v>2.4036249999999999</v>
          </cell>
          <cell r="CN24">
            <v>2.4036249999999999</v>
          </cell>
          <cell r="CO24">
            <v>2.4753749999999997</v>
          </cell>
          <cell r="CP24">
            <v>2.6188750000000001</v>
          </cell>
          <cell r="CQ24">
            <v>2.6188750000000001</v>
          </cell>
          <cell r="CR24">
            <v>2.6188750000000001</v>
          </cell>
          <cell r="CS24">
            <v>2.6188750000000001</v>
          </cell>
          <cell r="CT24">
            <v>2.6188750000000001</v>
          </cell>
          <cell r="CU24">
            <v>2.6188750000000001</v>
          </cell>
          <cell r="CV24">
            <v>28.7</v>
          </cell>
          <cell r="CW24">
            <v>23.462249999999997</v>
          </cell>
          <cell r="CX24">
            <v>23.462249999999997</v>
          </cell>
          <cell r="CY24">
            <v>7.25</v>
          </cell>
          <cell r="CZ24">
            <v>16.25</v>
          </cell>
          <cell r="DA24">
            <v>16.25</v>
          </cell>
          <cell r="DB24">
            <v>16.75</v>
          </cell>
          <cell r="DC24">
            <v>16.75</v>
          </cell>
          <cell r="DD24">
            <v>17.25</v>
          </cell>
          <cell r="DE24">
            <v>18.25</v>
          </cell>
          <cell r="DF24">
            <v>18.25</v>
          </cell>
          <cell r="DG24">
            <v>18.25</v>
          </cell>
          <cell r="DH24">
            <v>18.25</v>
          </cell>
          <cell r="DI24">
            <v>18.25</v>
          </cell>
          <cell r="DJ24">
            <v>18.25</v>
          </cell>
          <cell r="DK24">
            <v>200</v>
          </cell>
          <cell r="DL24">
            <v>7.25</v>
          </cell>
          <cell r="DM24">
            <v>16.25</v>
          </cell>
          <cell r="DN24">
            <v>16.25</v>
          </cell>
          <cell r="DO24">
            <v>16.75</v>
          </cell>
          <cell r="DP24">
            <v>16.75</v>
          </cell>
          <cell r="DQ24">
            <v>17.25</v>
          </cell>
          <cell r="DR24">
            <v>18.25</v>
          </cell>
          <cell r="DS24">
            <v>18.25</v>
          </cell>
          <cell r="DT24">
            <v>18.25</v>
          </cell>
          <cell r="DU24">
            <v>18.25</v>
          </cell>
          <cell r="DV24">
            <v>0</v>
          </cell>
          <cell r="DW24">
            <v>0</v>
          </cell>
          <cell r="DX24">
            <v>163.5</v>
          </cell>
          <cell r="DY24">
            <v>163.5</v>
          </cell>
          <cell r="DZ24" t="str">
            <v>Informe parcial de seguimiento a la estrategia - Actividad 1: tecnificación, productividad y mejoramiento
Informe parcial de seguimiento a la estrategia - actividad 2: posicionamiento de la Imprenta Distrital</v>
          </cell>
          <cell r="EA24" t="str">
            <v>Informe parcial de seguimiento a la estrategia - Actividad 1: tecnificación, productividad y mejoramiento
Informe parcial de seguimiento a la estrategia - actividad 2: posicionamiento de la Imprenta Distrital</v>
          </cell>
          <cell r="EB24" t="str">
            <v>Informe parcial de seguimiento a la estrategia - Actividad 1: tecnificación, productividad y mejoramiento
Informe parcial de seguimiento a la estrategia - actividad 2: posicionamiento de la Imprenta Distrital</v>
          </cell>
          <cell r="EC24" t="str">
            <v>Informe parcial de seguimiento a la estrategia - Actividad 1: tecnificación, productividad y mejoramiento
Informe parcial de seguimiento a la estrategia - actividad 2: posicionamiento de la Imprenta Distrital</v>
          </cell>
          <cell r="ED24" t="str">
            <v>Informe parcial de seguimiento a la estrategia - Actividad 1: tecnificación, productividad y mejoramiento
Informe parcial de seguimiento a la estrategia - actividad 2: posicionamiento de la Imprenta Distrital</v>
          </cell>
          <cell r="EE24" t="str">
            <v>Informe parcial de seguimiento a la estrategia - Actividad 1: tecnificación, productividad y mejoramiento
Informe parcial de seguimiento a la estrategia - actividad 2: posicionamiento de la Imprenta Distrital</v>
          </cell>
          <cell r="EF24" t="str">
            <v>Informe parcial de seguimiento a la estrategia - Actividad 1: tecnificación, productividad y mejoramiento
Informe parcial de seguimiento a la estrategia - actividad 2: posicionamiento de la Imprenta Distrital</v>
          </cell>
          <cell r="EG24" t="str">
            <v>Informe parcial de seguimiento a la estrategia - Actividad 1: tecnificación, productividad y mejoramiento
Informe parcial de seguimiento a la estrategia - actividad 2: posicionamiento de la Imprenta Distrital</v>
          </cell>
          <cell r="EH24" t="str">
            <v>Informe parcial de seguimiento a la estrategia - Actividad 1: tecnificación, productividad y mejoramiento
Informe parcial de seguimiento a la estrategia - actividad 2: posicionamiento de la Imprenta Distrital</v>
          </cell>
          <cell r="EI24" t="str">
            <v>Informe parcial de seguimiento a la estrategia - Actividad 1: tecnificación, productividad y mejoramiento
Informe parcial de seguimiento a la estrategia - actividad 2: posicionamiento de la Imprenta Distrital</v>
          </cell>
          <cell r="EJ24" t="str">
            <v>Informe parcial de seguimiento a la estrategia - Actividad 1: tecnificación, productividad y mejoramiento
Informe parcial de seguimiento a la estrategia - actividad 2: posicionamiento de la Imprenta Distrital</v>
          </cell>
          <cell r="EK24" t="str">
            <v>Informe parcial de seguimiento a la estrategia - Actividad 1: tecnificación, productividad y mejoramiento
Informe parcial de seguimiento a la estrategia - actividad 2: posicionamiento de la Imprenta Distrital</v>
          </cell>
          <cell r="EL24" t="str">
            <v>Informe parcial de seguimiento a la estrategia - Actividad 1: tecnificación, productividad y mejoramiento
Informe parcial de seguimiento a la estrategia - actividad 2: posicionamiento de la Imprenta Distrital</v>
          </cell>
          <cell r="EM24" t="str">
            <v>Informe parcial de seguimiento a la estrategia - Actividad 1: tecnificación, productividad y mejoramiento
Informe parcial de seguimiento a la estrategia - actividad 2: posicionamiento de la Imprenta Distrital</v>
          </cell>
          <cell r="EN24" t="str">
            <v>Informe parcial de seguimiento a la estrategia - Actividad 1: tecnificación, productividad y mejoramiento
Informe parcial de seguimiento a la estrategia - actividad 2: posicionamiento de la Imprenta Distrital</v>
          </cell>
          <cell r="EO24" t="str">
            <v>Informe parcial de seguimiento a la estrategia - Actividad 1: tecnificación, productividad y mejoramiento
Informe parcial de seguimiento a la estrategia - actividad 2: posicionamiento de la Imprenta Distrital</v>
          </cell>
          <cell r="EP24" t="str">
            <v>Informe parcial de seguimiento a la estrategia - Actividad 1: tecnificación, productividad y mejoramiento
Informe parcial de seguimiento a la estrategia - actividad 2: posicionamiento de la Imprenta Distrital</v>
          </cell>
          <cell r="EQ24" t="str">
            <v>Informe parcial de seguimiento a la estrategia - Actividad 1: tecnificación, productividad y mejoramiento
Informe parcial de seguimiento a la estrategia - actividad 2: posicionamiento de la Imprenta Distrital</v>
          </cell>
          <cell r="ER24" t="str">
            <v>Informe parcial de seguimiento a la estrategia - Actividad 1: tecnificación, productividad y mejoramiento
Informe parcial de seguimiento a la estrategia - actividad 2: posicionamiento de la Imprenta Distrital</v>
          </cell>
          <cell r="ES24" t="str">
            <v>Informe parcial de seguimiento a la estrategia - Actividad 1: tecnificación, productividad y mejoramiento
Informe parcial de seguimiento a la estrategia - actividad 2: posicionamiento de la Imprenta Distrital</v>
          </cell>
          <cell r="ET24" t="str">
            <v>Informe parcial de seguimiento a la estrategia - Actividad 1: tecnificación, productividad y mejoramiento
Informe parcial de seguimiento a la estrategia - actividad 2: posicionamiento de la Imprenta Distrital</v>
          </cell>
          <cell r="EU24" t="str">
            <v>Informe parcial de seguimiento a la estrategia - Actividad 1: tecnificación, productividad y mejoramiento
Informe parcial de seguimiento a la estrategia - actividad 2: posicionamiento de la Imprenta Distrital</v>
          </cell>
          <cell r="EV24">
            <v>0</v>
          </cell>
          <cell r="EW24">
            <v>0</v>
          </cell>
          <cell r="EX24">
            <v>366383000</v>
          </cell>
          <cell r="EY24">
            <v>366383000</v>
          </cell>
          <cell r="EZ24">
            <v>366383000</v>
          </cell>
          <cell r="FA24">
            <v>366383000</v>
          </cell>
          <cell r="FB24">
            <v>366383000</v>
          </cell>
          <cell r="FC24">
            <v>366383000</v>
          </cell>
          <cell r="FD24">
            <v>366383000</v>
          </cell>
          <cell r="FE24">
            <v>366383000</v>
          </cell>
          <cell r="FF24">
            <v>366383000</v>
          </cell>
          <cell r="FG24">
            <v>366383000</v>
          </cell>
          <cell r="FH24">
            <v>366383000</v>
          </cell>
          <cell r="FI24">
            <v>366383000</v>
          </cell>
          <cell r="FJ24">
            <v>366383000</v>
          </cell>
          <cell r="FK24">
            <v>453616487</v>
          </cell>
          <cell r="FL24">
            <v>453616487</v>
          </cell>
          <cell r="FM24">
            <v>453616487</v>
          </cell>
          <cell r="FN24">
            <v>453616487</v>
          </cell>
          <cell r="FO24">
            <v>453616487</v>
          </cell>
          <cell r="FP24">
            <v>453616487</v>
          </cell>
          <cell r="FQ24">
            <v>453616487</v>
          </cell>
          <cell r="FR24">
            <v>453616487</v>
          </cell>
          <cell r="FS24">
            <v>453616487</v>
          </cell>
          <cell r="FT24">
            <v>453616487</v>
          </cell>
          <cell r="FU24">
            <v>0</v>
          </cell>
          <cell r="FV24">
            <v>0</v>
          </cell>
          <cell r="FW24">
            <v>453616487</v>
          </cell>
          <cell r="FX24">
            <v>453614106</v>
          </cell>
          <cell r="FY24">
            <v>453614106</v>
          </cell>
          <cell r="FZ24">
            <v>453614106</v>
          </cell>
          <cell r="GA24">
            <v>453614106</v>
          </cell>
          <cell r="GB24">
            <v>453614106</v>
          </cell>
          <cell r="GC24">
            <v>453614106</v>
          </cell>
          <cell r="GD24">
            <v>453614106</v>
          </cell>
          <cell r="GE24">
            <v>453614106</v>
          </cell>
          <cell r="GF24">
            <v>453614106</v>
          </cell>
          <cell r="GG24">
            <v>453614106</v>
          </cell>
          <cell r="GH24">
            <v>0</v>
          </cell>
          <cell r="GI24">
            <v>0</v>
          </cell>
          <cell r="GJ24">
            <v>453614106</v>
          </cell>
          <cell r="GK24">
            <v>0</v>
          </cell>
          <cell r="GL24">
            <v>7137287</v>
          </cell>
          <cell r="GM24">
            <v>48374933</v>
          </cell>
          <cell r="GN24">
            <v>89612579</v>
          </cell>
          <cell r="GO24">
            <v>130850225</v>
          </cell>
          <cell r="GP24">
            <v>172087871</v>
          </cell>
          <cell r="GQ24">
            <v>213325517</v>
          </cell>
          <cell r="GR24">
            <v>254563163</v>
          </cell>
          <cell r="GS24">
            <v>295800809</v>
          </cell>
          <cell r="GT24">
            <v>337038455</v>
          </cell>
          <cell r="GU24">
            <v>0</v>
          </cell>
          <cell r="GV24">
            <v>0</v>
          </cell>
          <cell r="GW24">
            <v>337038455</v>
          </cell>
          <cell r="GX24">
            <v>0</v>
          </cell>
          <cell r="GY24">
            <v>0</v>
          </cell>
          <cell r="GZ24">
            <v>0</v>
          </cell>
          <cell r="HA24">
            <v>0</v>
          </cell>
          <cell r="HB24">
            <v>0</v>
          </cell>
          <cell r="HC24">
            <v>0</v>
          </cell>
          <cell r="HD24">
            <v>0</v>
          </cell>
          <cell r="HE24">
            <v>0</v>
          </cell>
          <cell r="HF24">
            <v>0</v>
          </cell>
          <cell r="HG24">
            <v>531555123</v>
          </cell>
          <cell r="HH24">
            <v>0</v>
          </cell>
          <cell r="HI24">
            <v>0</v>
          </cell>
          <cell r="HJ24">
            <v>531555123</v>
          </cell>
          <cell r="HK24">
            <v>0</v>
          </cell>
          <cell r="HL24">
            <v>531555122</v>
          </cell>
          <cell r="HM24">
            <v>531555122</v>
          </cell>
          <cell r="HN24">
            <v>531555122</v>
          </cell>
          <cell r="HO24">
            <v>531555122</v>
          </cell>
          <cell r="HP24">
            <v>531555122</v>
          </cell>
          <cell r="HQ24">
            <v>531555122</v>
          </cell>
          <cell r="HR24">
            <v>531555122</v>
          </cell>
          <cell r="HS24">
            <v>531555122</v>
          </cell>
          <cell r="HT24">
            <v>531555122</v>
          </cell>
          <cell r="HU24">
            <v>0</v>
          </cell>
          <cell r="HV24">
            <v>0</v>
          </cell>
          <cell r="HW24">
            <v>531555122</v>
          </cell>
          <cell r="HX24" t="str">
            <v xml:space="preserve">En el marco del plan de tecnificación y posicionamiento de la imprenta distrital, desde la Secretaría General de enero a octubre se avanzó en las siguientes acciones:   
Ya se encuentra en operación la máquina CTP (Computador a la plancha), lo que ha permitido incrementar en un 100% la productividad de la fase de pre-prensa en la elaboración de impresos.
Se publicaron 1795 actos o documentos administrativos mediante 235 ejemplares del Registro Distrital numerados del 7329 al 7563, lo anterior teniendo en cuenta que en un ejemplar del Registro Distrital se publican uno o varios actos o documentos administrativos. Los 1795 documentos se desagregan así: 127 Acuerdos, 140 Decretos, 1244 Resoluciones, 24 Acuerdos Locales, 201 Decretos Locales, 27 Resoluciones Locales, 24 Circulares, 1 Concepto, 5 Edictos y 2 documentos CONPES. En lo corrido de la vigencia, la Subdirección de Imprenta Distrital ha atendido 49 entidades distritales en el servicio de publicación del Registro Distrital.
En la vigencia 2022, 300 ejemplares más del Registro Distrital fueron migrados para ser consultados por la ciudadanía en el Sistema de Información del Registro Distrital – SIRD, ejemplares que van del 6473 al 6174 y que corresponden al periodo comprendido entre el 15 de enero de 2019 y 11 de octubre de 2017.  En lo que va del cuatrienio, se han cargado para consulta 590 ejemplares comprendidos entre el 6763 y 6174 cuya publicación comprende entre el 22 de marzo de 2020 y 11 de octubre de 2017.
En el desarrollo de la estrategia de posicionamiento se logró el 100% de actualización de datos de contacto, envío de primera estrategia de mailing a las 487 entidades distritales y un incremento en las visualizaciones del vídeo de la Imprenta Distrital: 576 vistas del vídeo en el canal de Youtube de la Secretaría General y 426 reproducciones en el Facebook de la entidad.
Se publicaron y socializaron de los cambios realizados en los 2 procedimientos de la Subdirección de Imprenta Distrital, modificaciones resultantes de la necesidad de incluir, entre otros elementos, aquellos mecanismos y criterios para identificar, verificar, registrar y aceptar el producto o servicio para su liberación final.
438 solicitudes de los servicios de impresión y elaboración de trabajos de artes gráficas se convirtieron en ordenes de producción, asociados a impresión de Registro Distrital y línea editorial como revistas, guías, señaléticas, manuales, libros, cartillas que en su mayoría corresponden a instituciones educativas. Dentro de las temáticas encontradas más significativas se tiene señalización, material para desarrollo educativo estudiantil, misionalidad de las entidades, campañas de prevención, fortalecimiento institucional, campañas de participación ciudadana y señalización. 
Se implementó la estrategia de uso eficiente y reutilización de papel, enfocada en optimizar a través de los tamaños estándar el uso del papel en los diferentes productos impresos ofertados por la Subdirección y emplear sobrantes de cortes de papel, para productos de artes gráficas de menor tamaño.  
En lo que va corrido de la vigencia, se le han elaborado productos de artes gráficas a 168 entidades, correspondientes a 151 instituciones educativas, 1 ente de control y 16 entidades de diversos sectores del Distrito Capital.
</v>
          </cell>
          <cell r="HY24" t="str">
            <v>Sin observaciones</v>
          </cell>
          <cell r="HZ24" t="str">
            <v/>
          </cell>
          <cell r="IA24" t="str">
            <v xml:space="preserve">Actividad 1 de la meta 11 Desarrollar acciones tendientes a la tecnificación, productividad y mejoramiento de la Imprenta Distrital:
En el mes de enero, se logró iniciar la puesta en funcionamiento de la máquina CTP en las instalaciones de la Imprenta Distrital.  La máquina adquirida, con la cual se inició la modernización tecnológica de la Subdirección de Imprenta Distrital, ha logrado duplicar la capacidad productiva de la fase de pre-prensa en la elaboración de productos impresos para las entidades distritales llegando a producir 35 planchas por hora.
La función de una CTP, es la de pasar los textos y/o imágenes, que está en un computador a una plancha de imprimir; para finalmente transferir la imagen de la plancha al papel. La CTP adquirida logró que la Subdirección de Imprenta Distrital produzca más insumos (planchas) para las máquinas que ejecutan la impresión.
En cuanto a la optimización en la atención de los servicios de impresión y elaboración de trabajos de artes gráficas, en el mes de enero se recibieron 56 solicitudes de las entidades distritales, de las cuales 9 solicitudes se convirtieron en ordenes de producción.
En cuanto a las entidades atendidas se tienen solicitudes de 51 colegios, 1 instituto, y 4 solicitudes de secretarías.
En relación con las plataformas tecnológicas para el mes de enero, el Sistema de Información del Registro Distrital – SIRD y el sistema EMLAZE, tuvieron un tiempo de operación y disponibilidad permanente, de tal forma que tanto la publicación del Registro Distrital como la trazabilidad a las ordenes de producción para elaboración de impresos a las entidades distritales, se prestaron sin afectación alguna. Dentro de las tipologías objeto de la elaboración y producción de los trabajos de artes gráficas, se encuentran agendas, afiches, adhesivos, plegables, hojas, formatos, kits electorales y señaléticas, los cuales contienen información relacionada con el fortalecimiento institucional, actividades misionales y material de apoyo a estudiantes.
Para este periodo, la Subdirección de Imprenta Distrital atendió 311 solicitudes de publicación de actos o documentos administrativos, cuya publicación es efectuada un día hábil siguiente a la recepción de la solicitud. Por otra parte, en el mes de enero se atendieron 26 entidades y se publicaron 25 ejemplares del Registro Distrital numerados de 7329 al 7353, dichos ejemplares corresponden a la totalidad de 311 documentos distribuidos de la siguiente forma: 5 Acuerdos, 20 Decretos, 258 Resoluciones, 2 Acuerdos Locales, 19 Decretos Locales, 2 Resoluciones Locales y 5 Circulares. En un ejemplar del Registro Distrital se publican uno o varios actos o documentos administrativos.
Actividad 2 de la meta 11 Posicionar a la Imprenta Distrital como un aliado estratégico, para visibilizar la gestión, desempeño y transparencia pública:
En el mes de enero, se continuó con la apuesta de utilización de medios digitales para efectuar el relacionamiento con las entidades distritales y el posicionamiento de la dependencia.  
Al 31 de enero el video con la historia de la Subdirección de Imprenta Distrital y la socialización de los servicios y portafolio de productos lleva 410 vistas del vídeo de la Subdirección de Imprenta Distrital en el canal de YouTube de la Secretaría General y 400 reproducciones en el Facebook de la entidad.
</v>
          </cell>
          <cell r="IB24" t="str">
            <v xml:space="preserve">Actividad 1 de la meta 11 Desarrollar acciones tendientes a la tecnificación, productividad y mejoramiento de la Imprenta Distrital:
En el mes de febrero se recibieron 93 solicitudes de las entidades distritales, de las cuales 43 solicitudes se convirtieron en ordenes de producción, distribuidas de la siguiente forma: 19 órdenes de impresos de artes gráficas y 24 órdenes de la línea de impresión del Registro Distrital. En cuanto a las entidades se tienen que la distribución de solicitudes se presentó así: 73 colegios, 3 institutos, y 4 solicitudes de Registraduría, 1 de personería y 12 de secretarías.  
Dentro de las tipologías objeto de la elaboración y producción de los trabajos de artes gráficas, se encuentran agendas, afiches, adhesivos, volantes, plegables, hojas, formatos, kits electorales y formatos, los cuales contienen información relacionada con el fortalecimiento institucional, actividades misionales y material de apoyo a estudiantes. 
En la vigencia 2022, la Subdirección de Imprenta Distrital se propuso incrementar al menos en un 85% la oportunidad en las entregas de los trabajos de artes gráficas a la par que aumenta el promedio de uso de su capacidad de producción a 490 millares de tiros de impresión mensuales. Para el mes de febrero se logró entregar el 100% de ordenes oportunamente y aunque se produjeron 401 millares, el promedio mensual cumplió con la meta asignada alcanzando los 567 millares de impresos.
El esfuerzo realizado por la Subdirección de Imprenta Distrital por entregar productos oportunamente y con calidad empezaron a ser reconocidos por las entidades distritales, por cuanto en el mes de febrero se recibió 1 email de reconocimiento por parte de la Secretaría de Seguridad, Convivencia y Justicia y 1 carta firmada por 17 colegios exaltando el importante aporte de la Imprenta Distrital en los productos de alto estándar que entregan al estudiantado.
En relación con las plataformas tecnológicas para el mes de febrero, el Sistema de Información del Registro Distrital – SIRD operó el 99.95% del periodo y el sistema EMLAZE, tuvo un tiempo de operación y disponibilidad permanente, de tal forma que tanto la publicación del Registro Distrital como la trazabilidad a las órdenes de producción para elaboración de impresos a las entidades distritales, se prestaron sin afectación alguna. 
Para este periodo, la Subdirección de Imprenta Distrital atendió 230 solicitudes de publicación de actos o documentos administrativos, cuya publicación es efectuada un día hábil siguiente a la recepción de la solicitud. Por otra parte, en el mes de febrero se atendieron 24 entidades y se publicaron 22 ejemplares del Registro Distrital numerados de 7354 al 7375, dichos ejemplares corresponden a la totalidad de 230 documentos distribuidos de la siguiente forma: 7 Acuerdos, 15 Decretos, 197 Resoluciones, 2 Decretos Locales, 3 Resoluciones Locales, 1 Circular y 5 documentos CONPES. En un ejemplar del Registro Distrital se publican uno o varios actos o documentos administrativos.
Se avanzó en el cargue del Registro Distrital al Sistema de Información del Registro Distrital – SIRD, para febrero se subieron 20 ejemplares correspondientes a los consecutivos 6434 hasta el 6453 y que comprenden los periodos del 15 de noviembre de 2018 al 13 de diciembre de 20218.
Se avanzó en la optimización de los dos procedimientos de la Subdirección de Imprenta Distrital, mejoramiento que se origina, por un lado, para dar cumplimiento a lo establecido en la ISO 9001:2015 en materia de listas de chequeo y autorización de liberación de cada producto antes de su entrega a la entidad distrital, acciones que tienen impacto en la calidad del producto final, al mejorar el control a lo largo del proceso productivo, y por otro, dar cumplimiento a la política "Cero Papel", al incorporar las listas de chequeo en general en forma digital, mediante su diligenciamiento directamente en los aplicativos respectivos.  
La actualización de los procedimientos tiene igualmente un impacto en la gestión de archivo de la dependencia, dado que la versión de los procedimientos optimizada, contempla la trazabilidad de pasos con trámite directo en el aplicativo del Sistema Integrado de Gestión Administrativa-SIGA y referida al número de radicado de la solicitud del servicio, de tal forma que, al término del procedimiento, sea posible la consulta completa de la secuencia correspondiente, para su final archivo según disponga la TRD.
Teniendo en cuenta la importancia de la gestión del conocimiento en el área productiva de la Subdirección de Imprenta Distrital, se dio inicio a la construcción de los mapas de conocimiento a fin de identificar dentro del actual talento humano el nivel de experticia en el uso de la maquinaria de impresión de artes gráficas, en este mes se avanzó en una primera asociación máquina-funcionario-nivel de conocimiento. 
Actividad 2 de la meta 11 Posicionar a la Imprenta Distrital como un aliado estratégico, para visibilizar la gestión, desempeño y transparencia pública:
En el mes de febrero, se continuó con la apuesta de utilización de medios digitales para efectuar el relacionamiento con las entidades distritales y el posicionamiento de la dependencia.  
Al 28 de febrero el video con la historia de la Subdirección de Imprenta Distrital y la socialización de los servicios y portafolio de productos lleva 429 vistas del vídeo de la Subdirección de Imprenta Distrital en el canal de YouTube de la Secretaría General y 403 reproducciones en el Facebook de la entidad.
Para la vigencia 2022, la Subdirección de Imprenta Distrital se plantea definir acciones enmarcadas en estrategias de relacionamiento con las entidades del Distrito Capital, especialmente en aquellas 365 instituciones educativas distritales cuya administración está totalmente a cargo de la Secretaría Distrital de Educación.  Para esto, se inició la actualización del directorio de entidades las cuales ahora ascienden a 483 distribuidas en 403 colegios, 3 Órganos de Control, 15 secretarías, 3 entidades del sector central, 20 fondos de desarrollo local, 24 adscritas, 14 vinculadas y 1 Corporación Autónoma. Al finalizar el mes de febrero, se avanzó en un 93% de actualización del directorio, el cual corresponde a 448 entidades.
Dentro de las acciones que se adelantan como parte de la estrategia de relacionamiento con las entidades, se tiene la creación de un script de servicio para el contacto telefónico con las entidades distritales, el cual ayudará a estandarizar el dialogo con las entidades distritales, procurando mejorar la calidad, agilidad y precisión de la información entregada.
</v>
          </cell>
          <cell r="IC24" t="str">
            <v xml:space="preserve">Actividad 1 de la meta 11 Desarrollar acciones tendientes a la tecnificación, productividad y mejoramiento de la Imprenta Distrital:
En el mes de marzo se recibieron 114 solicitudes de las entidades distritales, de las cuales 55 solicitudes se convirtieron en ordenes de producción, distribuidas de la siguiente forma: 33 órdenes de impresos de artes gráficas y 22 órdenes de la línea de impresión del Registro Distrital. En cuanto a las entidades se tienen que la distribución de solicitudes se presentó así: 91 colegios, 2 alcaldías, 4 institutos, 1 persona natural, 13 secretarías, 2 subred, 1 de departamento administrativo.  
Dentro de las tipologías objeto de la elaboración y producción de los trabajos de artes gráficas, se encuentran afiches, agendas, banderines, caratulas y contra caratulas, cuadernos, hojas, plegables, libretas, libros, periódicos, revistas, señaléticas, volantes y carpetas, los cuales contienen información relacionada con el fortalecimiento institucional, actividades misionales y material de apoyo a estudiantes.
Para el mes de marzo se logró entregar el 100% de ordenes oportunamente y se produjeron 423 millares, alcanzando un promedio mensual de 519 millares de impresos.
En relación con las plataformas tecnológicas para el mes de marzo, el Sistema de Información del Registro Distrital – SIRD operó el 99.44% del periodo y el sistema EMLAZE, tuvo un tiempo de operación y disponibilidad permanente, de tal forma que tanto la publicación del Registro Distrital como la trazabilidad a las órdenes de producción para elaboración de impresos a las entidades distritales, se prestaron sin afectación alguna. 
Para este periodo, la Subdirección de Imprenta Distrital atendió 135 solicitudes de publicación de actos o documentos administrativos, cuya publicación es efectuada un día hábil siguiente a la recepción de la solicitud. Por otra parte, en el mes de marzo se atendieron 26 entidades y se publicaron 27 ejemplares del Registro Distrital numerados de 7376 al 7402, dichos ejemplares corresponden a la totalidad de 135 documentos distribuidos de la siguiente forma: 15 Acuerdos, 16 Decretos, 79 Resoluciones, 1 Acuerdo Local, 17 Decretos Locales, 1 Resolución Local, 5 Circulares y 1 Edicto. En un ejemplar del Registro Distrital se publican uno o varios actos o documentos administrativos.
Se avanzó en el cargue del Registro Distrital al Sistema de Información del Registro Distrital – SIRD, para marzo se subieron 40 ejemplares correspondientes a los consecutivos 6433 hasta el 6394 y que comprenden los periodos del 14 de noviembre de 2018 al 17 de septiembre de 2018.
Se avanza en la definición de acciones que permitan mejorar la eficiencia del proceso de elaboración de impresos desde la perspectiva ambiental, para esto se inició la elaboración de una guía de diseño en donde se recomendaran a las entidades distritales tamaños estandarizados de productos que permitan reducir el desperdicio de papel empleado en la elaboración del impreso.
Se continúa avanzando en la construcción de los mapas de conocimiento, en el mes de marzo se inició un inventario de documento explícito asociado identificando los manuales operativos y de mantenimiento de las máquinas para elaboración de impresos, existentes en las instalaciones de la Imprenta Distrital. 
Actividad 2 de la meta 11 Posicionar a la Imprenta Distrital como un aliado estratégico, para visibilizar la gestión, desempeño y transparencia pública:
En el mes de marzo se continuó con la apuesta de utilización de medios digitales para efectuar el relacionamiento con las entidades distritales y el posicionamiento de la dependencia, por lo que a las entidades distritales que realizan consultas sobre el portafolio de servicios se les invita a ver los videos de la Imprenta Distrital. Al 31 de marzo el video con la historia de la Subdirección de Imprenta Distrital y la socialización de los servicios y portafolio de productos lleva 451 vistas del vídeo de la Subdirección de Imprenta Distrital en el canal de YouTube de la Secretaría General y 408 reproducciones en el Facebook de la entidad.
A inicios del mes de marzo se completó la actualización del directorio de las 483 entidades, lo que permitió avanzar en la estrategia de mailing.  Esta primera estrategia segmentó las entidades en dos grupos, 1) colegios y 2) otras entidades, para esto se diseñaron dos mails que de forma gráfica recordara la obligatoriedad por parte de las entidades del distrito de dar cumplimiento al Decreto 54 de 2088 y los casos en que estaban exonerados de imprimir con la Imprenta Distrital.
</v>
          </cell>
          <cell r="ID24" t="str">
            <v xml:space="preserve">Actividad 1 de la meta 11 Desarrollar acciones tendientes a la tecnificación, productividad y mejoramiento de la Imprenta Distrital:
En el mes de abril se generaron 39 órdenes de producción, distribuidas de la siguiente forma: 19 órdenes de impresos de artes gráficas y 20 órdenes de la línea de impresión del Registro Distrital. En cuanto a las entidades se tienen que la distribución de ordenes de producción del mes de abril se presentó así: 6 colegios, 1 alcaldía local, 1 institutos, 2 secretarías, 1 subred, 1 correspondiente a la Sociedad Transmilenio S.A. Una entidad puede solicitar más de una orden de producción en el mes de reporte.
Dentro de las tipologías objeto de la elaboración y producción de los trabajos de artes gráficas, se encuentran afiches, agendas, banderines, caratulas y contra caratulas, cuadernos, hojas, plegables, libretas, libros, periódicos, revistas, señaléticas, volantes y carpetas, los cuales contienen información relacionada con el fortalecimiento institucional, participación ciudadana, actividades misionales y material de apoyo a estudiantes.
Para el mes de abril se logró entregar el 96.88% de ordenes oportunamente y se produjeron 610 millares, alcanzando un promedio mensual de 542 millares de impresos.
En relación con las plataformas tecnológicas para el mes de abril, el Sistema de Información del Registro Distrital – SIRD operó el 99.94% del periodo y el sistema EMLAZE, tuvo un tiempo de operación y disponibilidad permanente, de tal forma que tanto la publicación del Registro Distrital como la trazabilidad a las órdenes de producción para elaboración de impresos a las entidades distritales, se prestaron sin afectación alguna.
Para este periodo, la Subdirección de Imprenta Distrital atendió 119 solicitudes de publicación de actos o documentos administrativos, cuya publicación es efectuada un día hábil siguiente a la recepción de la solicitud. Por otra parte, en el mes de abril se atendieron 31 entidades y se publicaron 21 ejemplares del Registro Distrital numerados de 7403 al 7423, dichos ejemplares corresponden a la totalidad de 119 documentos distribuidos de la siguiente forma: 8 Acuerdos, 7 Decretos, 46 Resoluciones, 10 Acuerdo Local, 46 Decretos Locales, y 2 Circular. En un ejemplar del Registro Distrital se publican uno o varios actos o documentos administrativos.
Se avanzó en el cargue del Registro Distrital al Sistema de Información del Registro Distrital – SIRD, para abril se subieron 50 ejemplares correspondientes a los consecutivos 6344 hasta el 6393 y que comprenden los periodos del 14 de septiembre de 2018 al 3 de julio de 2018.
En el Informe Encuesta De Satisfacción SID Trimestre I del 2022 se obtuvieron resultados en el nivel de satisfacción en el servicio de publicación de Registro Distrital del 95.1%. en el servicio de producción de artes gráficas para entidades distritales el resultado fue de 95.2%. El resultado global de satisfacción de los usuarios de los servicios de la Subdirección de Imprenta Distrital es de 95.2% para el primer trimestre del 2022.
Se continúa avanzando en la construcción de los mapas de conocimiento, estableciendo el porcentaje de ausentismo, y la afectación de la producción debido a las mismas, encontrando que la imprenta distrital cuenta con estadísticas de ausentismo inferiores al promedio de la industria nacional, y que de acuerdo a la información reportada no generan afectaciones a la línea de producción.
Dentro de uno de los productos destacados del mes, a solicitud de la Secretaria General, se generaron señaléticas tanto informativas como de emergencia para las diferentes instalaciones de la entidad, incluyendo el edificio de imprenta distrital, el archivo distrital y el edificio Huitaca y se participó del taller de innovación con el montaje de 3 carteleras, acompañando las actividades de la entidad. 
Actividad 2 de la meta 11 Posicionar a la Imprenta Distrital como un aliado estratégico, para visibilizar la gestión, desempeño y transparencia pública:
En el mes de abril se continuó con la apuesta de utilización de medios digitales para efectuar el relacionamiento con las entidades distritales y el posicionamiento de la dependencia, por lo que a las entidades distritales que realizan consultas sobre el portafolio de servicios se les invita a ver los videos de la Imprenta Distrital. Al 30 de abril el video con la historia de la Subdirección de Imprenta Distrital y la socialización de los servicios y portafolio de productos lleva 462 vistas del vídeo de la Subdirección de Imprenta Distrital en el canal de YouTube de la Secretaría General y 410 reproducciones en el Facebook de la entidad.
Se avanza en el diseño de una estrategia que permita incrementar el número de solicitudes que se convierten en ordenes de producción, esta solicitud se enfoca en realizar un seguimiento puntual a aquellas respuestas que se envían a las entidades donde se les relaciona los materiales que se requieren para realizar el arte impreso y que, posteriormente, no culminan en una entrega de insumos con los cuales iniciar la orden de producción.
</v>
          </cell>
          <cell r="IE24" t="str">
            <v xml:space="preserve">Actividad 1 de la meta 11 Desarrollar acciones tendientes a la tecnificación, productividad y mejoramiento de la Imprenta Distrital: 
En el mes de mayo se generaron 35 órdenes de producción, distribuidas de la siguiente forma: 32 órdenes de impresos de artes gráficas y 3 órdenes de la línea de impresión del Registro Distrital. En cuanto a las entidades se tiene que la distribución de ordenes de producción del mes de mayo se presentó así: 11 colegios, 1 institutos, 3 secretarías, 1 subred, 1 Unidad Administrativa Especial y la Registraduría Distrital. En mayo se atendieron 18 entidades, una entidad puede solicitar más de una orden de producción en el mes de reporte. 
Dentro de las tipologías objeto de la elaboración y producción de los trabajos de artes gráficas, se encuentran adhesivos, afiches, agenda, agendas, carpetas, carpetas y membretes, cartillas, cuaderno – cartilla, formatos, guías, hojas, información, libros, periódicos, planeadores, plegables, postales, revista y volantes, los cuales contienen información relacionada con el fortalecimiento institucional, actividades misionales y material de apoyo a estudiantes. 
En el mes de mayo, se logró entregar el 100% de ordenes oportunamente y se produjeron 522 millares de tiros de impresión, alcanzando un promedio mensual de 538 millares de tiros. Un tiro de impresión hace referencia al paso de una cara del papel por la máquina de impresión. 
En relación con las plataformas tecnológicas para el mes de mayo, el Sistema de Información del Registro Distrital – SIRD operó el 99.83% del periodo y el sistema EMLAZE, UN 99,81%, de tal forma que tanto la publicación del Registro Distrital como la trazabilidad a las órdenes de producción para elaboración de impresos a las entidades distritales, se prestaron sin afectación alguna. 
Para este periodo, la Subdirección de Imprenta Distrital atendió 204 solicitudes de publicación de actos o documentos administrativos, cuya publicación es efectuada un día hábil siguiente a la recepción de la solicitud. Por otra parte, en el mes de mayo se atendieron 36 entidades y se publicaron 23 ejemplares del Registro Distrital numerados de 7424 al 7446, dichos ejemplares corresponden a la totalidad de 204 documentos distribuidos de la siguiente forma: 17 Acuerdos, 9 Decretos, 133 Resoluciones, 2 Acuerdos Locales, 31 Decretos Locales, 9 Resoluciones Locales, 1 Circular y 2 CONPES. En un ejemplar del Registro Distrital se publican uno o varios actos o documentos administrativos. 
Se avanzó en el cargue del Registro Distrital al Sistema de Información del Registro Distrital – SIRD, para mayo se subieron 20 ejemplares correspondientes a los consecutivos 6343 hasta el 6324 y que comprenden los periodos del 29 de junio de 2018 al 31 de mayo de 2018. 
Una vez identificado el conocimiento clave que dé cuenta del buen uso y mantenimiento básico de las maquinas del proceso de elaboración de impresos, en mayo se continúa avanzando en la documentación de dicho conocimiento, completando el video del uso de la máquina guillotina (corte de papel) y avanzando en la postproducción del video de la alzadora horizontal (Separar por niveles las hojas de producto terminado.
Se continua con la optimización del proceso de elaboración de productos de artes gráficas, en mayo se elaboró un Manual - Instructivo que permite orientar la revisión y control de la trazabilidad diaria de los tiempos reportados por los funcionarios o servidores en el proceso productivo asociados a una o varias órdenes de producción.  
Actividad 2 de la meta 11 Posicionar a la Imprenta Distrital como un aliado estratégico, para visibilizar la gestión, desempeño y transparencia pública: 
En la vigencia 2022 se continúa con la apuesta de utilización de medios digitales para efectuar el posicionamiento de la dependencia, por lo que a las entidades distritales que realizan consultas telefónicas o vía email sobre el portafolio de servicios se les invita a ver los videos de la Imprenta Distrital. En mayo, se implementó una estrategia en la que en cada respuesta de viabilidad de solicitud de impresión enviada a través del Sistema Integrado de Gestión Documental-SIGA, se incluyen los enlaces de las piezas audiovisuales invitando a conocer el portafolio de servicios de la Subdirección de Imprenta Distrital - SID. 
Al 31 de mayo el video con la historia de la Subdirección de Imprenta Distrital y la socialización de los servicios y portafolio de productos lleva 478 vistas del vídeo de la Subdirección de Imprenta Distrital en el canal de YouTube de la Secretaría General y 415 reproducciones en el Facebook de la entidad. 
Se termino la construcción de la estrategia que permitirá incrementar el número de solicitudes que se convierten en ordenes de producción, la estrategia se enfoca establecer contacto con las entidades distritales a las que se les generó cuantificación de insumos de acuerdo con su solicitud de elaboración de artes gráficas y a fin de contactarlas y lograr la generación de la orden de producción.  </v>
          </cell>
          <cell r="IF24" t="str">
            <v xml:space="preserve">Actividad 1 de la meta 11 Desarrollar acciones tendientes a la tecnificación, productividad y mejoramiento de la Imprenta Distrital: 
En el mes de junio se generaron 33 órdenes de producción, de impresos de artes gráficas. En cuanto a las entidades se tiene que la distribución de ordenes de producción del mes de junio se presentó así: 21 colegios, 1 subred, 1 Unidad Administrativa Especial, 1 alcaldía local y la Registraduría Distrital. En junio se atendieron 25 entidades, una entidad puede solicitar más de una orden de producción en el mes de reporte. 
Dentro de las tipologías objeto de la elaboración y producción de los trabajos de artes gráficas, se encuentran adhesivos, afiches, agenda, agendas, carpetas, carpetas y membretes, cartillas, cuaderno – cartilla, formatos, guías, hojas, información, libros, periódicos, planeadores, plegables, postales, revista y volantes, los cuales contienen información relacionada con el fortalecimiento institucional, actividades misionales y material de apoyo a estudiantes. 
En el mes de junio, se logró entregar el 100% de ordenes oportunamente y se produjeron 593 millares, alcanzando un promedio mensual de 547 millares de impresos. 
En relación con las plataformas tecnológicas para el mes de mayo, el Sistema de Información del Registro Distrital – SIRD operó el 99.7% del periodo y el sistema EMLAZE, del 100%, de tal forma que tanto la publicación del Registro Distrital como la trazabilidad a las órdenes de producción para elaboración de impresos a las entidades distritales, se prestaron sin afectación alguna. 
Para este periodo, la Subdirección de Imprenta Distrital atendió 145 solicitudes de publicación de actos o documentos administrativos, cuya publicación es efectuada un día hábil siguiente a la recepción de la solicitud. Por otra parte, en el mes de junio se atendieron 31 entidades y se publicaron 23 ejemplares del Registro Distrital numerados de 7447 al 7469, dichos ejemplares corresponden a la totalidad de 145 documentos distribuidos de la siguiente forma: 24 Acuerdos, 9 Decretos, 90 Resoluciones, 1 Acuerdos Locales, 7 Decretos Locales, 3 Resoluciones Locales, y 3 Circulares. En un ejemplar del Registro Distrital se publican uno o varios actos o documentos administrativos. 
Se avanzó en el cargue del Registro Distrital al Sistema de Información del Registro Distrital – SIRD, para junio se subieron 30 ejemplares correspondientes a los consecutivos 6323 hasta el 6294 y que comprenden los periodos del 22 de marzo de 2020 al 16 de abril de 2018. 
La Subdirección de Imprenta Distrital continúa la documentación de la gestión del conocimiento, avanzando en la estrategia de tutoriales video gráficos, que den cuenta del buen uso y mantenimiento adecuado de las maquinas, en este periodo se completó el video del uso de la alzadora horizontal (Separar por niveles las hojas de producto terminado) y se encuentra en postproducción el video de la plegadora (doblar y plegar los impresos para los acabados finales).  
Se continua con la construcción de indicadores de productividad adecuados a los estándares de la Imprenta Distrital, se elabora comparativo de lo corrido del 2022 vs el 2021, permitiendo evidenciar que maquinas son las más necesarias, y que tipo de producto es el más requerido por las entidades que buscan a la Imprenta Distrital.  
Actividad 2 de la meta 11 Posicionar a la Imprenta Distrital como un aliado estratégico, para visibilizar la gestión, desempeño y transparencia pública: 
En el mes de junio se continuó con la apuesta de utilización de medios digitales para efectuar el relacionamiento con las entidades distritales y el posicionamiento de la dependencia, por lo que a las entidades distritales que realizan consultas sobre el portafolio de servicios se les invita a ver los videos de la Imprenta Distrital. 
Producto de la implementación de la estrategia en la que en cada respuesta de viabilidad de solicitud de impresión, se incluye los links de las piezas audiovisuales invitando a conocer el portafolio de servicios de la Subdirección de Imprenta Distrital - SID.  Al 30 de junio el video con la historia de la Subdirección de Imprenta Distrital y la socialización de los servicios y portafolio de productos lleva 497 vistas del vídeo de la Subdirección de Imprenta Distrital en el canal de YouTube de la Secretaría General y 416 reproducciones en el Facebook de la entidad
</v>
          </cell>
          <cell r="IG24" t="str">
            <v xml:space="preserve">Actividad 1 de la meta 11 Desarrollar acciones tendientes a la tecnificación, productividad y mejoramiento de la Imprenta Distrital: 
En el mes de julio se generaron 34 órdenes de producción, de impresos de artes gráficas. En cuanto a las entidades se tiene que la distribución de ordenes de producción del mes de julio se presentó así: 17 colegios, 1 secretarias, 1 instituto, 1 correspondiente a la Personería Distrital. En julio se atendieron 20 entidades, una entidad puede solicitar más de una orden de producción en el mes de reporte. 
Dentro de las tipologías objeto de la elaboración y producción de los trabajos de artes gráficas, se encuentran adhesivos, afiches, agenda, agendas, carpetas, carpetas y membretes, cartillas, cuaderno – cartilla, formatos, guías, hojas, información, libros, periódicos, planeadores, plegables, postales, revista y volantes, los cuales contienen información relacionada con el fortalecimiento institucional, actividades misionales y material de apoyo a estudiantes. 
En el mes de julio, se logró entregar el 100% de órdenes oportunamente y se produjeron 561 millares, alcanzando un promedio mensual de 549 millares de impresos. 
En relación con las plataformas tecnológicas para el mes de julio, el Sistema de Información del Registro Distrital – SIRD operó el 98.32% del periodo y el sistema EMLAZE, del 100%, de tal forma que tanto la publicación del Registro Distrital como la trazabilidad a las órdenes de producción para elaboración de impresos a las entidades distritales, se prestaron sin afectación alguna. 
Para este periodo, la Subdirección de Imprenta Distrital atendió 134 solicitudes de publicación de actos o documentos administrativos, cuya publicación es efectuada un día hábil siguiente a la recepción de la solicitud. Por otra parte, en el mes de julio se atendieron 24 entidades y se publicaron 22 ejemplares del Registro Distrital numerados de 7470 al 7491, dichos ejemplares corresponden a la totalidad de 134 documentos distribuidos de la siguiente forma: 4 Acuerdos, 9 Decretos, 98 Resoluciones, 16 Decretos Locales, 4 Resoluciones Locales, y 3 Circulares. En un ejemplar del Registro Distrital se publican uno o varios actos o documentos administrativos. 
Se avanzó en la migración de ejemplares del Registro Distrital al Sistema de Información del Registro Distrital – SIRD, para julio se subieron 40 ejemplares correspondientes a los consecutivos 6303 hasta el 6264 y que comprenden los periodos del 27 de abril de 2018 al 27 de febrero de 2018. 
Actividad 2 de la meta 11 Posicionar a la Imprenta Distrital como un aliado estratégico, para visibilizar la gestión, desempeño y transparencia pública: 
En el mes de julio se continuó con la apuesta de utilización de medios digitales de comunicación para efectuar el relacionamiento con las entidades distritales y lograr el posicionamiento de la dependencia, en el mes de julio se incluyó en la base de datos la información de las Agencias AGATA y ATENEA y de 1 institución educativa COLEGIO INTEGRADO DE FONTIBON (IED), datos que se emplearon para aplicarles la estrategia de mailing donde se les informa de la obligatoriedad de realizar sus productos de artes gráficas con la Imprenta Distrital, de acuerdo con lo estipulado por el Decreto 054 de 2008.
Para el mes de julio, se empiezan a ver los resultados de la implementación de la estrategia en la que, en cada respuesta de viabilidad de solicitud de impresión, se incluye los links de las piezas audiovisuales invitando a conocer el portafolio de servicios de la Subdirección de Imprenta Distrital - SID, ya que al finalizar el peridodo el video con la historia de la Subdirección de Imprenta Distrital y la socialización de su portafolio de productos llegó a 513 vistas en el canal de YouTube de la Secretaría General y 420 reproducciones en el Facebook de la entidad.  
Se incluyeron nuevos registros en la base de entidades, correspondientes a 2 agencias y 1 colegio, llegando a un total de 487. </v>
          </cell>
          <cell r="IH24" t="str">
            <v xml:space="preserve">Actividad 1 de la meta 11 Desarrollar acciones tendientes a la tecnificación, productividad y mejoramiento de la Imprenta Distrital:
En el mes de agosto se generaron 28 órdenes de producción, de impresos de artes gráficas y se atendieron 21 entidades, distribuidas según clase de entidad, así: 17 colegios, 3 secretarias, y 1 alcaldía local. Una entidad puede solicitar más de una orden de producción en el mes de reporte.
Dentro de las tipologías objeto de la elaboración y producción de los trabajos de artes gráficas, se encuentran adhesivos, afiches, agenda, agendas, carpetas, membretes, cartillas, cuaderno – cartilla, formatos, guías, hojas, información, libros, periódicos, planeadores, plegables, postales, revista y volantes, los cuales contienen información relacionada con el fortalecimiento institucional, actividades misionales y material de apoyo a estudiantes. 
En el mes de agosto, se logró entregar el 100% de ordenes oportunamente se produjeron 773 millares de tiros de impresión, alcanzando un promedio mensual de 577 millares de tiros.
En relación con las plataformas tecnológicas para el mes de agosto, el Sistema de Información del Registro Distrital – SIRD operó el 99.98% del periodo y el sistema EMLAZE, del 100%, de tal forma que tanto la publicación del Registro Distrital como la trazabilidad a las órdenes de producción para elaboración de impresos a las entidades distritales, se prestaron sin afectación alguna.
En lo concerniente al Registro Distrital, en agosto la Subdirección de Imprenta Distrital atendió 170 solicitudes de publicación de actos o documentos administrativos, cuya publicación es efectuada un día hábil siguiente a la recepción de esta. En este periodo se atendieron 26 entidades y se publicaron 28 ejemplares del Registro Distrital numerados de 7492 al 7519, dichos ejemplares corresponden a la totalidad de 170 documentos distribuidos de la siguiente forma: 18 Acuerdos, 19 Decretos, 113 Resoluciones, 2 Acuerdos Locales, 16 Decretos Locales, 1 Resolución Local, y 1 Circular. En un ejemplar del Registro Distrital se publican uno o varios actos o documentos administrativos.
Se avanzó la migración de ejemplares del Registro Distrital al Sistema de Información del Registro Distrital – SIRD, para agosto se subieron 20 ejemplares correspondientes a los consecutivos 6263 hasta el 6244 y que comprenden los periodos del 26 de febrero de 2018 al 29 de enero de 2018.
Dentro de las acciones de optimización para mejoramiento, en el mes de agosto se logró producir 2.000 hojas de citación y 1.500 tacos a partir de papel sobrante, mejorando así la eficiencia en el uso de los recursos de materia prima y reduciendo los residuos generados en la planta productiva.
Actividad 2 de la meta 11 Posicionar a la Imprenta Distrital como un aliado estratégico, para visibilizar la gestión, desempeño y transparencia pública:
En el mes de agosto se continuó con la apuesta de emplear medios digitales de comunicación para efectuar el relacionamiento con las entidades distritales y lograr el posicionamiento de la dependencia, por lo que se avanza en la creación de una pieza audiovisual que cuente la historia de la imprenta renovando el audio y escenografía de las piezas producidas en la vigencia anterior.
En este periodo de reporte, se continúan viendo los resultados de la implementación de la estrategia en la que, en cada respuesta de viabilidad de solicitud de impresión, se incluye los links de las piezas audiovisuales invitando a conocer el portafolio de servicios de la Subdirección de Imprenta Distrital - SID, ya que al finalizar el periodo el video con la historia de la Subdirección de Imprenta Distrital y la socialización de su portafolio de productos llegó a 541 vistas en el canal de YouTube de la Secretaría General y 421 reproducciones en el Facebook de la entidad.  </v>
          </cell>
          <cell r="II24" t="str">
            <v xml:space="preserve">Actividad 1 de la meta 11 Desarrollar acciones tendientes a la tecnificación, productividad y mejoramiento de la Imprenta Distrital:
En el mes de septiembre se generaron 38 órdenes de producción, de impresos de artes gráficas y se atendieron 23 entidades, distribuidas según clase de entidad, así: 17 colegios, 4 secretarias, 1 alcaldía local y 1 Unidad Administrativa Especial. Una entidad puede solicitar más de una orden de producción en el mes de reporte.
Dentro de las tipologías objeto de la elaboración y producción de los trabajos de artes gráficas, se encuentran adhesivos, afiches, agenda, agendas, carpetas, membretes, cartillas, cuaderno – cartilla, formatos, guías, hojas, información, libros, periódicos, planeadores, plegables, postales, revista y volantes, los cuales contienen información relacionada con el fortalecimiento institucional, actividades misionales y material de apoyo a estudiantes. Algunos de estos productos se realizaron como parte de la estrategia de reutilización de papel sobrante. 
En el mes de septiembre, se logró entregar el 100% de ordenes oportunamente y se produjeron 841 millares, alcanzando un promedio mensual de 606 millares de impresos.
En relación con las plataformas tecnológicas para el mes de septiembre, el Sistema de Información del Registro Distrital – SIRD operó el 99.97% del periodo y el sistema EMLAZE, del 100%, de tal forma que tanto la publicación del Registro Distrital como la trazabilidad a las órdenes de producción para elaboración de impresos a las entidades distritales, se prestaron sin afectación alguna.
Para este periodo, la Subdirección de Imprenta Distrital atendió 174 solicitudes de publicación de actos o documentos administrativos, cuya publicación es efectuada un día hábil siguiente a la recepción de la solicitud. Por otra parte, en el mes de septiembre se atendieron 36 entidades y se publicaron 24 ejemplares del Registro Distrital numerados de 7520 al 7543, dichos ejemplares corresponden a la totalidad de 174 documentos distribuidos de la siguiente forma: 20 Acuerdos, 15 Decretos, 119 Resoluciones, 1 Acuerdo Local, 15 Decretos Locales, 3 Resoluciones Local y 1 Circular. En un ejemplar del Registro Distrital se publican uno o varios actos o documentos administrativos.
Se avanzó en el cargue del Registro Distrital al Sistema de Información del Registro Distrital – SIRD, para septiembre se subieron 40 ejemplares correspondientes a los consecutivos 6243 hasta el 6204 y que comprenden los periodos del 26 de enero de 2018 al 27 de noviembre de 2017.
Actividad 2 de la meta 11 Posicionar a la Imprenta Distrital como un aliado estratégico, para visibilizar la gestión, desempeño y transparencia pública:
En el mes de septiembre se continuó con la apuesta de utilización de medios digitales para efectuar el relacionamiento con las entidades distritales y el posicionamiento de la dependencia, por lo que a las entidades distritales que realizan consultas sobre el portafolio de servicios se les invita a ver los videos de la Imprenta Distrital. 
Producto de la implementación de la estrategia en la que, en cada respuesta de viabilidad de solicitud de impresión, se incluye los links de las piezas audiovisuales invitando a conocer el portafolio de servicios de la Subdirección de Imprenta Distrital - SID.  Al 30 de septiembre el video con la historia de la Subdirección de Imprenta Distrital y la socialización de los servicios y portafolio de productos lleva 560 vistas del vídeo de la Subdirección de Imprenta Distrital en el canal de YouTube de la Secretaría General y 424 reproducciones en el Facebook de la entidad. 
Se avanza en la ejecución de la estrategia ¡Pilas Ahí! con la Secretaría de Educación y las Instituciones Educativas Distritales, logrando generar la primera orden de producción asociada a la campaña.  Además, se da inicio al diseño de una segunda estrategia, mediante la cual se busca contactar a entidades del sector central, vinculadas y adscritas que aún no solicitan servicio de elaboración de impresos a la Subdirección de Imprenta Distrital.
</v>
          </cell>
          <cell r="IJ24" t="str">
            <v xml:space="preserve">Actividad 1 de la meta 11 Desarrollar acciones tendientes a la tecnificación, productividad y mejoramiento de la Imprenta Distrital:
En el mes de octubre se generaron 93 órdenes de producción, de impresos de artes gráficas y se atendieron 74 entidades, distribuidas según clase de entidad, así: 66 colegios, 4 secretarias, 1 alcaldía local, 1 instituto, 1 subred y 1 Unidad Administrativa Especial. Una entidad puede solicitar más de una orden de producción en el mes de reporte.
En el mes de octubre, se logró entregar el 98.5% de ordenes oportunamente, que corresponden a 94 de las 95 que tenían pacto de entrega en el periodo de reporte. Se produjeron 632 millares, alcanzando un promedio mensual de 609 millares de tiros de impresión.
Dentro de las tipologías objeto de la elaboración y producción de los trabajos de artes gráficas, se encuentran adhesivos, afiches, agenda, agendas, carpetas, membretes, cartillas, cuaderno – cartilla, formatos, guías, hojas, información, libros, periódicos, planeadores, plegables, postales, revista y volantes, los cuales contienen información relacionada con el fortalecimiento institucional, actividades misionales y material de apoyo a estudiantes. Algunos de estos productos se realizaron como parte de la estrategia de reutilización de papel sobrante. 
Para este periodo, la Subdirección de Imprenta Distrital atendió 173 solicitudes de publicación de actos o documentos administrativos, cuya publicación es efectuada un día hábil siguiente a la recepción de la solicitud. Por otra parte, en el mes de octubre se atendieron 33 entidades y se publicaron 20 ejemplares del Registro Distrital numerados de 7544 al 7563, dichos ejemplares corresponden a la totalidad de 173 documentos distribuidos de la siguiente forma: 9 Acuerdos, 14 Decretos, 110 Resoluciones, 5 Acuerdos Locales, 31 Decretos Locales, 2 Resoluciones Locales y 2 Circulares. En un ejemplar del Registro Distrital se publican uno o varios actos o documentos administrativos.
Se avanzó en el cargue del Registro Distrital al Sistema de Información del Registro Distrital – SIRD, para octubre se subieron 30 ejemplares correspondientes a los consecutivos 6203 hasta el 6174 y que comprenden los periodos del 24 de noviembre de 2017 al 11 de octubre de 2017.
En relación con las plataformas tecnológicas para el mes de octubre, el Sistema de Información del Registro Distrital – SIRD operó el 99.85% del periodo y el sistema EMLAZE, del 100%, de tal forma que tanto la publicación del Registro Distrital como la trazabilidad a las órdenes de producción para elaboración de impresos a las entidades distritales, se prestaron sin afectación alguna.
Se avanza en la documentación del conocimiento técnico relevante de la dependencia, logrando contar con la elaboración al 100% de dos videos explicativos de máquinas de artes gráficas de la fase de terminados.
Actividad 2 de la meta 11 Posicionar a la Imprenta Distrital como un aliado estratégico, para visibilizar la gestión, desempeño y transparencia pública:
En el mes de octubre se continuó con la apuesta de utilización de medios digitales para efectuar el relacionamiento con las entidades distritales y el posicionamiento de la dependencia, por lo que a las entidades distritales que realizan consultas, en cada respuesta de viabilidad de solicitud de impresión, se incluye los links de las piezas audiovisuales invitando a conocer el portafolio de servicios de la Subdirección de Imprenta Distrital - SID.
Producto de la implementación de estas estrategias al 31 de octubre el video con la historia de la Subdirección de Imprenta Distrital y la socialización de los servicios y portafolio de productos lleva 576 vistas del vídeo de la Subdirección de Imprenta Distrital en el canal de YouTube de la Secretaría General y 426 reproducciones en el Facebook de la entidad.
Se avanza en la ejecución de la estrategia ¡Pilas Ahí! con la Secretaría de Educación y las Instituciones Educativas Distritales, logrando generar 64 órdenes de producción asociadas a la campaña.  Además, se ejecuta la estrategia denominada Súmate a la estrategia de aprovechamiento de papel, mediante la cual se contactó vía correo electrónico a entidades del sector central, vinculadas y adscritas que no habían hecho uso del servicio de elaboración de impresos.
La Subdirección de Imprenta Distrital, al finalizar el mes de octubre le ha elaborado por lo menos un (1) producto impreso a 168 entidades distritales.
</v>
          </cell>
          <cell r="IK24" t="str">
            <v/>
          </cell>
          <cell r="IL24" t="str">
            <v/>
          </cell>
          <cell r="IM24">
            <v>1</v>
          </cell>
          <cell r="IN24">
            <v>1</v>
          </cell>
          <cell r="IO24">
            <v>1</v>
          </cell>
          <cell r="IP24">
            <v>1</v>
          </cell>
          <cell r="IQ24">
            <v>1</v>
          </cell>
          <cell r="IR24">
            <v>1</v>
          </cell>
          <cell r="IS24">
            <v>1</v>
          </cell>
          <cell r="IT24">
            <v>1</v>
          </cell>
          <cell r="IU24">
            <v>1</v>
          </cell>
          <cell r="IV24">
            <v>1</v>
          </cell>
          <cell r="IW24">
            <v>0</v>
          </cell>
          <cell r="IX24">
            <v>0</v>
          </cell>
          <cell r="IY24">
            <v>0.8175</v>
          </cell>
          <cell r="IZ24">
            <v>3.6249999999999996</v>
          </cell>
          <cell r="JA24">
            <v>8.125</v>
          </cell>
          <cell r="JB24">
            <v>8.125</v>
          </cell>
          <cell r="JC24">
            <v>8.375</v>
          </cell>
          <cell r="JD24">
            <v>8.375</v>
          </cell>
          <cell r="JE24">
            <v>8.625</v>
          </cell>
          <cell r="JF24">
            <v>9.125</v>
          </cell>
          <cell r="JG24">
            <v>9.125</v>
          </cell>
          <cell r="JH24">
            <v>9.125</v>
          </cell>
          <cell r="JI24">
            <v>9.125</v>
          </cell>
          <cell r="JJ24">
            <v>0</v>
          </cell>
          <cell r="JK24">
            <v>0</v>
          </cell>
          <cell r="JL24">
            <v>81.75</v>
          </cell>
          <cell r="JM24">
            <v>3.6249999999999996</v>
          </cell>
          <cell r="JN24">
            <v>11.75</v>
          </cell>
          <cell r="JO24">
            <v>19.875</v>
          </cell>
          <cell r="JP24">
            <v>28.25</v>
          </cell>
          <cell r="JQ24">
            <v>36.625</v>
          </cell>
          <cell r="JR24">
            <v>45.25</v>
          </cell>
          <cell r="JS24">
            <v>54.375</v>
          </cell>
          <cell r="JT24">
            <v>63.5</v>
          </cell>
          <cell r="JU24">
            <v>72.625</v>
          </cell>
          <cell r="JV24">
            <v>81.75</v>
          </cell>
          <cell r="JW24">
            <v>81.75</v>
          </cell>
          <cell r="JX24">
            <v>81.75</v>
          </cell>
          <cell r="JY24">
            <v>100</v>
          </cell>
          <cell r="JZ24">
            <v>99.999999999999986</v>
          </cell>
          <cell r="KA24">
            <v>99.999999999999986</v>
          </cell>
          <cell r="KB24">
            <v>100</v>
          </cell>
          <cell r="KC24">
            <v>100</v>
          </cell>
          <cell r="KD24">
            <v>100.00000000000001</v>
          </cell>
          <cell r="KE24">
            <v>99.999999999999986</v>
          </cell>
          <cell r="KF24">
            <v>99.999999999999986</v>
          </cell>
          <cell r="KG24">
            <v>99.999999999999986</v>
          </cell>
          <cell r="KH24">
            <v>99.999999999999986</v>
          </cell>
          <cell r="KI24" t="str">
            <v/>
          </cell>
          <cell r="KJ24" t="str">
            <v/>
          </cell>
          <cell r="KK24">
            <v>100</v>
          </cell>
          <cell r="KL24">
            <v>99.999999999999986</v>
          </cell>
          <cell r="KM24">
            <v>99.999999999999986</v>
          </cell>
          <cell r="KN24">
            <v>100</v>
          </cell>
          <cell r="KO24">
            <v>100</v>
          </cell>
          <cell r="KP24">
            <v>100</v>
          </cell>
          <cell r="KQ24">
            <v>100</v>
          </cell>
          <cell r="KR24">
            <v>100</v>
          </cell>
          <cell r="KS24">
            <v>100</v>
          </cell>
          <cell r="KT24">
            <v>100</v>
          </cell>
          <cell r="KU24" t="str">
            <v/>
          </cell>
          <cell r="KV24" t="str">
            <v/>
          </cell>
          <cell r="KW24">
            <v>100</v>
          </cell>
          <cell r="KX24" t="str">
            <v>7868_4</v>
          </cell>
          <cell r="KY24" t="str">
            <v>4. Afianzar la transparencia para mayor efectividad en la gestión pública distrital.</v>
          </cell>
          <cell r="KZ24">
            <v>100</v>
          </cell>
          <cell r="LA24">
            <v>80.583333333333329</v>
          </cell>
          <cell r="LB24" t="str">
            <v/>
          </cell>
          <cell r="LC24" t="str">
            <v/>
          </cell>
          <cell r="LD24">
            <v>100</v>
          </cell>
          <cell r="LE24">
            <v>76.326388888888886</v>
          </cell>
          <cell r="LF24">
            <v>10533461000</v>
          </cell>
          <cell r="LG24">
            <v>9952827681</v>
          </cell>
          <cell r="LH24">
            <v>7343147798</v>
          </cell>
          <cell r="LI24">
            <v>1175144811</v>
          </cell>
          <cell r="LJ24">
            <v>1134507998</v>
          </cell>
          <cell r="LK24">
            <v>1.0403749999999998</v>
          </cell>
          <cell r="LL24">
            <v>2.3318750000000001</v>
          </cell>
          <cell r="LM24">
            <v>2.3318749999999993</v>
          </cell>
          <cell r="LN24">
            <v>2.4036249999999999</v>
          </cell>
          <cell r="LO24">
            <v>2.4036249999999981</v>
          </cell>
          <cell r="LP24">
            <v>2.4753750000000014</v>
          </cell>
          <cell r="LQ24">
            <v>2.618875000000001</v>
          </cell>
          <cell r="LR24">
            <v>2.6188749999999992</v>
          </cell>
          <cell r="LS24">
            <v>2.6188749999999956</v>
          </cell>
          <cell r="LT24">
            <v>2.6188750000000027</v>
          </cell>
          <cell r="LU24" t="str">
            <v/>
          </cell>
          <cell r="LV24" t="str">
            <v/>
          </cell>
          <cell r="LW24">
            <v>23.462249999999997</v>
          </cell>
          <cell r="LX24">
            <v>23.462249999999997</v>
          </cell>
          <cell r="LY24">
            <v>23.462249999999997</v>
          </cell>
          <cell r="LZ24" t="str">
            <v>Oportuno: Se radica en los tiempos establecidos por la Oficina Asesora de Planeación - OAP</v>
          </cell>
          <cell r="MA24" t="str">
            <v>Oportuno: Se radica en los tiempos establecidos por la Oficina Asesora de Planeación - OAP</v>
          </cell>
          <cell r="MB24" t="str">
            <v>Oportuno: Se radica en los tiempos establecidos por la Oficina Asesora de Planeación - OAP</v>
          </cell>
          <cell r="MC24" t="str">
            <v>Oportuno: Se radica en los tiempos establecidos por la Oficina Asesora de Planeación - OAP</v>
          </cell>
          <cell r="MD24" t="str">
            <v>Oportuno: Se radica en los tiempos establecidos por la Oficina Asesora de Planeación - OAP</v>
          </cell>
          <cell r="ME24" t="str">
            <v>Oportuno: Se radica en los tiempos establecidos por la Oficina Asesora de Planeación - OAP</v>
          </cell>
          <cell r="MF24" t="str">
            <v>Oportuno: Se radica en los tiempos establecidos por la Oficina Asesora de Planeación - OAP</v>
          </cell>
          <cell r="MG24" t="str">
            <v>Oportuno: Se radica en los tiempos establecidos por la Oficina Asesora de Planeación - OAP</v>
          </cell>
          <cell r="MH24" t="str">
            <v>Oportuno: Se radica en los tiempos establecidos por la Oficina Asesora de Planeación - OAP</v>
          </cell>
          <cell r="MI24">
            <v>0</v>
          </cell>
          <cell r="MJ24">
            <v>0</v>
          </cell>
          <cell r="MK24">
            <v>0</v>
          </cell>
          <cell r="ML24" t="str">
            <v>Coherente: La información de avance de la magnitud, consignada en el reporte del periodo, concuerda con la programación realizada, con la información cualitativa presentada, con las actividades establecidas (si aplica) y con los soportes presentados. Esta</v>
          </cell>
          <cell r="MM24" t="str">
            <v>Coherente: La información de avance de la magnitud, consignada en el reporte del periodo, concuerda con la programación realizada, con la información cualitativa presentada, con las actividades establecidas (si aplica) y con los soportes presentados. Esta</v>
          </cell>
          <cell r="MN24" t="str">
            <v>Coherente: La información de avance de la magnitud, consignada en el reporte del periodo, concuerda con la programación realizada, con la información cualitativa presentada, con las actividades establecidas (si aplica) y con los soportes presentados. Esta</v>
          </cell>
          <cell r="MO24" t="str">
            <v>Oportunidad de mejora: La información de avance de la magnitud consignada en el reporte del periodo, respecto a la programación realizada, la información cualitativa presentada, las actividades establecidas (si aplica) y los soportes presentados, presenta</v>
          </cell>
          <cell r="MP24" t="str">
            <v>Coherente: La información de avance de la magnitud, consignada en el reporte del periodo, concuerda con la programación realizada, con la información cualitativa presentada, con las actividades establecidas (si aplica) y con los soportes presentados. Esta</v>
          </cell>
          <cell r="MQ24"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24"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S2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2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24">
            <v>0</v>
          </cell>
          <cell r="MV24">
            <v>0</v>
          </cell>
          <cell r="MW24">
            <v>0</v>
          </cell>
          <cell r="MX24">
            <v>100</v>
          </cell>
          <cell r="MY24">
            <v>99.999999999999986</v>
          </cell>
          <cell r="MZ24">
            <v>99.999999999999986</v>
          </cell>
          <cell r="NA24">
            <v>100</v>
          </cell>
          <cell r="NB24">
            <v>100</v>
          </cell>
          <cell r="NC24">
            <v>100</v>
          </cell>
          <cell r="ND24">
            <v>100</v>
          </cell>
          <cell r="NE24">
            <v>100</v>
          </cell>
          <cell r="NF24">
            <v>100</v>
          </cell>
          <cell r="NG24">
            <v>100</v>
          </cell>
          <cell r="NH24" t="str">
            <v/>
          </cell>
          <cell r="NI24" t="str">
            <v/>
          </cell>
          <cell r="NJ24" t="str">
            <v xml:space="preserve">• La información se encuentra en coherencia con las herramientas presupuestales. </v>
          </cell>
          <cell r="NK24" t="str">
            <v xml:space="preserve">• La información se encuentra en coherencia con las herramientas presupuestales. </v>
          </cell>
          <cell r="NL24" t="str">
            <v xml:space="preserve">La información consignada por el proyecto, corresponde con las registradas en las herramientas oficiales
La información consignada esta acorde a lo programado en las herramientas presupuestales de la Entidad. </v>
          </cell>
          <cell r="NM24" t="str">
            <v xml:space="preserve">• La información se encuentra en coherencia con las herramientas presupuestales. </v>
          </cell>
          <cell r="NN24" t="str">
            <v xml:space="preserve">• La información se encuentra en coherencia con las herramientas presupuestales. </v>
          </cell>
          <cell r="NO24" t="str">
            <v xml:space="preserve">• La información se encuentra en coherencia con las herramientas presupuestales. </v>
          </cell>
          <cell r="NP24" t="str">
            <v xml:space="preserve">• La información se encuentra en coherencia con las herramientas presupuestales. </v>
          </cell>
          <cell r="NQ24" t="str">
            <v xml:space="preserve">• La información se encuentra en coherencia con las herramientas presupuestales. </v>
          </cell>
          <cell r="NR24" t="str">
            <v xml:space="preserve">• La información se encuentra en coherencia con las herramientas presupuestales. </v>
          </cell>
          <cell r="NS24">
            <v>0</v>
          </cell>
          <cell r="NT24">
            <v>0</v>
          </cell>
          <cell r="NU24">
            <v>0</v>
          </cell>
          <cell r="NV24" t="str">
            <v>No aplica</v>
          </cell>
          <cell r="NW24" t="str">
            <v>No aplica</v>
          </cell>
          <cell r="NX24" t="str">
            <v>No aplica</v>
          </cell>
          <cell r="NY24" t="str">
            <v>No aplica</v>
          </cell>
          <cell r="NZ24" t="str">
            <v>No aplica</v>
          </cell>
          <cell r="OA24" t="str">
            <v>No aplica</v>
          </cell>
          <cell r="OB24" t="str">
            <v>No aplica</v>
          </cell>
          <cell r="OC24" t="str">
            <v>No aplica</v>
          </cell>
          <cell r="OD24" t="str">
            <v>No aplica</v>
          </cell>
          <cell r="OE24">
            <v>0</v>
          </cell>
          <cell r="OF24">
            <v>0</v>
          </cell>
          <cell r="OG24">
            <v>0</v>
          </cell>
          <cell r="OJ24" t="str">
            <v>PD30</v>
          </cell>
          <cell r="OK24">
            <v>23.462249999999997</v>
          </cell>
          <cell r="OL24">
            <v>0</v>
          </cell>
          <cell r="OM24">
            <v>0</v>
          </cell>
          <cell r="ON24">
            <v>0</v>
          </cell>
          <cell r="OO24">
            <v>0</v>
          </cell>
          <cell r="OP24">
            <v>0</v>
          </cell>
          <cell r="OQ24">
            <v>0</v>
          </cell>
          <cell r="OR24">
            <v>0</v>
          </cell>
          <cell r="OS24">
            <v>0</v>
          </cell>
          <cell r="OT24">
            <v>0</v>
          </cell>
          <cell r="OU24">
            <v>1</v>
          </cell>
          <cell r="OV24">
            <v>0</v>
          </cell>
          <cell r="OW24">
            <v>0</v>
          </cell>
          <cell r="OX24">
            <v>1</v>
          </cell>
          <cell r="OY24">
            <v>531555123</v>
          </cell>
          <cell r="OZ24">
            <v>531555122</v>
          </cell>
          <cell r="PA24">
            <v>531555122</v>
          </cell>
          <cell r="PB24">
            <v>531555122</v>
          </cell>
          <cell r="PC24">
            <v>531555122</v>
          </cell>
          <cell r="PD24">
            <v>531555122</v>
          </cell>
          <cell r="PE24">
            <v>531555122</v>
          </cell>
          <cell r="PF24">
            <v>531555122</v>
          </cell>
          <cell r="PG24">
            <v>531555122</v>
          </cell>
          <cell r="PH24">
            <v>531555122</v>
          </cell>
          <cell r="PI24">
            <v>0</v>
          </cell>
          <cell r="PJ24">
            <v>0</v>
          </cell>
          <cell r="PK24">
            <v>531555122</v>
          </cell>
          <cell r="PL24">
            <v>211476</v>
          </cell>
          <cell r="PM24">
            <v>1174933335</v>
          </cell>
          <cell r="PN24" t="str">
            <v>Meta Proyecto de Inversión</v>
          </cell>
        </row>
        <row r="25">
          <cell r="A25" t="str">
            <v>PD31</v>
          </cell>
          <cell r="B25">
            <v>7868</v>
          </cell>
          <cell r="C25" t="str">
            <v>7868_12</v>
          </cell>
          <cell r="D25">
            <v>2020110010191</v>
          </cell>
          <cell r="E25" t="str">
            <v>Un nuevo contrato social y ambiental para la Bogotá del siglo XXI</v>
          </cell>
          <cell r="F25" t="str">
            <v>5. Construir Bogotá región con gobierno abierto, transparente y ciudadanía consciente.</v>
          </cell>
          <cell r="G25" t="str">
            <v>56. Gestión Pública Efectiva</v>
          </cell>
          <cell r="H25" t="str">
            <v xml:space="preserve">Fortalecer las capacidades institucionales para una Gestión pública efectiva y articulada, orientada a la generación de valor público para los grupos de interés. </v>
          </cell>
          <cell r="I25" t="str">
            <v>4. Afianzar la transparencia para mayor efectividad en la gestión pública distrital.</v>
          </cell>
          <cell r="J25" t="str">
            <v>Desarrollo Institucional para una Gestión Pública Eficiente</v>
          </cell>
          <cell r="K25" t="str">
            <v>Subsecretaría Distrital de Fortalecimiento Institucional</v>
          </cell>
          <cell r="L25" t="str">
            <v>Gloria Patricia Rincón Mazo</v>
          </cell>
          <cell r="M25" t="str">
            <v>Subsecretaria Distrital de Fortalecimiento Institucional</v>
          </cell>
          <cell r="N25" t="str">
            <v>Dirección Distrital de Archivo de Bogotá</v>
          </cell>
          <cell r="O25" t="str">
            <v>Alvaro Arias Cruz</v>
          </cell>
          <cell r="P25" t="str">
            <v>Director Distrital de Archivo de Bogotá</v>
          </cell>
          <cell r="Q25" t="str">
            <v>Nelson Guillermo Duarte Alfaro</v>
          </cell>
          <cell r="R25" t="str">
            <v>Eliana Pedraza</v>
          </cell>
          <cell r="S25" t="str">
            <v>12. Desarrollar 100 porciento de la estrategia para la recuperación, preservación, difusión y apropiación del patrimonio documental y la memoria histórica de Bogotá.</v>
          </cell>
          <cell r="T25" t="str">
            <v>Desarrollar 100 porciento de la estrategia para la recuperación, preservación, difusión y apropiación del patrimonio documental y la memoria histórica de Bogotá.</v>
          </cell>
          <cell r="AB25" t="str">
            <v>21.2. Porcentaje de avance en el desarrollo de la estrategia para la recuperación, preservación, difusión y apropiación del patrimonio documental y la memoria histórica de Bogotá.</v>
          </cell>
          <cell r="AC25" t="str">
            <v>12. Desarrollar 100 porciento de la estrategia para la recuperación, preservación, difusión y apropiación del patrimonio documental y la memoria histórica de Bogotá.</v>
          </cell>
          <cell r="AI25" t="str">
            <v xml:space="preserve">PD_PMR: 21.2. Porcentaje de avance en el desarrollo de la estrategia para la recuperación, preservación, difusión y apropiación del patrimonio documental y la memoria histórica de Bogotá.; PD_Meta Proyecto: 12. Desarrollar 100 porciento de la estrategia para la recuperación, preservación, difusión y apropiación del patrimonio documental y la memoria histórica de Bogotá.; </v>
          </cell>
          <cell r="AJ25" t="str">
            <v>De acuerdo con la cadena de valor, los porcentajes programados para el cuatrienio son: 14%, 31%, 51%, 78% y 100%</v>
          </cell>
          <cell r="AK25">
            <v>44055</v>
          </cell>
          <cell r="AL25">
            <v>1</v>
          </cell>
          <cell r="AM25">
            <v>2022</v>
          </cell>
          <cell r="AN25" t="str">
            <v>Este indicador mide el porcentaje de avance de la estrategia para la recuperación, preservación, difusión y apropiación del patrimonio documental y la memoria histórica de Bogotá.</v>
          </cell>
          <cell r="AO25" t="str">
            <v xml:space="preserve">Esta estrategia permitirá la identificación, consulta y acceso por parte de ciudadanos, investigadores, académicos y la comunidad en general  a los distintos fondos y colecciones custodiados y divulgados por la Dirección Distrital de Archivo de Bogotá  con el propósito de brindar información que que fortalezca la investigación, educación, recuperación y apropiación de la memoria histórica de la ciudad.			</v>
          </cell>
          <cell r="AP25">
            <v>2020</v>
          </cell>
          <cell r="AQ25">
            <v>2024</v>
          </cell>
          <cell r="AR25" t="str">
            <v>Creciente</v>
          </cell>
          <cell r="AS25" t="str">
            <v>Eficiencia</v>
          </cell>
          <cell r="AT25" t="str">
            <v>Porcentaje</v>
          </cell>
          <cell r="AU25" t="str">
            <v>Resultado</v>
          </cell>
          <cell r="AV25">
            <v>2020</v>
          </cell>
          <cell r="AW25">
            <v>0</v>
          </cell>
          <cell r="AX25" t="str">
            <v>N/D</v>
          </cell>
          <cell r="AY25">
            <v>0</v>
          </cell>
          <cell r="AZ25">
            <v>1</v>
          </cell>
          <cell r="BA25">
            <v>0</v>
          </cell>
          <cell r="BB25" t="str">
            <v xml:space="preserve">El cumplimiento de la meta se reporta en función del avance en  la ejecución de las actividades que hacen parte de la estrategia para la recuperación, presevación, difusión y apropiación del patrimonio documental y la memoria histórica de Bogotá.	</v>
          </cell>
          <cell r="BC25" t="str">
            <v xml:space="preserve">(Avance de ejecución de la estrategia en el periodo / Avance de programación de la estrategia en el periodo) X 100					</v>
          </cell>
          <cell r="BD25" t="str">
            <v xml:space="preserve">Avance de ejecución de la estrategia en el periodo		</v>
          </cell>
          <cell r="BE25" t="str">
            <v>Avance de programación de la estrategia en el periodo.</v>
          </cell>
          <cell r="BF25" t="str">
            <v>Memorandos electrónicos, guias de fondos y colecciones documentales,  informes, documentos técnicos, presentaciones, reportes, documentos de diseño, cuadros de control de producción, publicaciones, bases de datos</v>
          </cell>
          <cell r="BG25">
            <v>2</v>
          </cell>
          <cell r="BH25">
            <v>44098</v>
          </cell>
          <cell r="BI25">
            <v>0</v>
          </cell>
          <cell r="BJ25" t="str">
            <v>Establecer variables 1 y/o 2 numéricas</v>
          </cell>
          <cell r="BK25">
            <v>100</v>
          </cell>
          <cell r="BL25">
            <v>14</v>
          </cell>
          <cell r="BM25">
            <v>31</v>
          </cell>
          <cell r="BN25">
            <v>51</v>
          </cell>
          <cell r="BO25">
            <v>78</v>
          </cell>
          <cell r="BP25">
            <v>100</v>
          </cell>
          <cell r="BQ25">
            <v>6528746672</v>
          </cell>
          <cell r="BR25">
            <v>1096808704</v>
          </cell>
          <cell r="BS25">
            <v>1483740641</v>
          </cell>
          <cell r="BT25">
            <v>1349555327</v>
          </cell>
          <cell r="BU25">
            <v>846831000</v>
          </cell>
          <cell r="BV25">
            <v>1751811000</v>
          </cell>
          <cell r="BW25">
            <v>14</v>
          </cell>
          <cell r="BX25">
            <v>31</v>
          </cell>
          <cell r="BY25">
            <v>51</v>
          </cell>
          <cell r="BZ25">
            <v>17</v>
          </cell>
          <cell r="CA25">
            <v>20</v>
          </cell>
          <cell r="CB25">
            <v>1095182369</v>
          </cell>
          <cell r="CC25">
            <v>1052825388</v>
          </cell>
          <cell r="CD25">
            <v>1483317691</v>
          </cell>
          <cell r="CE25">
            <v>1458974839</v>
          </cell>
          <cell r="CF25">
            <v>14</v>
          </cell>
          <cell r="CG25">
            <v>31</v>
          </cell>
          <cell r="CH25">
            <v>48</v>
          </cell>
          <cell r="CI25" t="str">
            <v>Suma</v>
          </cell>
          <cell r="CJ25">
            <v>0</v>
          </cell>
          <cell r="CK25">
            <v>0</v>
          </cell>
          <cell r="CL25">
            <v>4.5</v>
          </cell>
          <cell r="CM25">
            <v>0</v>
          </cell>
          <cell r="CN25">
            <v>0</v>
          </cell>
          <cell r="CO25">
            <v>5.5</v>
          </cell>
          <cell r="CP25">
            <v>0</v>
          </cell>
          <cell r="CQ25">
            <v>0</v>
          </cell>
          <cell r="CR25">
            <v>7</v>
          </cell>
          <cell r="CS25">
            <v>0</v>
          </cell>
          <cell r="CT25">
            <v>0</v>
          </cell>
          <cell r="CU25">
            <v>3</v>
          </cell>
          <cell r="CV25">
            <v>51</v>
          </cell>
          <cell r="CW25">
            <v>17</v>
          </cell>
          <cell r="CX25">
            <v>17</v>
          </cell>
          <cell r="CY25">
            <v>0</v>
          </cell>
          <cell r="CZ25">
            <v>0</v>
          </cell>
          <cell r="DA25">
            <v>45</v>
          </cell>
          <cell r="DB25">
            <v>0</v>
          </cell>
          <cell r="DC25">
            <v>0</v>
          </cell>
          <cell r="DD25">
            <v>55</v>
          </cell>
          <cell r="DE25">
            <v>0</v>
          </cell>
          <cell r="DF25">
            <v>0</v>
          </cell>
          <cell r="DG25">
            <v>70</v>
          </cell>
          <cell r="DH25">
            <v>0</v>
          </cell>
          <cell r="DI25">
            <v>0</v>
          </cell>
          <cell r="DJ25">
            <v>30</v>
          </cell>
          <cell r="DK25">
            <v>200</v>
          </cell>
          <cell r="DL25">
            <v>0</v>
          </cell>
          <cell r="DM25">
            <v>0</v>
          </cell>
          <cell r="DN25">
            <v>45</v>
          </cell>
          <cell r="DO25">
            <v>0</v>
          </cell>
          <cell r="DP25">
            <v>0</v>
          </cell>
          <cell r="DQ25">
            <v>55</v>
          </cell>
          <cell r="DR25">
            <v>0</v>
          </cell>
          <cell r="DS25">
            <v>0</v>
          </cell>
          <cell r="DT25">
            <v>70</v>
          </cell>
          <cell r="DU25">
            <v>0</v>
          </cell>
          <cell r="DV25">
            <v>0</v>
          </cell>
          <cell r="DW25">
            <v>0</v>
          </cell>
          <cell r="DX25">
            <v>170</v>
          </cell>
          <cell r="DY25">
            <v>170</v>
          </cell>
          <cell r="DZ25" t="str">
            <v/>
          </cell>
          <cell r="EA25" t="str">
            <v/>
          </cell>
          <cell r="EB25" t="str">
            <v>1. Avance del documento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Archivo.1. Documento Avance 1 Bogotá Historia Común 2.0
Fase 3: Desarrollo y Lanzamiento.
2. Documento Avance 1 Plan Distrital Archivos Derechos Humanos:  Implementación (Fase 1).
3. Informe de acciones de divulgación de las actividades de la Dirección Distrital de  Archivo de Bogotá.</v>
          </cell>
          <cell r="EC25" t="str">
            <v/>
          </cell>
          <cell r="ED25" t="str">
            <v/>
          </cell>
          <cell r="EE25" t="str">
            <v>1. Avance del documento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Archivo.1. Documento Avance 1 Bogotá Historia Común 2.0
Fase 3: Desarrollo y Lanzamiento.
2. Documento Avance 1 Plan Distrital Archivos Derechos Humanos:  Implementación (Fase 1).
3. Informe de acciones de divulgación de las actividades de la Dirección Distrital de  Archivo de Bogotá.</v>
          </cell>
          <cell r="EF25" t="str">
            <v/>
          </cell>
          <cell r="EG25" t="str">
            <v/>
          </cell>
          <cell r="EH25" t="str">
            <v>1. Avance del documento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Archivo.1. Documento Avance 1 Bogotá Historia Común 2.0
Fase 3: Desarrollo y Lanzamiento.
2. Documento Avance 1 Plan Distrital Archivos Derechos Humanos:  Implementación (Fase 1).
3. Informe de acciones de divulgación de las actividades de la Dirección Distrital de  Archivo de Bogotá.</v>
          </cell>
          <cell r="EI25" t="str">
            <v/>
          </cell>
          <cell r="EJ25" t="str">
            <v/>
          </cell>
          <cell r="EK25" t="str">
            <v>1. Avance del documento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Archivo.1. Informe de acciones de divulgación de las actividades de la Dirección Distrital de  Archivo de Bogotá.</v>
          </cell>
          <cell r="EL25">
            <v>0</v>
          </cell>
          <cell r="EM25">
            <v>0</v>
          </cell>
          <cell r="EN25" t="str">
            <v>1. Avance del documento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Archivo.1. Documento Avance 1 Bogotá Historia Común 2.0
Fase 3: Desarrollo y Lanzamiento.
2. Documento Avance 1 Plan Distrital Archivos Derechos Humanos:  Implementación (Fase 1).
3. Informe de acciones de divulgación de las actividades de la Dirección Distrital de  Archivo de Bogotá.</v>
          </cell>
          <cell r="EO25">
            <v>0</v>
          </cell>
          <cell r="EP25">
            <v>0</v>
          </cell>
          <cell r="EQ25" t="str">
            <v>1. Avance del documento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Archivo.1. Documento Avance 1 Bogotá Historia Común 2.0
Fase 3: Desarrollo y Lanzamiento.
2. Documento Avance 1 Plan Distrital Archivos Derechos Humanos:  Implementación (Fase 1).
3. Informe de acciones de divulgación de las actividades de la Dirección Distrital de  Archivo de Bogotá.</v>
          </cell>
          <cell r="ER25">
            <v>0</v>
          </cell>
          <cell r="ES25">
            <v>0</v>
          </cell>
          <cell r="ET25" t="str">
            <v>"1. Avance del documento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Archivo.1. Documento Avance 1 Bogotá Historia Común 2.0
Fase 3: Desarrollo y Lanzamiento.
2. Documento Avance 1 Plan Distrital Archivos Derechos Humanos:  Implementación (Fase 1).
3. Informe de acciones de divulgación de las actividades de la Dirección Distrital de  Archivo de Bogotá.</v>
          </cell>
          <cell r="EU25">
            <v>0</v>
          </cell>
          <cell r="EV25">
            <v>0</v>
          </cell>
          <cell r="EW25">
            <v>0</v>
          </cell>
          <cell r="EX25">
            <v>1270871000</v>
          </cell>
          <cell r="EY25">
            <v>1270871000</v>
          </cell>
          <cell r="EZ25">
            <v>1270871000</v>
          </cell>
          <cell r="FA25">
            <v>1270871000</v>
          </cell>
          <cell r="FB25">
            <v>1270871000</v>
          </cell>
          <cell r="FC25">
            <v>1270871000</v>
          </cell>
          <cell r="FD25">
            <v>1270871000</v>
          </cell>
          <cell r="FE25">
            <v>1270871000</v>
          </cell>
          <cell r="FF25">
            <v>1270871000</v>
          </cell>
          <cell r="FG25">
            <v>1270871000</v>
          </cell>
          <cell r="FH25">
            <v>1270871000</v>
          </cell>
          <cell r="FI25">
            <v>1270871000</v>
          </cell>
          <cell r="FJ25">
            <v>1270871000</v>
          </cell>
          <cell r="FK25">
            <v>1270871000</v>
          </cell>
          <cell r="FL25">
            <v>1270871000</v>
          </cell>
          <cell r="FM25">
            <v>1270871000</v>
          </cell>
          <cell r="FN25">
            <v>1270871000</v>
          </cell>
          <cell r="FO25">
            <v>1270871000</v>
          </cell>
          <cell r="FP25">
            <v>1264525212</v>
          </cell>
          <cell r="FQ25">
            <v>1264525212</v>
          </cell>
          <cell r="FR25">
            <v>1364525212</v>
          </cell>
          <cell r="FS25">
            <v>1364525212</v>
          </cell>
          <cell r="FT25">
            <v>1349555327</v>
          </cell>
          <cell r="FU25">
            <v>0</v>
          </cell>
          <cell r="FV25">
            <v>0</v>
          </cell>
          <cell r="FW25">
            <v>1349555327</v>
          </cell>
          <cell r="FX25">
            <v>1242363421</v>
          </cell>
          <cell r="FY25">
            <v>1242363421</v>
          </cell>
          <cell r="FZ25">
            <v>1242363421</v>
          </cell>
          <cell r="GA25">
            <v>1264524421</v>
          </cell>
          <cell r="GB25">
            <v>1264524421</v>
          </cell>
          <cell r="GC25">
            <v>1264524421</v>
          </cell>
          <cell r="GD25">
            <v>1264524421</v>
          </cell>
          <cell r="GE25">
            <v>1264524421</v>
          </cell>
          <cell r="GF25">
            <v>1280464358</v>
          </cell>
          <cell r="GG25">
            <v>1345492956</v>
          </cell>
          <cell r="GH25">
            <v>0</v>
          </cell>
          <cell r="GI25">
            <v>0</v>
          </cell>
          <cell r="GJ25">
            <v>1345492956</v>
          </cell>
          <cell r="GK25">
            <v>0</v>
          </cell>
          <cell r="GL25">
            <v>40233141</v>
          </cell>
          <cell r="GM25">
            <v>174255494</v>
          </cell>
          <cell r="GN25">
            <v>308277847</v>
          </cell>
          <cell r="GO25">
            <v>442300200</v>
          </cell>
          <cell r="GP25">
            <v>576322553</v>
          </cell>
          <cell r="GQ25">
            <v>710344906</v>
          </cell>
          <cell r="GR25">
            <v>844594216</v>
          </cell>
          <cell r="GS25">
            <v>982085476</v>
          </cell>
          <cell r="GT25">
            <v>1131682412</v>
          </cell>
          <cell r="GU25">
            <v>0</v>
          </cell>
          <cell r="GV25">
            <v>0</v>
          </cell>
          <cell r="GW25">
            <v>1131682412</v>
          </cell>
          <cell r="GX25">
            <v>0</v>
          </cell>
          <cell r="GY25">
            <v>0</v>
          </cell>
          <cell r="GZ25">
            <v>0</v>
          </cell>
          <cell r="HA25">
            <v>0</v>
          </cell>
          <cell r="HB25">
            <v>0</v>
          </cell>
          <cell r="HC25">
            <v>0</v>
          </cell>
          <cell r="HD25">
            <v>0</v>
          </cell>
          <cell r="HE25">
            <v>0</v>
          </cell>
          <cell r="HF25">
            <v>0</v>
          </cell>
          <cell r="HG25">
            <v>24342852</v>
          </cell>
          <cell r="HH25">
            <v>0</v>
          </cell>
          <cell r="HI25">
            <v>0</v>
          </cell>
          <cell r="HJ25">
            <v>24342852</v>
          </cell>
          <cell r="HK25">
            <v>10943838</v>
          </cell>
          <cell r="HL25">
            <v>18556942</v>
          </cell>
          <cell r="HM25">
            <v>18556942</v>
          </cell>
          <cell r="HN25">
            <v>21333355</v>
          </cell>
          <cell r="HO25">
            <v>21408059</v>
          </cell>
          <cell r="HP25">
            <v>22580804</v>
          </cell>
          <cell r="HQ25">
            <v>22580804</v>
          </cell>
          <cell r="HR25">
            <v>22580804</v>
          </cell>
          <cell r="HS25">
            <v>22580804</v>
          </cell>
          <cell r="HT25">
            <v>22580804</v>
          </cell>
          <cell r="HU25">
            <v>0</v>
          </cell>
          <cell r="HV25">
            <v>0</v>
          </cell>
          <cell r="HW25">
            <v>22580804</v>
          </cell>
          <cell r="HX25" t="str">
            <v xml:space="preserve">En el marco del desarrollo de la estrategia de recuperación, preservación, difusión y apropiación del patrimonio documental y memoria historia de Bogotá, desde la Secretaría General al corte agosto se logró: 
A la fecha se llevaron a cabo las siguientes acciones en la actividad 1.
1. Avance del documento de implementación de la estrategia para la recuperación, preservación, difusión y apropiación del patrimonio documental y la memoria histórica de Bogotá:
Se avanzó en la formulación del modelo operativo en la línea L1. Recuperación Descripción, catalogación y Preservación del Patrimonio Documental sobre la actividad “Rediseñar el modelo de procesamiento técnico documental” en el cual se identifican las necesidades por cada área de procesamiento técnico, y se realiza diagrama del modelo operativo y socialización.  Adicionalmente, se realiza ajustes a los valores de las metas establecida en 2022 y 2013 para el cumplimiento de la meta general de 80.000 unidades descritas puestas al servicio del ciudadano y se avanzó en la implementación de las líneas formuladas en la estrategia, se continúan las reuniones con los equipos técnicos frente al mejoramiento en el rediseño de la línea de procesamiento técnico. Analizando la cantidad de recurso humano que se requiere en su implementación.
2. Informe del procesamiento técnico de las unidades documentales y material bibliográfico que conforman los fondos y colecciones que custodia el Archivo de Bogotá:
*Se oficializo la Transferencia Secundaria de la Secretaría Distrital de Ambiente y se realizó visita técnica a Canal Capital para identificar viabilidad técnica de Transferencia Secundaria
*Se cuenta con un avance acumulado del 97.5% de la meta establecida de 16000 descripciones para este 2022, con un acumulado 15.600 descripciones.
*Se cuenta con un avance acumulado, para el mes de octubre de 216 acciones del Sistema Integrado de Conservación- SIC. 
*Se presenta el producto Registro Distrital de publicaciones Técnicas a la Dirección Distrital de Archivos.
3. Informe de ejecución y seguimiento a metas e indicadores de las actividades transversales de la Dirección Distrital de Archivo: Se han realizado los mantenimientos a los equipos según el cronograma establecido, lo cual permite garantizar el oprimo funcionamiento de los equipos especializados para la conservación del patrimonio documental de Bogotá, se realizó seguimiento a la ejecución contractual y presupuestal y reportes en correspondientes, se remitió propuesta de Plan de Adquisiciones para 2023 y justificación y seguimiento a los programas de seguridad y salud en el trabajo. Adicionalmente, se ajustó plan de Adquisiciones y justificación del Anteproyecto de presupuesto 2023 de la Dirección Distrital de Archivo de Bogotá y se realizó propuesta de justificación legal, técnica y financiera del plan de adquisiciones 2023 para funcionamiento, se suscribieron las adiciones presupuestales y se realizó seguimiento a la ejecución presupuestal. 
A la fecha se llevaron a cabo las siguientes acciones en la actividad 2.
1. Documento Avance 1 Bogotá Historia Común 2. Fase 3: Desarrollo y Lanzamiento:
Se definió la Metodología de apropiación social del patrimonio documental local y comunitario – ASPD. Se realizaron reuniones internas se seguimiento al proyecto Bogotá Historia Común 2.0. Se avanzó en la gestión y administración del proyecto Bogotá Historia Común 2.0 para su implementación en 2022 y 2023 y se desarrollaron   reuniones Cátedra Bogotá, Despacho Alcaldía Mayor, Gobierno Abierto para Bogotá, Instituto Distrital de las Artes – Idartes. Además, avanzó en el desarrollo de acciones para la implementación territorial del proyecto Bogotá Historia Común 2.0 y su Metodología este año. Adicionalmente, se avanzó en las acciones relacionadas con la caja de herramientas respecto a la Metodología de apropiación social del patrimonio documental local y comunitario, el despliegue territorial y de apropiación social del territorio, las colecciones digitales y los servicios colaborativos digitales.  Se realizaron ajustes a la Metodología de Apropiación social del patrimonio documental y su Guía ASPD, así como los esquemas, formatos e instrumentos de soporte; que hacen parte de la CAJA DE HERRAMIENTAS. - Revisión y retroalimentación del Esquema de metadatos para la catalogación de contenidos digitales del proyecto, que hace parte de la PLATAFORMA COLABORATIVA. - Elaboración de los inventarios de los primeros contenidos de la COLECCION DIGITAL. Adicionalmente, se gestionó el cambio de imagen del proyecto, revisar los términos del lanzamiento del proyecto, apoyar al equipo de tecnología para el desarrollo de funcionalidades de la plataforma digital prevista para el proyecto, fortalecer el esquema de despliegue territorial del proyecto en alianza con entidades distritales. Igualmente, se avanzó en dos componentes del proyecto. 
2. Documento Avance 1 Plan Distrital Archivos Derechos Humanos: Implementación (Fase 1):
Se reformulación del objetivo general del Plan Distrital de Archivos de Derechos Humanos, Memoria Histórica, Paz y Reconciliación.
Se proyectó la creación de la Unidad de Memoria y Derechos Humanos de la Dirección Distrital de Archivo de Bogotá. 
Se avanzó en los “Lineamiento Técnico Modelo Integral de Gestión Documental y Archivos para el Distrito Capital -MODELO INTEGRAL DE GESTIÓN DOCUMENTAL Y ARCHIVOS PARA EL DISTRITO CAPITAL de Archivos de Derechos Humanos y Derecho Internacional Humanitario. 
Se elaboró el Esquema de Criterios de Identificación de Archivos de Derechos Humanos y Derecho Internacional Humanitario para Bogotá.
Se avances en el cronograma a la diagramación de las piezas que integran el Cofre Viajero de la exposición virtual de la Constitución Política de 1991, propuesta que fue socializada con el equipo de divulgación. Adicionalmente, se avanzó en los lineamientos de política en materia de archivos de Derechos Humanos para Bogotá. Así mismo, como parte de la elaboración del Lineamiento Técnico MIGDA de Archivos de Derechos Humanos y Derecho Internacional Humanitario. Adicionalmente, e llevó a cabo una mesa taller con entidades distritales con el fin de dar a conocer y recibir retroalimentación frente a los lineamientos de archivos de derechos humanos. 
3. Informe de acciones de divulgación de las actividades de la Dirección Distrital de Archivo de Bogotá:
A septiembre de 2022 se han publicado en el micrositio web 37 notas. el cual registró el ingreso de 30.640 usuarios para un total de 296.160 usuarios en el año, los cuales hicieron 100.543 visitas a la página para un total de 922.916 visitas en el año.  Fueron publicados 684 contenidos de divulgación en redes (112. 469 interacciones e impresiones en Twitter; 23.100 interacciones en Instagram y 154.290 interacciones y alcance en Facebook.  Todo enfocado en las temáticas de los archivos y los derechos humanos y Bogotá.  Adicionalmente, la agenda cultural ha estado enfocada en las temáticas de los archivos y los derechos humanos en enero y Bogotá, contando con actividades como la Franja Archivo de Bogotá en las localidades con tres exposiciones en las localidades con tres exposiciones, las exposiciones virtuales Constitución política de 1991, Archivos a Fondo y la alegría de leer, se presentaron en las Plazas Distritales de Mercado, en el Centro Comercial Cobos y en el micro sitio web Archivo de Bogotá.  Así mismo, se realizaron exposiciones como 'Bogotanos, habitando su ciudad, apropiando sus espacios', en la Plaza Distrital de Mercado Santander y ‘Retratos de ciudad, memorias y oficios bogotanos' en 15 Plazas Distritales de Mercado y la exposición presencial exposición virtual ""Constitución política de 1991"" 58 personas han visitado el lugar, la exposición La alegría de leer cuenta con la visita de 118 personas y la exposición Archivos a Fondo 81 personas. De otro lado, la exposición Bogotá revelada 1932 – 1949 que se desarrolla de manera presencial ha contado con la participación de 508 personas 3 exposiciones virtuales en el micrositio web Archivo de Bogotá: La Constitución política de 1991, Archivos a Fondo y La alegría de leer se precisa el ingreso de 5192 personas a lo largo del año.
</v>
          </cell>
          <cell r="HY25" t="str">
            <v>No aplica</v>
          </cell>
          <cell r="HZ25" t="str">
            <v/>
          </cell>
          <cell r="IA25" t="str">
            <v/>
          </cell>
          <cell r="IB25" t="str">
            <v xml:space="preserve">Actividad 1:
1. Avance del documento de implementación de la estrategia para la recuperación, preservación, difusión y apropiación del patrimonio documental y la memoria histórica de Bogotá: Se realizaron 4 reuniones con los equipos de investigaciones, comunicaciones y los lideres de la línea de procesos técnicos, para rediseñar el plan de implementación de la estrategia. 
2. Informe del procesamiento técnico de las unidades documentales y material bibliográfico que conforman los fondos y colecciones que custodia el Archivo de Bogotá: Se adelantaron las siguientes acciones para el mes de febrero:
Se realizaron dos acciones de visita a la SDCJ para la oficialización de transferencia
*Se cuenta con un avance acumulado del 4 % de la meta establecida para este 2022 correspondiente a 800 descripciones
*Se cuenta con un avance acumulado del 20 % de la meta establecida para este 2022 correspondiente a 33 acciones del SIC
*Se han digitalizado 62000 imagenes.
*Se han atentido 365 usuarios en la sala de consulta durante enero y febrero,  120 consultas web, para el reporte de ineteracciones en el cofre, este reporte es genereado por la oficina de OTIC y se rea entregaod en el mes de marzo una vez finalizado.
*Se adelantan las acciones de la colección bibliografica de 100 libros
*Se realizaron las pruebas de parametrización para el REDPT
3. Informe de ejecución y seguimiento a metas e indicadores de las actividades transversales de la Dirección Distrital de Archivo: Se solicitaron los certificados de Disponibilidad Presupuestal de los 37 contratos preoyectados con recursos de inversión, comprometiendo el 98% del presupuesto para el 2022.
Se concretó la contratación de todos los prestadores de servicios de la Dirección del Archivo de Bogotá en los tiempos establecidos por parte de la Secretaría General.
Se han realizado reuniones de seguimiento a los convenios y comodatos de responsabilidad de la Dirección del Archivo de Bogotá con el fin de dar cumplimiento al objeto de los mismos y a los planes de trabajo establecidos.
Se ha realizado seguimiento a los planes de mejoramiento por medio de mesas de trabajo con los diferentes esquipos de las Subdirecciones y Dirección del Archivo de Bogotá, con el fin de reportar y dar cumplimiento en los plazos publicados.
Actividad 2:
1. Documento Avance 1 Bogotá Historia Común 2.0:  Se preparó la planeación de productos, subproductos y actividades para el desarrollo de la Fase 3 del proyecto y se presentó al director de la DDAB; recibiendo retroalimentación de su parte.                                                                           Se elaboró la primera versión del mapa operativo del proyecto y  el esquema de la Metodología de apropiación social del patrimonio documental (ASPD), que es el punto de partida para la intervención en comunidades y la construcción colaborativa de la colección digital prevista para el proyecto. Este esquema se compartió con el director y está sujeto a su aprobación.                                                                            Se realizaron reuniones con aliados y socios del proyecto, para retomar o iniciar actividades conjuntas; principalmente con IDPAC, GAB, Universidad Piloto y Cátedra Bogotá. Con IDPAC se inició una alianza en torno al proyecto, tras reunión con su director, Alexander Reina.                                                           Se realizaron reuniones de trabajo con el equipo de Divulgación para concertar el objetivo y documentación de la exposición 2022 de la DDAB, que tendrá como referencia el proyecto Bog HC 2.0.                                                              Se adelantó la corrección de estilo e identificación de requerimientos editoriales para la primera publicación del proyecto, en coedición con la Univ Piloto.
2. Documento Avance 1 Plan Distrital Archivos Derechos Humanos:  Implementación (Fase 1): Durante el mes de febrero se llevó a cabo la proyección y exposición a la Dirección para su aprobación del Plan de Trabajo con cronograma de actividades e identificación de productos del Plan de ADDHH. Dentro del desarrollo de la Línea 2 “Lineamientos de Política en materia de archivos de Derechos Humanos”, para la proyección de la resolución de Lineamientos archivísticos para ADDHH, se llevó a cabo la recopilación de normatividad en tres niveles: Estándares internacionales, normatividad nacional y distrital, marco jurídico de justificación de la resolución, junto con una matriz de identificación y consulta de estas normas elaborada en formato Excel. Esto se acompañó de la estructuración con el contenido inicial de la resolución. Igualmente, para la línea 4 denominada: “Democratización, acceso y apropiación social de la memoria”, se inició la proyección y elaboración del esquema del modelo operativo del Plan de ADDHH. En esta misma línea, como parte de la estrategia de difusión de la exposición virtual “La Constitución Política de 1991. Un legado para la construcción de paz en Colombia”, se revisaron las versiones finales de los guiones que acompañarán el Cofre Viajero. Con Divulgación se adelantó la primera jornada de trabajo para sacar esta publicación adelante, junto con el inicio para construir las propuestas de diseño de imagen del Plan Distrital de Archivos de Derechos Humanos, Memoria Histórica, Paz y Reconciliación, que hará parte de las estrategias de difusión a través del Micrositio web del Plan.
3. Informe de acciones de divulgación de las actividades de la Dirección Distrital de  Archivo de Bogotá: Durante el mes de febrero se publicaron 4 notas y se registraron 28.726 visitas en el micrositio web. Las redes sociales en las que se compartieron las imágenes de los fondos y colecciones que custodia el Archivo de Bogotá y las actividades de la agenda cultural para este mes demuestran un incremento respecto a  seguidores. Fueron publicados 60 contenidos de divulgación en redes  (21 trinos en Twitter, con 5747  interacciones; 14 publicaciones en Instagram con 1066 interacciones y 25 publicaciones en Facebook con 7.395 interacciones). Todo enfocado en la temática Bogotá y sus archivos públicos.  Cabe anotar que las interacciones y reproducciones tienden a aumentar con el tiempo ampliando en la ciudadanía las posibilidades de apreciación de estos contenidos. La agenda cultural del mes comprendió la Franja Archivo de Bogotá en las localidades, El Ipes reporta 41.000 personas vieron la exposición Plazas de Mercado Centros de la Memoria y el patrimonio vivo de Bogotá  que pudieron acceder a la exposición en 14 Plazas Distritales de Mercado.  Respecto a la exposición virtual "Constitución política de 1991" 94 personas han visitado el lugar en el mes.  Para un total de 52.303  personas beneficiadas de las actividades de la agenda cultural del Archivo de Bogotá durante el mes de febrero. </v>
          </cell>
          <cell r="IC25" t="str">
            <v xml:space="preserve">"En el trimestre se llevaron a cabo las siguientes acciones en la 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realizaron 6 reuniones con los equipos de investigaciones, comunicaciones y los lideres de la línea de procesos técnicos, para rediseñar el plan de implementación de la estrategia 2022 , en el cual se ajustaron las metas e indicadores de cada meta de acuerdo con la objetividad de cada linea.
2. Informe del procesamiento técnico de las unidades documentales y material bibliográfico que conforman los fondos y colecciones que custodia el Archivo de Bogotá:
Se adelantaron las siguientes acciones para el mes de marzo: 
Se realizaron dos acciones de visita a la Secretaría Distrital de Seguridad, Convivencia y Justicia  para la oficialización de transferencia
*Se cuenta con un avance acumulado del 10 % de la meta establecida para este 2022 correspondiente a 2000 descripciones
*Se cuenta con un avance acumulado del 30 % de la meta establecida para este 2022 correspondiente a 60 acciones del SIC
*Se han digitalizado 131.122 imágenes.
*Se han atendtido 572 usuarios en la sala de consulta durante el primer trimestre ,  220 consultas web
*Se adelantan las acciones de la colección bibliográfica de 380 libros
*Se realizaron las pruebas de parametrización para el REDPT.
3. Informe de ejecución y seguimiento a metas e indicadores de las actividades transversales de la Dirección Distrital de Archivo:
Durante el primer trimestre se realizó seguimiento al cronograma de mantenimientos preventivos y/o correctivos de los equipos, se solicitaron por medio de GLPI la revisión de 29 equipos de cómputo de la Subdirección del Sistema Distrital de Archivos, también se solicitaron 12 servicios de mantenimiento de las edificaciones.
Se inició la elaboración de los  estudios de mercado de los procesos de funcionamiento, se envió por correo electrónico a las diferentes empresas las fichas técnicas y formato de cotización de los procesos de :  mantenimiento preventivo, correctivo y de calibración, incluido el suministro de repuestos de los equipos del laboratorio científico  y mantenimiento preventivo,  correctivo y calibración incluido el suministro de repuestos de los equipos MAS 100, MAS 100 NT y MAS 100 ECO, que se encuentran en funcionamiento en el Archivo de Bogotá; los (2) estudios de mercado en mención fueron avalados por la Subdirección Financiera.
Teniendo en cuenta el Plan Anual de Adquisiciones, en el primer trimestre del 2022 se llevó a cabo la contratación de los 36 profesionales para a apoyar las diferentes actividades de la Dirección y Subdirecciones
Se realizaron seguimientos a la ejecución financiera de la DDAB con el fin de hacer las gestiones necesarios y programar el PAC del segundo trimestre de la vigencia 2022. De igual manera se realizaron presentaciones con la ejecución financiera para los comités de autocontrol y las reuniones de planeación.
Se solicitaron certificados de disponibilidad presupuestal para el inicio de 2 procesos de los 9 con el recurso de funcionamiento asignado a la DDAB. Se realizó la gestión con la Subsecretaría de Fortalecimiento patra la adición de $567.100 para un proceso en el que el estudio del mercado arrojó un valor distinto al proyectado en el año 2021.
En cuanto a la actividad 2 “Desarrollar Investigación, Promoción, Divulgación Y Pedagogía Del Patrimonio Documental Y La Memoria Histórica De Bogotá” para el primer trimestre se reporta en cada uno de los productos la siguiente información.
1. Documento Avance 1 Bogotá Historia Común 2.0
Fase 3: Desarrollo y Lanzamiento:
Se realizó la definición a detalle de los productos y subproductos del proyecto para esta vigencia, armonizándolos al modelo operativo aprobado por el director Arias en febrero. Igualmente, se participó en reuniones de seguimiento de productos del proyecto, asociadas a (i) la primera publicación de la línea impresa ( en coedición con la Universidad Piloto); (ii) ajustes a la Metodología de apropiación social del patrimonio documental (ASPD), definiendo actores, guías y formatos que debe contener; (iii) ajustes al modelo operativo para incluir la participación de los nuevos socios: Biblored e IDPAC; (iv) aportes a la definición de requerimientos  de  implementación de la plataforma digital .                                                                                                 Un alto porcentaje de las acciones estuvieron enfocadas en realizar la evaluación del piloto comunitario 2021, lo cual implicó la sistematización de las experiencias con las 3 comunidades involucradas, la identificación de contenidos de memoria, la tabulación de resultados y los análisis cuantitativos y cualitativos correspondientes. Dicha evaluación generó hallazgos y conclusiones que apuntan a la incorporación de ajustes para la implementación del proyecto y de su operación. Este trabajo, así como el modelo operativo ajustado hacen parte del Avance #1, de la Fase 3; documento sobre el cual se estuvo trabajando en este mes y que fue entregado oportunamente, junto con los 5 anexos que lo complementan.
2. Documento Avance 1 Plan Distrital Archivos Derechos Humanos:  Implementación (Fase 1):
Se llevó a cabo la actividad relacionada con la reformulación del objetivo general del Plan Distrital de Archivos de Derechos Humanos, Memoria Histórica, Paz y Reconciliación. Este ejercicio incluyó el cambio y justificación de nombre del proyecto, por: Proyecto Archivos de Derechos Humanos Bogotá – ADHB. Igualmente, se trabajó en la proyección de una imagen de identidad para el proyecto y una imagen que identifique el catálogo digital de Archivos de Derechos Humanos (ARDEHU), que hace parte de las actividades relacionadas con la línea 4 del Proyecto. 
Por otra parte, para el desarrollo e implementación de la línea 2 denominada: “Lineamientos de Política en materia de archivos de Derechos Humanos”, se terminó la elaboración de la proyección de la estructura y contenido que presentará. De forma complementaria, se dio continuidad a la proyección y elaboración del esquema del modelo operativo de trabajo que dibuja cada uno de los pasos que permiten visualizar el Proyecto Archivos de Derechos Humanos Bogotá (ADHB), a partir de un flujo que permite identificar las líneas de operación que activan las entradas de información y las salidas que resultan de aplicar cada una de las líneas del citado Proyecto. Igualmente, para la línea 4 denominada: “Democratización, acceso y apropiación social de la memoria”, se inició la elaboración de la propuesta metodológica para la proyección del micrositio WEB del Proyecto ADHB y los requisitos funcionales y no funcionales de la plataforma colaborativa y el catálogo que llevará por nombre: ERDAHU. Por último, se terminó la versión final y entrega de los guiones que acompañan “cofre viajero”, actividad relacionada con el uso, apropiación y difusión de la exposición virtual: “La Constitución Política de 1991. Un legado para la construcción de paz en Colombia”.
3. Informe de acciones de divulgación de las actividades de la Dirección Distrital de Archivo de Bogotá:
En el primer trimestre 2022 se publicaron en el micrositio web 8 notas con la visita de 80.407 usuarios. Las redes sociales en las que se compartieron las imágenes de los fondos y colecciones que custodia el Archivo de Bogotá y las actividades de la agenda cultural para este mes demuestran un incremento respecto a  seguidores. Fueron publicados 204 contenidos de divulgación en redes  (63 trinos en Twitter, con 1.444  interacciones con un promedio de  4.715 interacciones mensuales; 50 publicaciones en Instagram con 3.519  interacciones con un promedio mensual de 1.173 interacciones y 79 publicaciones en Facebook con 18.893 interacciones y 6298 interacciones en promedio mensual ). Todo enfocado en las temáticas de los archivos y los derechos humanos en enero y Bogotá y sus archivos públicos en los meses de febrero y marzo. La agenda cultural del mes comprendió la Franja Archivo de Bogotá en las localidades, El Ipes reporta que respecto al video Plazas de Mercado Centros de la Memoria y el patrimonio vivo de Bogotá que se exhibió durante enero y febrero 79.000 personas  pudieron acceder a la exposición en 14 Plazas Distritales de Mercado.  Respecto a las exposiciones virtuales Constitución política de 1991 , Archivos a Fondo y la alegría de leer 1167 personas las han explorado. Sobre las visitas guiadas se han realizado 5 con la participación de 132 personas.  Para un total de 80.299  personas beneficiadas de las actividades de la agenda cultural del Archivo de Bogotá durante el primer trimestre. "
</v>
          </cell>
          <cell r="ID25" t="str">
            <v xml:space="preserve">En el mes se llevaron a cabo las siguientes acciones en la 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realizó la recolección de información con las áreas de procesamiento técnico, para identificar las necesidades que permitan plantear acciones de mejora en la línea de procesamiento en las áreas técnicas, las cuales hacen parte de la implementación de la estrategia, con el fin de fortalecer cada uno de los componentes que integran el documento.
2-	Informe del procesamiento técnico de las unidades documentales y material bibliográfico que conforman los fondos y colecciones que custodia el Archivo de Bogotá: 
Se adelantaron las siguientes acciones para el mes de abril:
Se realizaron una (1) acción de visita a la Secretaría Distrital de Ambiente para posible transferencia del fondo Departamento Administrativo de Medio Ambiente- DAMA
*Se cuenta con un avance acumulado del 25 % de la meta establecida para este 2022 correspondiente a 4000 descripciones
*Se cuenta con un avance acumulado del 37.5 % de la meta establecida para este 2022 correspondiente a 75 acciones del Sistema integrado de Conservación- SIC
*Se han atendido 151 usuarios en la sala de consulta durante el mes de abril
*Se encuentra en proceso la parametrización del Requerimiento Funcional en OTIC para el Registro Distrital de Publicaciones Técnicas- REDPT
3-	Informe de ejecución y seguimiento a metas e indicadores de las actividades transversales de la Dirección Distrital de Archivo: Se solicitaron los certificados de disponibilidad presupuestal del proceso cuyo objeto es ""Adquisición de insumos de almacenamiento y encuadernación"" por un valor de $30.196.000.
Se realizó el informe de encuestas de satisfacción correspondiente al mes de marzo y se radicó a la OAP.
Se radicaron los pagos correspondientes al mes para dar cumplimiento a la programación del PAC.
Se ha realizado seguimiento a los planes de mejoramiento por medio de mesas de trabajo con los diferentes equipos de las Subdirecciones y Dirección del Archivo de Bogotá, con el fin de reportar y dar cumplimiento en los plazos publicados.
Se han realizado reuniones de seguimiento a los convenios y comodatos de responsabilidad de la Dirección del Archivo de Bogotá con el fin de dar cumplimiento al objeto de los mismos y a los planes de trabajo establecidos.
En cuanto a la actividad 2 “Desarrollar Investigación, Promoción, Divulgación Y Pedagogía Del Patrimonio Documental Y La Memoria Histórica De Bogotá” para el mes se reporta en cada uno de los productos la siguiente información:
1-	Documento Avance 1 Bogotá Historia Común 2.0 Fase 3: Desarrollo y Lanzamiento: Se realizaron actividades enfocadas al desarrollo de productos para la actual vigencia y el seguimiento de compromisos del proyecto Bog HC 2.0 con sus aliados externos. De una parte, se realizaron discusiones, indagaciones e identificación de insumos para afinar el documento de Metodología de apropiación social del patrimonio documental local y comunitario. De otra parte, se realizó el seguimiento y reuniones con aliados, como (i) la Universidad Piloto, para seguir acopiando los requerimientos editoriales que se corresponden con la coedición de la publicación ""Juan XXIII, un barrio con historia"". Igualmente, (ii) reuniones con Biblored para definir su rol participante en el proyecto, desde el punto de vista tecnológico, logístico y comunitario que puede proveer esta red distrital de Bibliotecas, incluida la Biblioteca Digita de Bogotá. Además (iii) se realizó visita a la Casa de la Experiencia del IDPAC, para revisar un conjunto documental de historias barriales que conservan y que se pretende digitalizar como parte de la colección prevista para el proyecto. Y se realizó (iv) reunión inicial con IDARTES, para revisar posibilidades de colaboración del proyecto con la iniciativa de Rutas de la memoria, de dicha entidad, cuyos productos pueden ser parte de la colección digital de Bogotá historia común 2.0. De igual manera, se adelantaron Mesas de trabajo con el Área de Divulgación, para revisión de piezas y estrategia del proyecto para este año ; con miras a organizar plan de trabajo para la exposición DDAB y el lanzamiento del proyecto previsto en el mes de septiembre.
2-	Documento Avance 1 Plan Distrital Archivos Derechos Humanos: Implementación (Fase 1): Se llevó a cabo la elaboración, proyección y redacción del documento: “Resolución de lineamientos archivísticos de identificación, protección, acopio y acceso sobre archivos relativos a Derechos Humanos y Derecho Internacional Humanitario para Bogotá D.C.”, con todos sus capítulos y los respectivos artículos que la integran. Este producto se ejecutó como parte del desarrollo e implementación de la línea 2 denominada: “Lineamientos de Política en materia de archivos de Derechos Humanos”, para lo cual se terminó la elaboración de la proyección de la estructura y contenido que presentará la citada resolución. De forma complementaria, para la línea 4 denominada: “Democratización, acceso y apropiación social de la memoria”, se elaboró el mapa de navegación del Micrositio WEB del Plan ADHB, cuyo esquema en formato Excel incluye las líneas temáticas, propósitos, niveles de navegación, y ejemplos referentes de detalle de contenidos. Y como parte del desarrollo del Micrositio WEB, se avanzó en el trabajo en equipo en la proyección y formulación de los requisitos funcionales y no funcionales del Catálogo Digital Colectivo de Archivos de Derechos Humanos y plataforma colaborativa que llevará por nombre: ARDEHU. Por último, se validaron las piezas que acompañan la presentación iconográfica de “El Cofre Viajero”, relacionada con el uso, apropiación y difusión de la exposición virtual: “La Constitución Política de 1991. Un legado para la construcción de paz en Colombia”.
3-	Informe de acciones de divulgación de las actividades de la Dirección Distrital de Archivo de Bogotá: Durante el mes de abril se publicaron 4 notas y se registraron 28.104 visitas en el micrositio web. Las redes sociales en las que se compartieron las imágenes de los fondos y colecciones que custodia el Archivo de Bogotá y las actividades de la agenda cultural para este mes demuestran un incremento respecto a seguidores. Fueron publicados 60 contenidos de divulgación en redes (20 trinos en Twitter, con 6537 interacciones; 18 publicaciones en Instagram con 2929 interacciones y 22 publicaciones en Facebook con 20.984 interacciones). Todo enfocado en la temática Gestión del Patrimonio documental. Cabe anotar que las interacciones y reproducciones tienden a aumentar con el tiempo ampliando en la ciudadanía las posibilidades de apreciación de estos contenidos. Durante el mes fue evidente el incremento en redes sociales debido a las temáticas estacionales relacionadas con el Bogotazo, Semana Santa (Iglesias y prácticas culturales y día del idioma. La agenda cultural del mes comprendió la Franja Archivo de Bogotá en las localidades con dos exposiciones, la primera exposición: Plazas de Mercado Centros de la Memoria y el patrimonio vivo de Bogotá en 14 Plazas Distritales de Mercado y la exposición ""memorias y dinámicas de una ciudad en construcción en la Plaza Distrital de Mercado del Barrio Santander. Respecto a la exposición virtual ""Constitución política de 1991"" 89 personas han visitado el lugar en el mes.
</v>
          </cell>
          <cell r="IE25" t="str">
            <v>En el mes se llevaron a cabo las siguientes acciones en la actividad 1  “Realizar Procesos De Caracterización, Procesamiento, Acceso Y Puesta Al Servicio Del Patrimonio Documental Del Distrito Capital”:
En el mes de mayo se realizaron las siguientes acciones:
1-	Avance del documento de implementación de la estrategia para la recuperación, preservación, difusión y apropiación del patrimonio documental y la memoria histórica de Bogotá:
Durante el mes de mayo se realizó seguimiento y verificación del capítulo 7 “Acciones”, a través del plan de trabajo del área de descripción como insumo sobre la línea de procesamiento en las áreas técnicas, adicionalmente se revisa el capítulo 11 de Recursos versus  el personal que opera actualmente en las áreas de procesamiento técnico.
2. Informe del procesamiento técnico de las unidades documentales y material bibliográfico que conforman los fondos y colecciones que custodia el Archivo de Bogotá:
Se adelantaron las siguientes acciones para el mes de mayo:
*Se realizó una (1) acción de visita al Fondo de Prestaciones Económicas, Cesantías y Pensiones FONCEP
*Se cuenta con un avance acumulado del 37,5 % de la meta establecida para este 2022 correspondiente a 16000 descripciones
*Se cuenta con un avance acumulado del 40 % de la meta establecida para este 2022 correspondiente a 105 acciones del Sistema Integrado de Conservación- SIC
*Se realizaron las pruebas de carga en el Red Distrital de Publicaciones Técnicas- REDPT. 
3. Informe de ejecución y seguimiento a metas e indicadores de las actividades transversales de la Dirección Distrital de Archivo:
Se solicitaron los certificados de disponibilidad presupuestal del proceso cuyo objeto es "Prestar servicios de mantenimiento preventivo y correctivo
incluido el suministro de repuestos de las estanterías
instaladas en los depósitos del Archivo de Bogotá" por un valor de $23.166.000.
Se realizó el informe de indicadores de satisfacción correspondiente al mes de abril y se radicó a la OAP.
Se radicaron los pagos correspondientes al mes para dar cumplimiento a la programación del PAC.
Se ha realizado seguimiento a los planes de mejoramiento por medio de mesas de trabajo con los diferentes equipos de las Subdirecciones y Dirección del Archivo de Bogotá, con el fin de reportar y dar cumplimiento en los plazos publicados.
Se han realizado reuniones de seguimiento a los convenios y comodatos de responsabilidad de la Dirección del Archivo de Bogotá con el fin de dar cumplimiento al objeto de los mismos y a los planes de trabajo establecidos.
En cuanto a la actividad 2 “Desarrollar Investigación, Promoción, Divulgación Y Pedagogía Del Patrimonio Documental Y La Memoria Histórica De Bogotá” para el mes se reporta en cada uno de los productos la siguiente información:
1-	Documento Avance 1 Bogotá Historia Común 2.0 Fase 3: Desarrollo y Lanzamiento:
En el mes de mayo se realizaron actividades de seguimiento y ejecución, siendo de relevancia la redacción de primer borrador del producto "Metodología de apropiación social del patrimonio documental local y comunitario", incluyendo la retroalimentación que se surtió al interior del equipo de Investigaciones. Igualmente, se consolidaron los ajustes al Modelo Operativo del proyecto, a partir de las últimas definiciones sobre la capacidad de gestión de la Dirección Distrital del Archivo de Bogotá en comunidades y la perspectiva de alianzas con otras instituciones para desarrollar acciones en las localidades y territorios. Se llevaron a cabo reuniones con aliados institucionales del proyecto: (i) con Biblored se surtieron reuniones para definir el acompañamiento tecnológico que harán al proyecto, en especial, el cosechamiento de documentación digital de El Cofre en la plataforma de la Biblioteca Digital de Bogotá. (ii) Reuniones de seguimiento con profesores de arquitectura de la Universidad Piloto, principalmente en lo que concierne a la publicación Juan XXIII, un barrio con historia". (iii) Taller del proyecto con Cátedra Bogotá (comité cívico de universidades de la ciudad), para presentar el piloto y propuesta de metodología apropiación social del patrimonio documental. Finalmente, se realizaron mesas de trabajo con el área de Divulgación, para avanzar en el enfoque y contenidos del módulo 3 de la Exposición Dirección Distrital del Archivo de Bogotá- DDAB 2022, que se referirá a las memorias barriales de Bogotá y que estará asociado con el lanzamiento previsto para el proyecto.
2. Documento Avance 1 Plan Distrital Archivos Derechos Humanos:  Implementación (Fase 1):
Durante el mes de mayo se llevó a cabo la revisión interna por parte del equipo de trabajo a la proyección del documento: “Resolución de lineamientos archivísticos de identificación, protección, acopio y acceso sobre archivos relativos a Derechos Humanos y Derecho Internacional Humanitario para Bogotá D.C.”, con todos sus capítulos y los respectivos artículos que la integran. Este producto es parte del desarrollo e implementación de la línea 2 denominada: “Lineamientos de Política en materia de archivos de Derechos Humanos”, para lo cual se terminó la elaboración de la proyección de la estructura y contenido que presentará la citada resolución. Así mismo, para la línea 4 denominada: “Democratización, acceso y apropiación social de la memoria”, se inició la interacción con el equipo de divulgación para la elaboración de los mockups que se requieren llevar a cabo para la creación del Micrositio WEB del Plan Distrital de Archivos de Derechos Humanos, a partir del mapa de navegación y esquema de requisitos funcionales elaborados. Por otra parte, se inició la revisión de las guías de fondos y colecciones del Archivo de Bogotá, con la colección fotográfica de Viki Ospina, aplicando los criterios de identificación de Archivos de Derechos Humanos y Derecho Internacional Humanitario. 
3. Informe de acciones de divulgación de las actividades de la Dirección Distrital de  Archivo de Bogotá:
Durante el mes de mayo se publicaron 4 notas y se registraron 116.074 visitas en el micrositio web. Las redes sociales en las que se compartieron las imágenes de los fondos y colecciones que custodia el Archivo de Bogotá con las temáticas día del trabajo y día del maestro demuestran un incremento respecto a seguidores. Fueron publicados 60 contenidos de divulgación en redes (20 trinos en Twitter, con 5479 interacciones; 20 publicaciones en Instagram con 1041 interacciones y 20 publicaciones en Facebook con 8301 interacciones). Todo enfocado en la temática Gestión del patrimonio documental. Cabe anotar que las interacciones y reproducciones tienden a aumentar con el tiempo ampliando en la ciudadanía las posibilidades de apreciación de estos contenidos. La agenda cultural del mes comprendió la Franja Archivo de Bogotá en las localidades con tres exposiciones, la primera exposición: Plazas de Mercado Centros de la Memoria y el patrimonio vivo de Bogotá en 14 Plazas Distritales de Mercado y la exposición "memorias y dinámicas de una ciudad en construcción: bogotanos habitando su ciudad, apropiando sus espacios" en la Plaza Distrital de Mercado del Barrio Santander y la exposición "memorias y dinámicas de una ciudad en construcción: paisajes urbanos del siglo XX" en el Centro Comercial Caobos. Respecto a la exposición virtual "Constitución política de 1991" 64 personas han visitado el lugar en el mes.</v>
          </cell>
          <cell r="IF25" t="str">
            <v xml:space="preserve">En el mes se llevaron a cabo las siguientes acciones en la actividad 1 “Realizar Procesos De Caracterización, Procesamiento, Acceso Y Puesta Al Servicio Del Patrimonio Documental Del Distrito Capital”:
En el mes de junio se realizaron las siguientes acciones:
1. Avance del documento de implementación de la estrategia para la recuperación, preservación, difusión y apropiación del patrimonio documental y la memoria histórica de Bogotá:Durante el mes de junio se adelantaron ajustes en las imágenes y tablas, se amplía la descripción de cada línea de acción, adicionalmente se realizan las propuestas de rediseño de la Línea 1.6 Rediseñar el modelo de procesamiento técnico documental.
2. Informe del procesamiento técnico de las unidades documentales y material bibliográfico que conforman los fondos y colecciones que custodia el Archivo de Bogotá:
Se adelantaron las siguientes acciones para el mes de junio:
*Se remitió oficio al Concejo de Bogotá para programar visita técnica en el mes de julio
*Se cuenta con un avance acumulado del 53,1% de la meta establecida de 16000 descripciones para este 2022, con un acumulado 8.500 descripciones
*Se cuenta con un avance acumulado del 82,7% de la meta establecida para este 2022 correspondiente a 134 acciones del Sistema Integrado de Conservación- SIC
*Se adelantan las acciones de catalogación en la colección bibliográfica de un acumulado de 275 libros
*Se continua con las pruebas de carga en el Red Distrital de Publicaciones Técnicas- REDPT. 
3. Informe de ejecución y seguimiento a metas e indicadores de las actividades transversales de la Dirección Distrital de Archivo:
Durante el mes de junio se realizó seguimiento al cronograma de mantenimientos preventivos y/o correctivos de los equipos de funcionamiento, se realizaron 44 solicitudes por GLPI. 
Se realizó la elaboración de los estudios de mercado de los procesos de funcionamiento de: mantenimiento preventivo de estanterías, mantenimiento de equipos de almacenamiento y adquisición de insumos de restauración y conservación los cuales fueron avalados por la Subdirección Financiera.
Teniendo en cuenta el Plan Anual de Adquisiciones, al corte del segundo trimestre del 2022 se llevó a cabo la contratación de los 36 profesionales y un contrato de bolsa logística para a apoyar las diferentes actividades de la Dirección y Subdirecciones.
Se realizaron seguimientos a la ejecución financiera de la DDAB con el fin de hacer las gestiones necesarios y programar el PAC del tercer trimestre de la vigencia 2022. De igual manera se realizaron presentaciones con la ejecución financiera para los comités de autocontrol y las reuniones de planeación.
Se solicitaron todos los certificados de disponibilidad presupuestal para los procesos con recursos de funcionamiento asignados a la DDAB. 
En cuanto a la actividad 2 “Desarrollar Investigación, Promoción, Divulgación Y Pedagogía Del Patrimonio Documental Y La Memoria Histórica De Bogotá” para el mes de junio se reportó la siguiente información
1. Documento Avance 1 Bogotá Historia Común 2.0 Fase 3: Desarrollo y Lanzamiento:
Las principales acciones del equipo del proyecto se enfocaron en: (i) Elaborar el documento final de Metodología de apropiación social del patrimonio documental local y comunitario - ASPD; (ii) Ajustar el Modelo operativo del proyecto y (iii) Realizar ejercicio de gestión y administración del proyecto para su implementación en 2022 y 2023; con actualización del cronograma y productos de la vigencia 2022, según direccionamiento de la Subsecretaría de Fortalecimiento y del director DDAB. Con base en lo anterior, se elaboró el documento SEGPLAN de Avance #2 del proyecto, el cual desarrolla tanto el Modelo Operativo como la Metodología ASPD; e incluye dos anexos
Anexo 1. Infografía del proyecto
Anexo 2: Esquema detallado del modelo operativo del proyecto Adicionalmente, se realizaron reuniones internas y externas de seguimiento del proyecto, relativas al desarrollo de los servicios de la plataforma colaborativa que la DDAB suministrará para el proyecto; la gestión y los resultados del mismo, y las acciones con instituciones aliadas para implementar el despliegue territorial del proyecto en la actual vigencia; haciendo énfasis en la promoción de la Metodología ASPD. 
2. Documento Avance 1 Plan Distrital Archivos Derechos Humanos: Implementación (Fase 1):
Durante el mes de junio se llevó a cabo la revisión, proyección, integración de las cuatro líneas de acción y ajuste al cronograma de trabajo del Plan Archivos de Derechos Humanos Bogotá 2022. Así mismo, se llevó a cabo la elaboración, revisión y consolidación del segundo Informe SEGPLAN del seguimiento al Plan Archivos de Derechos Humanos Bogotá – ADHB -, en el cual se consignan las actividades ejecutadas, avances y productos reportados por cada línea de trabajo del proyecto en mención, llevados a cabo entre los meses de abril – junio. Por otra parte, se llevó a cabo el trabajo de proyección de creación de la Unidad de Memoria y Derechos Humanos de la Dirección Distrital de Archivo de Bogotá - UMDH – DDAB -. Igualmente, para la línea 4 denominada: “Democratización, acceso y apropiación social de la memoria”, se llevó a cabo en un documento la redacción de contenidos que alimentan el Micrositio WEB del Plan de Archivos de Derechos Humanos, junto con la revisión a la propuesta de mockup proyectada por el Equipo de Divulgación. Así mismo, se llevó a cabo la revisión de parametrización de la solución y al ejercicio de prueba de los requerimientos técnicos funcionales y no funcionales del Catálogo Digital Colectivo de ADDHH y de la Plataforma Colaborativa
3. Informe de acciones de divulgación de las actividades de la Dirección Distrital de Archivo de Bogotá: En el mes de junio de 2022 las acciones de divulgación, en el marco de la agenda temática: Gestión del Patrimonio Documental de Bogotá, impactaron a más de 600.000 personas, a través de las siguientes actividades: 
•	4 notas publicadas en el micrositio web Archivo de Bogotá, el cual registró el ingreso de 25.902 usuarios, los cuales hicieron 84.000 visitas a páginas.
•	60 contenidos publicados en las redes sociales del Archivo de Bogotá, relacionados con los fondos y colecciones que custodia, las actividades de la Agenda Cultural del Archivo de Bogotá, las Visitas Guiadas del Archivo de Bogotá, las sinergias con los aliados Canal Capital e IDPC y la información y actividades de la Subdirección del Sistema Distrital de Archivo de Bogotá. 
Dichos contenidos tuvieron un alcance de 209.485 personas en Facebook, 8.444 cuentas en Instagram y 209.485 impresiones en Twitter; más de 48.660 interacciones en las tres redes sociales, las cuales suman más de 69.000 seguidores.
6 'Visitas Guiadas del Archivo de Bogotá' se llevaron a cabo con la participación de 91 personas.
6 exposiciones comprendieron las actividades desarrolladas de la Agenda Cultural del Archivo de Bogotá: 1 digital, 2 itinerantes y 3 virtuales que se presentaron en: 
15 Plazas Distritales de Mercado: exposición 'Retratos de ciudad, memorias y oficios bogotanos'
Plaza Distrital de Mercado Santander: exposición 'Bogotanos, habitando su ciudad, apropiando sus espacios' 
Centro Comercial Cobos: exposición 'Bogotá en construcción, paisajes urbanos del siglo XX'
Micrositio web Archivo de Bogotá: La Constitución política de 1991 , Archivos a Fondo y La alegría de leer.
</v>
          </cell>
          <cell r="IG25" t="str">
            <v xml:space="preserve">En el mes de julio se llevaron a cabo las siguientes acciones en la 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Durante el mes de julio se avanzó en la formulación del modelo operativo en la línea L1. Recuperación Descripción, catalogación y Preservación del Patrimonio Documental sobre la actividad “Rediseñar el modelo de procesamiento técnico documental” en el cual se identifican las necesidades por cada área de procesamiento técnico, y se realiza diagrama del modelo operativo. 
2. Informe del procesamiento técnico de las unidades documentales y material bibliográfico que conforman los fondos y colecciones que custodia el Archivo de Bogotá:
Se adelantaron las siguientes acciones para el mes de julio:
*Se remitió oficio al Concejo de Bogotá para programar visita técnica en el mes de julio
*Se cuenta con un avance acumulado del 68% de la meta establecida de 16000 descripciones para este 2022, con un acumulado 11.000 descripciones
*Se cuenta con un avance acumulado del 91% de la meta establecida para este 2022 correspondiente a un estimado de 149 acciones del Sistema Integrado de Conservación- SIC
*Se continua con las pruebas de carga y ajustes en el documento de lineamientos en el Red Distrital de Publicaciones Técnicas- REDPT.
3. Informe de ejecución y seguimiento a metas e indicadores de las actividades transversales de la Dirección Distrital de Archivo:
En materia de contratación para el mes de Julio: Se suscribió el contrato del mantenimiento preventivo y correctivo de las aspiradoras marca Hyla y se suscribió el contrato para el mantenimiento preventivo y correctivo de los equipos de almacenamiento e intervenciones. La suscripción de estos contratos permite garantizar el oprimo funcionamiento de los equipos especializados para la conservación del patrimonio documental de Bogotá,  se realizó seguimiento a la ejecución de los contratos – SECOP –  SHAREPOINT - Informe de ejecución contratistas 2022, y  se atendieron consultas de orden contractual de los contratos que se encuentran en ejecución.
En materia administrativa para el mes de Julio, se realizaron las acciones relacionadas con el mantenimiento de la infraestructura del edificio de la Dirección Distrital de Archivo. 
En materia presupuestal, financiera y de planeación en el mes de julio: Se construyó  propuesta Plan de Adquisiciones de la Dirección Distrital de Archivo para 2023 y su respectiva justificación, se realizó seguimiento a la ejecución presupuestal y al Programa Anual Mensualizado de Caja
En materia de talento humano, en el mes de julio se realizó seguimiento programas de Seguridad y Salud en el Trabajo e intervenciones relacionadas con Trabajo en equipo   
En cuanto a la actividad 2 “Desarrollar Investigación, Promoción, Divulgación Y Pedagogía Del Patrimonio Documental Y La Memoria Histórica De Bogotá” para el mes de julio se reportó la siguiente información
1. Documento Avance 1 Bogotá Historia Común 2.0 Fase 3: Desarrollo y Lanzamiento:
En el mes de Julio se avanzó en la gestión y administración del proyecto Bogotá Historia Común 2.0 para su implementación en 2022 y 2023 y se desarrollaron   reuniones Cátedra Bogotá, Despacho Alcaldía Mayor, Gobierno Abierto para Bogotá , Instituto Distrital de las Artes – Idartes. Además, se participó en sesiones de introducción y sensibilización con el equipo de Rutas de la memoria del Instituto Distrital de las Artes – IDARTES, para la implementación territorial del proyecto Bogotá Historia Común 2.0 y su Metodología este año. Así mismo, se realizaron las acciones conducentes para el traslado y digitalización de   historias barriales de finales de los años 1990, que conserva el Instituto Distrital de la Participación y Acción Comunal: IDPAC, el traslado de estos documentos se dará en el mes de agosto de 2022. Por último, se desarrollaron mesas de trabajo para  apoyar los requerimientos en la adquisición de la solución digital de la Red Distrital de Archivos- REDA y para aclarar las necesidades tecnológicas básicas del proyecto para obtener servicios de consulta y catálogo de los contenidos de la colección digital.
2. Documento Avance 1 Plan Distrital Archivos Derechos Humanos: Implementación (Fase 1):
Durante el mes de julio se llevó a cabo la elaboración y redacción de la versión 1.0 del documento: “Lineamiento Técnico Modelo Integral de Gestión Documental y Archivos para el Distrito Capital -MIGDA de Archivos de Derechos Humanos y Derecho Internacional Humanitario”, segundo producto de la línea 2 del Plan de Archivos de Derechos Humanos Bogotá – ADHB: “Lineamientos de política en materia de archivos de Derechos Humanos para Bogotá”. Así mismo, como parte de la elaboración del Lineamiento Técnico MIGDA de Archivos de Derechos Humanos y Derecho Internacional Humanitario, se llevó a cabo el ajuste y actualización de la Matriz Normativa Nacional y Distrital Marco General del Plan ADHB. Adicionalmente, para la línea 4 denominada: “Democratización, acceso y apropiación social de la memoria”, se completó la redacción de contenidos que alimentan el Micrositio WEB del Plan Archivos de Derechos Humanos.
3. Informe de acciones de divulgación de las actividades de la Dirección Distrital de Archivo de Bogotá: 
Durante el mes de julio se publicaron 4 notas y se registraron 92.419 visitas en el micrositio web. Las redes sociales en las que se compartieron las imágenes de los fondos y colecciones que custodia el Archivo de Bogotá con las temáticas independencia de Colombia demuestran un incremento respecto a seguidores. Fueron publicados 60 contenidos de divulgación en redes (20 trinos en Twitter, con 20.200 interacciones; 19 publicaciones en Instagram con 541 interacciones y 20 publicaciones en Facebook con 4.413 interacciones). Todo enfocado en la temática Gestión del patrimonio documental. Cabe anotar que las interacciones y reproducciones tienden a aumentar con el tiempo ampliando en la ciudadanía las posibilidades de apreciación de estos contenidos. La agenda cultural del mes comprendió la Franja Archivo de Bogotá en las localidades con tres exposiciones, la primera exposición: Plazas de Mercado Centros de la Memoria y el patrimonio vivo de Bogotá en 14 Plazas Distritales de Mercado y la exposición ""memorias y dinámicas de una ciudad en construcción: bogotanos habitando su ciudad, apropiando sus espacios"" en la Plaza Distrital de Mercado del Barrio San Carlos y la exposición ""memorias y dinámicas de una ciudad en construcción: paisajes urbanos del siglo XX"" en la Plaza de Mercado de Fontibón. Respecto a la exposición virtual ""Constitución política de 1991"" 42 personas han visitado el lugar en el mes, la exposición la alegría de leer cuenta con la visita de 70 personas y la exposición Archivos a Fondo 32 personas.
</v>
          </cell>
          <cell r="IH25" t="str">
            <v xml:space="preserve">En el mes de agosto se llevaron a cabo las siguientes acciones en la 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Durante el mes de agosto se avanzó en la implementación de las líneas formuladas en la estrategia y se presenta el modelo operativo en la línea L1.1 Recuperación Descripción, catalogación y Preservación del Patrimonio Documental sobre la actividad “Rediseñar el modelo de procesamiento técnico documental”. Se presenta a la DDAB y se recibe retroalimentación para realizar ajustes en el mes de septiembre.
2. Informe del procesamiento técnico de las unidades documentales y material bibliográfico que conforman los fondos y colecciones que custodia el Archivo de Bogotá:
Se adelantaron las siguientes acciones para el mes de agosto:
*Se recibió la Transferencia Secundaria de la Secretaría Distrital de Ambiente.
*Se cuenta con un avance acumulado del 82,5% de la meta establecida de 16000 descripciones para este 2022, con un acumulado 13.200 descripciones.
*Se cuenta con un avance acumulado, para el mes de agosto, de 175 acciones del Sistema Integrado de Conservación- SIC. 
*Se presenta el producto final REDPT a la DDAB y se identifican necesidades y ajustes para la entrega y articulación con la Secretaría Distrital de Planeación
3. Informe de ejecución y seguimiento a metas e indicadores de las actividades transversales de la Dirección Distrital de Archivo:
En el mes de agosto se realizaron las siguientes actividades en el marco de las acciones trasversales de la Dirección Distrital de Archivo de Bogotá: 
- Se realizó sesión de contrato. 
- Se ajustó plan de Adquisiciones y justificación del Anteproyecto de presupuesto 2023 de la Dirección Distrital de Archivo de Bogotá.
- Se realizó propuesta de justificación legal, técnica y financiera del plan de adquisiciones 2023 para funcionamiento.
- Se realizaron propuestas necesidades presupuesto de Tecnología 2023.
- Se realizó seguimiento presupuestal.
- Se realizó seguimiento a metas y productos del Archivo de Bogotá.
-Se realizaron informes y reportes correspondientes. 
-Se realizó seguimiento al cronograma de mantenimiento preventivos y/o correctivos de los equipos de funcionamiento.
- Se realizó la verificación del levantamiento de toma física de inventarios vigencia 2022 en la sede Archivo de Bogotá.
En cuanto a la actividad 2 se desarrollaron las asiguientes acciones:
1. Documento Avance 1 Bogotá Historia Común 2.0 Fase 3: Desarrollo y Lanzamiento:
En el mes de agosto se avanzó en las siguientes acciones: 
1.1 CAJA DE HERRAMIENTAS:
-   Se realizaron ajustes a la "Metodología de apropiación social del patrimonio documental local y comunitario", a partir de intercambios y retroalimentación con los aliados IDARTES y Universidad Distrital.                                                                                                    
 - Se elaboró la primera versión de la "Guía de apropiación del patrimonio documental", que también conforma la Caja de Herramientas.                          
1.2 DESPLIEGUE TERRITORIAL Y DE APROPIACIÓN SOCIAL
- Se realizó taller de sensibilización con el equipo de Rutas de la memoria del Instituto Distrital de las Artes - Idartes, para la implementación territorial del proyecto Bogotá Historia Común y su Metodología este año.               
1.3 CONTENIDOS COLECCIÓN DIGITAL
- Se realizó el traslado de las historias barriales del Instituto Distrital de la Participación y Acción Comunal-IDEPAC, y se avanzó en el 50% de la digitalización de estos contenidos.                                                                                                                 
 - Se comenzó a construir el inventario analítico de la Sub-colección Instituto Distrital de las Artes - Idartes, con contenidos barriales del año 2021.
1.4 SERVICIOS COLABORATIVOS DIGITALES
- Se desarrolló con el Área de Tecnología para definir historias de usuario de la Solución digital que se adquirirá para la Red Distrital de Archivos y los proyectos de la Dirección Distrital de Archivo.
- Se consolidó el documento de "Requerimientos Funcionales del Componente Digital" del proyecto que se consolida como entregable para esta vigencia. 
2. Documento Avance 1 Plan Distrital Archivos Derechos Humanos: Implementación (Fase 1):
Durante el mes de julio se llevó a cabo la elaboración y redacción de la versión 1.0 del documento: 
Durante el mes de agosto se llevó a cabo la elaboración y redacción de la versión 1.0 del instrumento: “Esquema de Criterios de Identificación de Archivos de Derechos Humanos y Derecho Internacional Humanitario para Bogotá”, tercer producto de la línea 2 del Plan de Archivos de Derechos Humanos Bogotá – ADHB: “Lineamientos de política en materia de archivos de Derechos Humanos para Bogotá”. Así mismo, como parte de la elaboración del Lineamiento Técnico MIGDA de Archivos de Derechos Humanos y Derecho Internacional Humanitario, se llevó a cabo la revisión interna y ajuste de este producto.
Por otra parte, para la línea 4 denominada: “Democratización, acceso y apropiación social de la memoria”, se cerró el nuevo proceso de ajustes a los insumos (Mapa de navegación, esquema de niveles de contenido, mockup y redacción de contenidos) que integran el paquete de requisitos técnicos de esta iniciativa para revisión del área de tecnología y envío a la Oficina de Tecnología para su desarrollo, puesta a prueba e implementación. Finalmente se activaron los tiempos, avances y ajustes del cronograma a la diagramación de las piezas que integran el Cofre Viajero de la exposición virtual de la Constitución Política de 1991, propuesta que fue socializada con el equipo de divulgación.
3. Informe de acciones de divulgación de las actividades de la Dirección Distrital de Archivo de Bogotá: 
En el mes de agosto de 2022 las acciones de divulgación, en el marco de la agenda temática: Archivos, sociedad y transformación digital, impactaron a 155.365 personas, a través de las siguientes actividades, las cuales se están disfrutando y apropiando cada vez más por parte de la ciudadanía.
-  5 publicaciones en el micrositio web Archivo de Bogotá (1 nota, 1 agenda cultural, 2 slideshow, 2 actas), el cual registró el ingreso de 36.314 usuarios, los cuales hicieron 117.320 visitas a páginas.
- 60 publicaciones en las redes sociales del Archivo de Bogotá, relacionados con los fondos y colecciones que custodia, las actividades de la Agenda Cultural del Archivo de Bogotá, las Visitas Guiadas del Archivo de Bogotá, las sinergias con los aliados Canal Capital e IDPC y la información y actividades de la Subdirección del Sistema Distrital de Archivo de Bogotá. 
Dichos contenidos impactaron a 118.531 personas, distribuidas así: 78.031 alcance en Facebook, 12.100 cuentas alcanzadas en Instagram y 28.400 impresiones en Twitter.  De igual forma, las personas impactadas realizaron en las tres redes sociales 23.323 interacciones. 
- 1 'Visita Guiada del Archivo de Bogotá' con la participación de 14 personas.
- 7 exposiciones comprendieron las actividades desarrolladas en la programación de la Agenda Cultural del Archivo de Bogotá que impactaron a 506 personas, distribuidas así:
274 impactos en 3 exposiciones virtuales: La alegría de leer (131), Archivos a fondo (73) y La Constitución de 1991 (70).
232 impactos en 1 exposición presencial: Bogotá revelada 1932 - 1949 (Sala de Exposiciones del Archivo de Bogotá).
Pendiente impactos en 2 exposiciones itinerantes: 'Bogotanos, habitando su ciudad, apropiando sus espacios' (Plaza Distrital de Mercado El Restrepo) y  'Bogotá en construcción, paisajes urbanos del siglo XX' (Plaza Distrital de Mercado Fontibón).
Pendiente impactos en 1 exposición digital presentada en 15 Plazas Distritales de Mercado: 'Retratos de ciudad, memorias y oficios bogotanos'.
</v>
          </cell>
          <cell r="II25" t="str">
            <v>En el mes de septiembre se llevaron a cabo las siguientes acciones en la actividad 1 “Realizar Procesos De Caracterización, Procesamiento, Acceso Y Puesta al Servicio Del Patrimonio Documental Del Distrito Capital”: Durante el mes de septiembre se avanzó en la implementación de las líneas formuladas en la estrategia, se realiza ajustes a los valores de las metas establecida en 2022 y 2013 para el cumplimiento de la meta general de 80.000 unidades descritas puestas al servicio del ciudadano, se realiza reunión con los equipos técnicos para formular el mejoramiento en el rediseño de la línea de procesamiento técnico. 2. Informe del procesamiento técnico de las unidades documentales y material bibliográfico que conforman los fondos y colecciones que custodia el Archivo de Bogotá. Se adelantaron las siguientes acciones para el mes de septiembre: *Se oficializo la Transferencia Secundaria de la Secretaría Distrital de Ambiente. *En el mes de septiembre se describieron 2.000 unidades documentales del patrimonio documental que conserva la Dirección Distrital de Archivo de Bogotá. *Se cargaron  y/o se asociaron  31.969 imágenes que equivalen a 374 archivos en PDF al Sistema de Información del Archivo de Bogotá para el mes de septiembre *Se atendieron 270usuarios en sala de consulta y se reportó el índice de grado de satisfacción de ciudadana de 97,80% 3. Informe de ejecución y seguimiento a metas e indicadores de las actividades transversales de la Dirección Distrital de Archivo: En el mes de septiembre se realizaron las siguientes actividades en el marco de las acciones trasversales de la Dirección Distrital de Archivo de Bogotá: - Se remitió nueva versión del Plan de Adquisiciones del Archivo de Bogotá para 2023 -Se realizo solicitud de traslado presupuestal para financiar las adiciones de los contratos de prestación de servicios de la Dirección Distrital de Archivo. -Se realizaron reportes de los diferentes planes y proyectos en los que participa la Dirección Distrital de Archivo de Bogotá. -Se realizo preparación del simulacro distrital -Seguimiento a riesgo químico y medición térmica -Seguimiento a actividades de bienestar y capacitaciones ofertadas por el área de tanto humano para los colaboradores de la Dirección Distrital de Archivo. - Se realiza revisión y ajustes al proceso de selección de mínima cuantía cuyo objeto es adquisición de insumos de almacenamiento y encuadernación. (revisión y ajustes análisis del sector. - Se realiza revisión y ajustes matriz de riesgos procesos de funcionamiento (adquisición de insumos y mantenimiento correctivo y calibración equipos MAS100NT) - Se realizó seguimiento al cronograma de mantenimiento preventivos y/o correctivos de los equipos de funcionamiento. En cuanto a la actividad 2 se desarrollaron las siguientes acciones: 1. Documento Avance 1 Bogotá Historia Común 2.0. Fase 3: Desarrollo y Lanzamiento: En el mes de septiembre se desarrolló el documento que recoge todos los avances de la Fase 3 del proyecto, en cuanto a tres grandes temas: Caja de herramientas, Colección digital y Plataforma colaborativa. Adicionalmente, se destacan: Ajustes a la Metodología de Apropiación social del patrimonio documental y su Guía ASPD, así como los esquemas, formatos e instrumentos de soporte; que hacen parte de la CAJA DE HERRAMIENTAS. - Revisión y retroalimentación del Esquema de metadatos para la catalogación de contenidos digitales del proyecto, que hace parte de la PLATAFORMA COLABORATIVA. - Elaboración de los inventarios de los primeros contenidos de la COLECCION DIGITAL de Memorias locales y comunitarias, con documentación del Instituto Distrital de las Artes - Idartes e Instituto Distrital de la Participación y Acción Comunal: IDPAC . Se subraya que la Subdirección de gestión del patrimonio finalizó la digitalización y clasificación de 117 tomos de historia barrial del Instituto Distrital de la Participación y Acción Comunal: IDPAC, que se corresponden con estos contenidos. - Se hizo seguimiento a la ejecución del proyecto, mediante reuniones, documentos y herramienta de Gantt, que da cuenta del cumplimiento oportuno del cronograma. - Se llevaron a cabo reuniones con la Subsecretaria de fortalecimiento y su equipo para actualizar la documentación, productos del proyecto y preparar presentación con la Secretaria General, la cual se surtió el 21 de sept. En lo que corresponde al ecosistema de aliados del proyecto, estas fueron las actividades principales: - Se surtieron reuniones de articulación para organizar actividades y revisar la viabilidad de lanzar un concurso distrital de memorias con: (i) GAB- Gerencia, (ii)Secretaría de Integración Social- Dirección de Planeación y área de fortalecimiento territorial; (iii) IDPAC- Subdirección de Participación y Escuela de Participación. - Se realizó el último taller de sensibilización en Metodología ASPD que podrá aplicarse con las comunidades que vincula IDARTES a su proyecto de Rutas de la Memoria. 2. Documento Avance 1 Plan Distrital Archivos Derechos Humanos: Implementación (Fase 1): Durante el mes de septiembre se avanzó en la elaboración, de la versión 1.1 del instrumento: Esquema de Criterios de Identificación de Archivos de Derechos Humanos y Derecho Internacional Humanitario para Bogotá, tercer producto de la línea 2 del Plan de Archivos de Derechos Humanos Bogotá – ADHB: Lineamientos de política en materia de archivos de Derechos Humanos para Bogotá. Así mismo, como parte de la elaboración del Lineamiento Técnico MIGDA de Archivos de Derechos Humanos y Derecho Internacional Humanitario, se adelantaron con el equipo base del Modelo Integral de Gestión Documental de Archivos – MIGDA, mesas de trabajo. Como parte de esta dinámica, se revisó el insumo de conceptualización MIGDA en Word, y el esquema del modelo integral en Excel, insumos sobre los cuales se identificó en cada uno de los componentes, la articulación de los lineamientos que contempla el PADHB. En este contexto, se realizaron Mesas de trabajo con el grupo de Asistencia Técnica de la Subdirección del Sistema Distrital de Archivos – SSDA -, para la articulación de los lineamientos archivísticos que contempla el PADHB. De igual forma, se llevaron a cabo mesas de trabajo con el área de gestión documental de la Secretaría General de la Alcaldía Mayor de Bogotá, con la cual se inició el piloto de adopción e implementación del: “Protocolo de gestión documental de los archivos referidos a las graves y manifiestas violaciones a los Derechos Humanos, e infracciones al Derecho Internacional Humanitario, ocurridas con ocasión del conflicto armado interno” (Protocolo). Como resultado de las mesas referidas, se elaboró un plan de trabajo con actividades y fechas marcadas para lo que resta de 2022 y lo que se proyectó para 2023.Por otra parte, Como parte de las acciones relacionadas al Plan en la agenda cultural y académica de la DDAB, se redactó un artículo denominado: “Plan Archivos de Derechos Humanos de Bogotá – PADHB: una apuesta por la apropiación social y el acceso de la información referida a los impactos del conflicto armado interno en Colombia”. Este artículo fue enviado al equipo de divulgación de la Dirección Distrital de Archivo de Bogotá, y publicado en el micrositio del Archivo de Bogotá el 12 de septiembre. Finalmente, se continuó con la gestión y control de los tiempos, avances y seguimiento del cronograma de actividades de la diagramación de las piezas que integran el Cofre Viajero de la exposición virtual de la Constitución Política de 1991, aportando junto con el equipo de trabajo del PADHB y el equipo de divulgación de la Dirección Distrital de Archivo de Bogotá, los insumos de piezas que están en revisión y validación por parte del área de comunicaciones de la Secretaría General: revisión de corrección de estilo de los textos y revisión del diseño gráfico de las piezas. 3. Informe de acciones de divulgación de las actividades de la Dirección Distrital de Archivo de Bogotá. Durante el mes de septiembre la temática general fue Archivos, sociedad y transformación digital. Se publicaron 4 notas y se registraron 93.728 visitas en el micrositio web con el ingreso de 29.843 visitantes. Las redes sociales en las que se compartieron las imágenes de los fondos y colecciones que custodia el Archivo de Bogotá se centraron en la divulgación de eventos, así como en la temática específica de patrimonio bogotano a propósito del mes del patrimonio, para este mes el comportamiento del ecosistema digital demuestra un incremento respecto a seguidores. Fueron publicados 60 contenidos de divulgación en redes (22 trinos en Twitter, con 19.900 seguidores que se mantienen respecto al mes anterior y un alcance de 10.700 personas con 7.576 interacciones; 17 publicaciones en Instagram para 22.700 seguidores en aumento frente al mes anterior con un alcance de 11.800 personas y 1.763 interacciones y; 21 publicaciones en Facebook para 28.621 seguidores en incremento frente al mes anterior con un alcance de 33.991 personas y 3.337 interacciones). Cabe anotar que el número de seguidores tiende a aumentar y mantenerse con el tiempo ampliando en la ciudadanía las posibilidades de apreciación de estos contenidos. La agenda cultural del mes comprendió la Franja Archivo de Bogotá en las localidades con tres exposiciones, la primera exposición: Plazas de Mercado Centros de la Memoria y el patrimonio vivo de Bogotá en 14 Plazas Distritales de Mercado y la exposición ""memorias y dinámicas de una ciudad en construcción: bogotanos habitando su ciudad, apropiando sus espacios"" en la Plaza Distrital de Mercado del Barrio San Carlos y la exposición ""memorias y dinámicas de una ciudad en construcción: paisajes urbanos del siglo XX"" en la Plaza de Mercado de Fontibón. La Feria ciudadana que se llevó a cabo el 2 de septiembre en la Plaza España de la localidad de Los Mártires con la participación de 47 personas. Respecto a la Franja Exposiciones: Respecto a la exposición virtual ""Constitución política de 1991"" 58 personas han visitado el lugar, la exposición La alegría de leer cuenta con la visita de 118 personas y la exposición Archivos a Fondo 81 personas. De otro lado, la exposición Bogotá revelada 1932 – 1949 que se desarrolla de manera presencial ha contado con la participación de 276 personas.</v>
          </cell>
          <cell r="IJ25" t="str">
            <v xml:space="preserve">En el mes de octubre se llevaron a cabo las siguientes acciones en la actividad 1 “Realizar Procesos De Caracterización, Procesamiento, Acceso Y Puesta al Servicio Del Patrimonio Documental Del Distrito Capital”: Durante el mes de octubre se avanzó en la implementación de las líneas formuladas en la estrategia, se continúan las reuniones con los equipos técnicos frente al mejoramiento en el rediseño de la línea de procesamiento técnico. Analizando la cantidad de recurso humano que se requiere en su implementación. 2. Informe del procesamiento técnico de las unidades documentales y material bibliográfico que conforman los fondos y colecciones que custodia el Archivo de Bogotá. Se adelantaron las siguientes acciones para el mes de septiembre:
*Se realizó visita técnica a Canal Capital para identificar viabilidad técnica de Transferencia Secundaria.
*Se cuenta con un avance acumulado del 97.5% de la meta establecida de 16000 descripciones para este 2022, con un acumulado 15.600 descripciones.
*Se avanzó con 20 acciones del Sistema Integrado de Conservación- SIC. 
*Se atendieron 168 usuarios y se obtuvo un Reporte de grado de satisfacción de ciudadana del 99%
 3. Informe de ejecución y seguimiento a metas e indicadores de las actividades transversales de la Dirección Distrital de Archivo: En el mes de octubre se realizaron las siguientes actividades en el marco de las acciones trasversales de la Dirección Distrital de Archivo de Bogotá: Se realizaron las gestiones para las adiciones y prórrogas y procesos de selección, se realizó seguimiento a la ejecución presupuestal, se avanzó en el desarrollo del cronograma de mantenimiento y se avanzó en las actas de inventaros de los bienes a cargo de la Dirección Distrital de Archivo de Bogotá. 
En cuanto a la actividad 2 se desarrollaron las siguientes acciones: 1. Documento Avance 1 Bogotá Historia Común 2.0. Fase 3: Desarrollo y Lanzamiento: En el mes de octubre se hizo seguimiento al proyecto Bogotá Historia Común 2.0 con énfasis en direccionamientos de la Secretaria General, tales como gestionar el cambio de imagen del proyecto, revisar los términos del lanzamiento del proyecto, apoyar al equipo de tecnología para el desarrollo de funcionalidades de la plataforma digital prevista para el proyecto, fortalecer el esquema de despliegue territorial del proyecto en alianza con entidades distritales. Igualmente, se avanzó en dos componentes del proyecto, así:                                                                                                                                                                    CAJA DE HERRAMIENTAS Y SU METODLOGÍA:                                                                                                                                            - Se ajustó el Árbol Temático, instrumento de la Metodología de Apropiación Social del Patrimonio Documenta (ASPD)
- Se generó un primer borrador de “Lineamientos para la gestión participativa de memorias locales y comunitarias”, que es un instrumento de la Metodología, enfocado en las entidades del distrito que desarrollan iniciativas de memorias en los territorios.
  - Se ajustó el Formato Básico de Descripción, instrumento de la Metodología ASPD                                                 
RED DE ALIADOS     -Se hizo seguimiento con aliados institucionales para verificar participación en Lanzamiento del proyecto en el 2023 (Secretaría Integración Social, GAB, IDPAC)                                                                                                  
COLECCIÓN DIGITAL  : Se realizaron reuniones con Biblored para fijar cronograma de actividades de sensibilización de la Metodología ASPD en Biblioteca el Mirador- Ciudad Bolívar    -Se realizó taller de cierre de sensibilizaciones con IDARTES, en el marco de la estrategia Rutas de la Memoria ,  estos talleres con entidades buscan que los gestores o mediadores se formen en la metodología del proyecto para la gestión participativa de memorias locales que recuperan con las comunidades en los territorios; de manera que esas memorias se transformen en patrimonio documental que se incorpore a la colección digital prevista en el proyecto.                                                                                                                                                                                           . 2. Documento Avance 1 Plan Distrital Archivos Derechos Humanos: Implementación (Fase 1): Durante el mes de octubre se llevó a cabo una mesa taller con entidades distritales el pasado 19 de octubre de 2022, con el fin de dar a conocer y recibir retroalimentación frente a los lineamientos de archivos de derechos humanos. 
. 3. Informe de acciones de divulgación de las actividades de la Dirección Distrital de Archivo de Bogotá. En el mes de octubre de 2022 se manejó la temática Archivos, Sociedad y Transformación Digital para la realización de productos y contenidos, en ese sentido se desarrollaron las siguientes acciones de divulgación:
- 4 notas en el micrositio web Archivo de Bogotá, el cual registró el ingreso de 30.640 usuarios para un total de 296.160 usuarios en el año, los cuales hicieron 100.543 visitas a la página para un total de 922.916 visitas en el año. Lineamientos para archivos públicos de derechos humanos de entidades distritales, Aproximaciones placenteras a los archivos planimétricos, Archivo de Bogotá propicia, entre estudiantes universitarios, la consulta de las colecciones de arquitectura que resguarda, Profesionales de la Subdirección del Sistema Distrital de Archivo son premiados en la VII Gala de Reconocimiento “El Talento al servicio de la Bogotá que estamos Construyendo” 
- 60 contenidos publicados en las redes sociales del Archivo de Bogotá, con temas relacionados a los fondos y colecciones que custodia el Archivo, las actividades de la Agenda Cultural del Archivo de Bogotá, las Visitas Guiadas del Archivo de Bogotá, las sinergias con los aliados Canal Capital e IDPC y la información de otros contenidos. Para un total anual de 552 contenidos en el año publicados en Facebook, Twitter e Instagram.
En Facebook se cuenta con 28.797 seguidores, han generado 4.487 interacciones en el mes; en Twitter se cuenta con 20.000 seguidores, 1507 interacciones durante el mes y 61.014 interacciones a lo largo del año; respecto a Instagram se cuenta con 23.100 seguidores, 4236 interacciones en el trimestre y 14.389 interacciones en el año.
Respecto a la agenda cultural se relacionan la exposición Bogotá revelada 1922 - 1949 inaugurada en el mes de agosto con la participación de 699 personas al mes de octubre; 3 exposiciones virtuales en el micrositio web Archivo de Bogotá: La Constitución política de 1991, Archivos a Fondo y La alegría de leer se precisa el ingreso de 5192 personas a lo largo del año.
-5 Visitas Guiadas del Archivo de Bogotá se llevaron a cabo en el mes de octubre con la participación de 89 personas asistentes.
</v>
          </cell>
          <cell r="IK25" t="str">
            <v/>
          </cell>
          <cell r="IL25" t="str">
            <v/>
          </cell>
          <cell r="IM25">
            <v>0</v>
          </cell>
          <cell r="IN25">
            <v>0</v>
          </cell>
          <cell r="IO25">
            <v>1</v>
          </cell>
          <cell r="IP25">
            <v>0</v>
          </cell>
          <cell r="IQ25">
            <v>0</v>
          </cell>
          <cell r="IR25">
            <v>1</v>
          </cell>
          <cell r="IS25">
            <v>0</v>
          </cell>
          <cell r="IT25">
            <v>0</v>
          </cell>
          <cell r="IU25">
            <v>1</v>
          </cell>
          <cell r="IV25">
            <v>0</v>
          </cell>
          <cell r="IW25">
            <v>0</v>
          </cell>
          <cell r="IX25">
            <v>0</v>
          </cell>
          <cell r="IY25">
            <v>0.85</v>
          </cell>
          <cell r="IZ25">
            <v>0</v>
          </cell>
          <cell r="JA25">
            <v>0</v>
          </cell>
          <cell r="JB25">
            <v>22.5</v>
          </cell>
          <cell r="JC25">
            <v>0</v>
          </cell>
          <cell r="JD25">
            <v>0</v>
          </cell>
          <cell r="JE25">
            <v>27.500000000000004</v>
          </cell>
          <cell r="JF25">
            <v>0</v>
          </cell>
          <cell r="JG25">
            <v>0</v>
          </cell>
          <cell r="JH25">
            <v>35</v>
          </cell>
          <cell r="JI25">
            <v>0</v>
          </cell>
          <cell r="JJ25">
            <v>0</v>
          </cell>
          <cell r="JK25">
            <v>0</v>
          </cell>
          <cell r="JL25">
            <v>85</v>
          </cell>
          <cell r="JM25">
            <v>0</v>
          </cell>
          <cell r="JN25">
            <v>0</v>
          </cell>
          <cell r="JO25">
            <v>22.5</v>
          </cell>
          <cell r="JP25">
            <v>22.5</v>
          </cell>
          <cell r="JQ25">
            <v>22.5</v>
          </cell>
          <cell r="JR25">
            <v>50</v>
          </cell>
          <cell r="JS25">
            <v>50</v>
          </cell>
          <cell r="JT25">
            <v>50</v>
          </cell>
          <cell r="JU25">
            <v>85</v>
          </cell>
          <cell r="JV25">
            <v>85</v>
          </cell>
          <cell r="JW25">
            <v>85</v>
          </cell>
          <cell r="JX25">
            <v>85</v>
          </cell>
          <cell r="JY25" t="str">
            <v>No Programó</v>
          </cell>
          <cell r="JZ25" t="str">
            <v/>
          </cell>
          <cell r="KA25">
            <v>100</v>
          </cell>
          <cell r="KB25" t="str">
            <v/>
          </cell>
          <cell r="KC25" t="str">
            <v/>
          </cell>
          <cell r="KD25">
            <v>100</v>
          </cell>
          <cell r="KE25" t="str">
            <v/>
          </cell>
          <cell r="KF25" t="str">
            <v/>
          </cell>
          <cell r="KG25">
            <v>100</v>
          </cell>
          <cell r="KH25" t="str">
            <v/>
          </cell>
          <cell r="KI25" t="str">
            <v/>
          </cell>
          <cell r="KJ25" t="str">
            <v/>
          </cell>
          <cell r="KK25" t="str">
            <v>No Programó</v>
          </cell>
          <cell r="KL25" t="str">
            <v>No Programó</v>
          </cell>
          <cell r="KM25">
            <v>100</v>
          </cell>
          <cell r="KN25">
            <v>100</v>
          </cell>
          <cell r="KO25">
            <v>100</v>
          </cell>
          <cell r="KP25">
            <v>100</v>
          </cell>
          <cell r="KQ25">
            <v>100</v>
          </cell>
          <cell r="KR25">
            <v>100</v>
          </cell>
          <cell r="KS25">
            <v>100</v>
          </cell>
          <cell r="KT25">
            <v>100</v>
          </cell>
          <cell r="KU25" t="str">
            <v/>
          </cell>
          <cell r="KV25" t="str">
            <v/>
          </cell>
          <cell r="KW25">
            <v>100</v>
          </cell>
          <cell r="KX25" t="str">
            <v>7868_4</v>
          </cell>
          <cell r="KY25" t="str">
            <v>4. Afianzar la transparencia para mayor efectividad en la gestión pública distrital.</v>
          </cell>
          <cell r="KZ25">
            <v>100</v>
          </cell>
          <cell r="LA25">
            <v>80.583333333333329</v>
          </cell>
          <cell r="LB25" t="str">
            <v/>
          </cell>
          <cell r="LC25" t="str">
            <v/>
          </cell>
          <cell r="LD25">
            <v>100</v>
          </cell>
          <cell r="LE25">
            <v>76.326388888888886</v>
          </cell>
          <cell r="LF25">
            <v>10533461000</v>
          </cell>
          <cell r="LG25">
            <v>9952827681</v>
          </cell>
          <cell r="LH25">
            <v>7343147798</v>
          </cell>
          <cell r="LI25">
            <v>1175144811</v>
          </cell>
          <cell r="LJ25">
            <v>1134507998</v>
          </cell>
          <cell r="LK25" t="str">
            <v>No Programó</v>
          </cell>
          <cell r="LL25" t="str">
            <v>No Programó</v>
          </cell>
          <cell r="LM25">
            <v>4.5</v>
          </cell>
          <cell r="LN25">
            <v>0</v>
          </cell>
          <cell r="LO25">
            <v>0</v>
          </cell>
          <cell r="LP25">
            <v>5.5</v>
          </cell>
          <cell r="LQ25">
            <v>0</v>
          </cell>
          <cell r="LR25">
            <v>0</v>
          </cell>
          <cell r="LS25">
            <v>7</v>
          </cell>
          <cell r="LT25">
            <v>0</v>
          </cell>
          <cell r="LU25" t="str">
            <v/>
          </cell>
          <cell r="LV25" t="str">
            <v/>
          </cell>
          <cell r="LW25">
            <v>17</v>
          </cell>
          <cell r="LX25">
            <v>17</v>
          </cell>
          <cell r="LY25">
            <v>48</v>
          </cell>
          <cell r="LZ25" t="str">
            <v>No aplica</v>
          </cell>
          <cell r="MA25" t="str">
            <v>No aplica</v>
          </cell>
          <cell r="MB25" t="str">
            <v>Oportuno: Se radica en los tiempos establecidos por la Oficina Asesora de Planeación - OAP</v>
          </cell>
          <cell r="MC25" t="str">
            <v>No aplica</v>
          </cell>
          <cell r="MD25" t="str">
            <v>No aplica</v>
          </cell>
          <cell r="ME25" t="str">
            <v>Oportuno: Se radica en los tiempos establecidos por la Oficina Asesora de Planeación - OAP</v>
          </cell>
          <cell r="MF25" t="str">
            <v>No aplica</v>
          </cell>
          <cell r="MG25" t="str">
            <v>No aplica</v>
          </cell>
          <cell r="MH25" t="str">
            <v>Oportuno: Se radica en los tiempos establecidos por la Oficina Asesora de Planeación - OAP</v>
          </cell>
          <cell r="MI25">
            <v>0</v>
          </cell>
          <cell r="MJ25">
            <v>0</v>
          </cell>
          <cell r="MK25">
            <v>0</v>
          </cell>
          <cell r="ML25" t="str">
            <v>No aplica</v>
          </cell>
          <cell r="MM25" t="str">
            <v>No aplica</v>
          </cell>
          <cell r="MN25" t="str">
            <v>Coherente: La información de avance de la magnitud, consignada en el reporte del periodo, concuerda con la programación realizada, con la información cualitativa presentada, con las actividades establecidas (si aplica) y con los soportes presentados. Esta</v>
          </cell>
          <cell r="MO25" t="str">
            <v>No aplica</v>
          </cell>
          <cell r="MP25" t="str">
            <v>No aplica</v>
          </cell>
          <cell r="MQ2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25" t="str">
            <v>No aplica</v>
          </cell>
          <cell r="MS25" t="str">
            <v>No aplica</v>
          </cell>
          <cell r="MT2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25">
            <v>0</v>
          </cell>
          <cell r="MV25">
            <v>0</v>
          </cell>
          <cell r="MW25">
            <v>0</v>
          </cell>
          <cell r="MX25" t="str">
            <v>No Programó</v>
          </cell>
          <cell r="MY25" t="str">
            <v>No Programó</v>
          </cell>
          <cell r="MZ25">
            <v>100</v>
          </cell>
          <cell r="NA25" t="str">
            <v>No programó</v>
          </cell>
          <cell r="NB25" t="str">
            <v>No programó</v>
          </cell>
          <cell r="NC25">
            <v>100</v>
          </cell>
          <cell r="ND25">
            <v>100</v>
          </cell>
          <cell r="NE25">
            <v>100</v>
          </cell>
          <cell r="NF25">
            <v>100</v>
          </cell>
          <cell r="NG25">
            <v>100</v>
          </cell>
          <cell r="NH25" t="str">
            <v/>
          </cell>
          <cell r="NI25" t="str">
            <v/>
          </cell>
          <cell r="NJ25" t="str">
            <v xml:space="preserve">• La información se encuentra en coherencia con las herramientas presupuestales. </v>
          </cell>
          <cell r="NK25" t="str">
            <v xml:space="preserve">• La información se encuentra en coherencia con las herramientas presupuestales. </v>
          </cell>
          <cell r="NL25" t="str">
            <v xml:space="preserve">La información consignada por el proyecto, corresponde con las registradas en las herramientas oficiales
La información consignada esta acorde a lo programado en las herramientas presupuestales de la Entidad. </v>
          </cell>
          <cell r="NM25" t="str">
            <v xml:space="preserve">• La información se encuentra en coherencia con las herramientas presupuestales. </v>
          </cell>
          <cell r="NN25" t="str">
            <v xml:space="preserve">• La información se encuentra en coherencia con las herramientas presupuestales. </v>
          </cell>
          <cell r="NO25" t="str">
            <v xml:space="preserve">• La información se encuentra en coherencia con las herramientas presupuestales. </v>
          </cell>
          <cell r="NP25" t="str">
            <v xml:space="preserve">• La información se encuentra en coherencia con las herramientas presupuestales. </v>
          </cell>
          <cell r="NQ25" t="str">
            <v xml:space="preserve">• La información se encuentra en coherencia con las herramientas presupuestales. </v>
          </cell>
          <cell r="NR25" t="str">
            <v xml:space="preserve">• La información se encuentra en coherencia con las herramientas presupuestales. </v>
          </cell>
          <cell r="NS25">
            <v>0</v>
          </cell>
          <cell r="NT25">
            <v>0</v>
          </cell>
          <cell r="NU25">
            <v>0</v>
          </cell>
          <cell r="NV25" t="str">
            <v>No aplica</v>
          </cell>
          <cell r="NW25" t="str">
            <v>No aplica</v>
          </cell>
          <cell r="NX25" t="str">
            <v>No aplica</v>
          </cell>
          <cell r="NY25" t="str">
            <v>No aplica</v>
          </cell>
          <cell r="NZ25" t="str">
            <v>No aplica</v>
          </cell>
          <cell r="OA25" t="str">
            <v>No aplica</v>
          </cell>
          <cell r="OB25" t="str">
            <v>No aplica</v>
          </cell>
          <cell r="OC25" t="str">
            <v>No aplica</v>
          </cell>
          <cell r="OD25" t="str">
            <v>No aplica</v>
          </cell>
          <cell r="OE25">
            <v>0</v>
          </cell>
          <cell r="OF25">
            <v>0</v>
          </cell>
          <cell r="OG25">
            <v>0</v>
          </cell>
          <cell r="OJ25" t="str">
            <v>PD31</v>
          </cell>
          <cell r="OK25">
            <v>48</v>
          </cell>
          <cell r="OL25">
            <v>0</v>
          </cell>
          <cell r="OM25">
            <v>0</v>
          </cell>
          <cell r="ON25">
            <v>0</v>
          </cell>
          <cell r="OO25">
            <v>0</v>
          </cell>
          <cell r="OP25">
            <v>0</v>
          </cell>
          <cell r="OQ25">
            <v>0</v>
          </cell>
          <cell r="OR25">
            <v>0</v>
          </cell>
          <cell r="OS25">
            <v>0</v>
          </cell>
          <cell r="OT25">
            <v>0</v>
          </cell>
          <cell r="OU25">
            <v>0</v>
          </cell>
          <cell r="OV25">
            <v>0</v>
          </cell>
          <cell r="OW25">
            <v>0</v>
          </cell>
          <cell r="OX25">
            <v>0</v>
          </cell>
          <cell r="OY25">
            <v>24342852</v>
          </cell>
          <cell r="OZ25">
            <v>24342852</v>
          </cell>
          <cell r="PA25">
            <v>24342852</v>
          </cell>
          <cell r="PB25">
            <v>24342852</v>
          </cell>
          <cell r="PC25">
            <v>24342852</v>
          </cell>
          <cell r="PD25">
            <v>24342852</v>
          </cell>
          <cell r="PE25">
            <v>24342852</v>
          </cell>
          <cell r="PF25">
            <v>24342852</v>
          </cell>
          <cell r="PG25">
            <v>24342852</v>
          </cell>
          <cell r="PH25">
            <v>24342852</v>
          </cell>
          <cell r="PI25">
            <v>0</v>
          </cell>
          <cell r="PJ25">
            <v>0</v>
          </cell>
          <cell r="PK25">
            <v>24342852</v>
          </cell>
          <cell r="PL25">
            <v>211476</v>
          </cell>
          <cell r="PM25">
            <v>1174933335</v>
          </cell>
          <cell r="PN25" t="str">
            <v>Meta Proyecto de Inversión</v>
          </cell>
        </row>
        <row r="26">
          <cell r="A26" t="str">
            <v>PD32</v>
          </cell>
          <cell r="B26">
            <v>7868</v>
          </cell>
          <cell r="D26">
            <v>2020110010191</v>
          </cell>
          <cell r="E26" t="str">
            <v>Un nuevo contrato social y ambiental para la Bogotá del siglo XXI</v>
          </cell>
          <cell r="F26" t="str">
            <v>5. Construir Bogotá región con gobierno abierto, transparente y ciudadanía consciente.</v>
          </cell>
          <cell r="G26" t="str">
            <v>56. Gestión Pública Efectiva</v>
          </cell>
          <cell r="H26" t="str">
            <v xml:space="preserve">Fortalecer las capacidades institucionales para una Gestión pública efectiva y articulada, orientada a la generación de valor público para los grupos de interés. </v>
          </cell>
          <cell r="I26" t="str">
            <v>N/A</v>
          </cell>
          <cell r="J26" t="str">
            <v>Desarrollo Institucional para una Gestión Pública Eficiente</v>
          </cell>
          <cell r="K26" t="str">
            <v>Subsecretaría Distrital de Fortalecimiento Institucional</v>
          </cell>
          <cell r="L26" t="str">
            <v>Gloria Patricia Rincón Mazo</v>
          </cell>
          <cell r="M26" t="str">
            <v>Subsecretaria Distrital de Fortalecimiento Institucional</v>
          </cell>
          <cell r="N26" t="str">
            <v>Dirección Distrital de Desarrollo Institucional</v>
          </cell>
          <cell r="O26" t="str">
            <v>Oscar Guillermo Niño del Rio</v>
          </cell>
          <cell r="P26" t="str">
            <v>Director Distrital de Desarrollo Institucional</v>
          </cell>
          <cell r="Q26" t="str">
            <v xml:space="preserve">Lady Nieto Bahamón </v>
          </cell>
          <cell r="R26" t="str">
            <v>Eliana Pedraza</v>
          </cell>
          <cell r="S26" t="str">
            <v>74. Implementar una estrategia progresiva de teletrabajo en el 100% de las entidades públicas del Distrito con enfoque de género, privilegiando a las mujeres cabeza de hogar.</v>
          </cell>
          <cell r="T26" t="str">
            <v>Porcentaje de implementación de la estrategia de teletrabajo</v>
          </cell>
          <cell r="V26" t="str">
            <v>74. Implementar una estrategia progresiva de teletrabajo  en el 100% de las entidades públicas del Distrito con enfoque de género, privilegiando a las mujeres cabeza de hogar.</v>
          </cell>
          <cell r="W26" t="str">
            <v>Porcentaje de implementación de política de teletrabajo</v>
          </cell>
          <cell r="AH26" t="str">
            <v>17. Alianzas para lograr los objetivos</v>
          </cell>
          <cell r="AI26" t="str">
            <v xml:space="preserve">PD_Meta Trazadora: 74. Implementar una estrategia progresiva de teletrabajo  en el 100% de las entidades públicas del Distrito con enfoque de género, privilegiando a las mujeres cabeza de hogar.; PD_ID Meta Trazadora: Porcentaje de implementación de política de teletrabajo; ODS: 17. Alianzas para lograr los objetivos; </v>
          </cell>
          <cell r="AJ26" t="str">
            <v xml:space="preserve">Este indicador debe quedar programado el 100% para el cuatrenio. </v>
          </cell>
          <cell r="AK26">
            <v>44055</v>
          </cell>
          <cell r="AL26">
            <v>1</v>
          </cell>
          <cell r="AM26">
            <v>2022</v>
          </cell>
          <cell r="AN26" t="str">
            <v>Porcentaje de organismos y entidades del Distrito Capital que implementan teletrabajo con enfoque de género, privilegiando a las mujeres cabeza de hogar</v>
          </cell>
          <cell r="AO26" t="str">
            <v>Promover la inclusión social, con enfoque diferencial de género y territorial, mejorando la calidad de vida de los funcionarios del Distrito a través del Teletrabajo, privilegiando a las mujeres cabeza de hogar.</v>
          </cell>
          <cell r="AP26">
            <v>2020</v>
          </cell>
          <cell r="AQ26">
            <v>2024</v>
          </cell>
          <cell r="AR26" t="str">
            <v>Creciente</v>
          </cell>
          <cell r="AS26" t="str">
            <v>Eficacia</v>
          </cell>
          <cell r="AT26" t="str">
            <v>Porcentaje</v>
          </cell>
          <cell r="AU26" t="str">
            <v>Producto</v>
          </cell>
          <cell r="AV26">
            <v>2019</v>
          </cell>
          <cell r="AW26">
            <v>0</v>
          </cell>
          <cell r="AX26" t="str">
            <v>Secretaría General 2019</v>
          </cell>
          <cell r="AY26">
            <v>0</v>
          </cell>
          <cell r="AZ26">
            <v>1</v>
          </cell>
          <cell r="BA26">
            <v>1</v>
          </cell>
          <cell r="BB26" t="str">
            <v xml:space="preserve">El cumplimiento de esta meta se realizá a través del Desarrollo de la Estrategia: Documento Técnico de la estrategia e informes de avance. </v>
          </cell>
          <cell r="BC26" t="str">
            <v>Porcentaje de avance de la estrategia dirigida a las madres cabeza de familia</v>
          </cell>
          <cell r="BD26" t="str">
            <v>fases ejecutadas de la estrategia</v>
          </cell>
          <cell r="BE26" t="str">
            <v>fases planeadas de la estrategia</v>
          </cell>
          <cell r="BF26" t="str">
            <v>SIDEAP</v>
          </cell>
          <cell r="BG26">
            <v>2</v>
          </cell>
          <cell r="BH26">
            <v>44098</v>
          </cell>
          <cell r="BI26">
            <v>0</v>
          </cell>
          <cell r="BJ26" t="str">
            <v>Establecer variables 1 y/o 2 numéricas</v>
          </cell>
          <cell r="BK26">
            <v>100</v>
          </cell>
          <cell r="BL26">
            <v>20</v>
          </cell>
          <cell r="BM26">
            <v>60</v>
          </cell>
          <cell r="BN26">
            <v>75</v>
          </cell>
          <cell r="BO26">
            <v>90</v>
          </cell>
          <cell r="BP26">
            <v>100</v>
          </cell>
          <cell r="BW26">
            <v>20</v>
          </cell>
          <cell r="BX26">
            <v>60</v>
          </cell>
          <cell r="BY26">
            <v>75</v>
          </cell>
          <cell r="BZ26">
            <v>40</v>
          </cell>
          <cell r="CA26">
            <v>15</v>
          </cell>
          <cell r="CB26">
            <v>0</v>
          </cell>
          <cell r="CC26" t="str">
            <v>N/A</v>
          </cell>
          <cell r="CD26" t="str">
            <v>N/A</v>
          </cell>
          <cell r="CE26" t="str">
            <v>N/A</v>
          </cell>
          <cell r="CF26">
            <v>20</v>
          </cell>
          <cell r="CG26">
            <v>60</v>
          </cell>
          <cell r="CH26">
            <v>69</v>
          </cell>
          <cell r="CI26" t="str">
            <v>Suma</v>
          </cell>
          <cell r="CJ26">
            <v>0</v>
          </cell>
          <cell r="CK26">
            <v>0</v>
          </cell>
          <cell r="CL26">
            <v>3</v>
          </cell>
          <cell r="CM26">
            <v>0</v>
          </cell>
          <cell r="CN26">
            <v>0</v>
          </cell>
          <cell r="CO26">
            <v>3</v>
          </cell>
          <cell r="CP26">
            <v>0</v>
          </cell>
          <cell r="CQ26">
            <v>0</v>
          </cell>
          <cell r="CR26">
            <v>3</v>
          </cell>
          <cell r="CS26">
            <v>0</v>
          </cell>
          <cell r="CT26">
            <v>0</v>
          </cell>
          <cell r="CU26">
            <v>6</v>
          </cell>
          <cell r="CV26">
            <v>75</v>
          </cell>
          <cell r="CW26">
            <v>9</v>
          </cell>
          <cell r="CX26">
            <v>9</v>
          </cell>
          <cell r="CY26">
            <v>0</v>
          </cell>
          <cell r="CZ26">
            <v>0</v>
          </cell>
          <cell r="DA26">
            <v>3</v>
          </cell>
          <cell r="DB26">
            <v>0</v>
          </cell>
          <cell r="DC26">
            <v>0</v>
          </cell>
          <cell r="DD26">
            <v>3</v>
          </cell>
          <cell r="DE26">
            <v>0</v>
          </cell>
          <cell r="DF26">
            <v>0</v>
          </cell>
          <cell r="DG26">
            <v>3</v>
          </cell>
          <cell r="DH26">
            <v>0</v>
          </cell>
          <cell r="DI26">
            <v>0</v>
          </cell>
          <cell r="DJ26">
            <v>6</v>
          </cell>
          <cell r="DK26">
            <v>15</v>
          </cell>
          <cell r="DL26">
            <v>0</v>
          </cell>
          <cell r="DM26">
            <v>0</v>
          </cell>
          <cell r="DN26">
            <v>3</v>
          </cell>
          <cell r="DO26">
            <v>0</v>
          </cell>
          <cell r="DP26">
            <v>0</v>
          </cell>
          <cell r="DQ26">
            <v>3</v>
          </cell>
          <cell r="DR26">
            <v>0</v>
          </cell>
          <cell r="DS26">
            <v>0</v>
          </cell>
          <cell r="DT26">
            <v>3</v>
          </cell>
          <cell r="DU26">
            <v>0</v>
          </cell>
          <cell r="DV26">
            <v>0</v>
          </cell>
          <cell r="DW26">
            <v>0</v>
          </cell>
          <cell r="DX26">
            <v>9</v>
          </cell>
          <cell r="DY26">
            <v>9</v>
          </cell>
          <cell r="DZ26" t="str">
            <v> </v>
          </cell>
          <cell r="EA26">
            <v>0</v>
          </cell>
          <cell r="EB26" t="str">
            <v>Documento Técnico de la implementación "Estrategia Progresiva de Teletrabajo"</v>
          </cell>
          <cell r="EC26">
            <v>0</v>
          </cell>
          <cell r="ED26" t="str">
            <v> </v>
          </cell>
          <cell r="EE26" t="str">
            <v xml:space="preserve">Informe de ejecución de la  Estrategia de Teletrabajo en el Distrito. </v>
          </cell>
          <cell r="EF26">
            <v>0</v>
          </cell>
          <cell r="EG26" t="str">
            <v> </v>
          </cell>
          <cell r="EH26" t="str">
            <v xml:space="preserve">Informe de ejecución de la  Estrategia de Teletrabajo en el Distrito. </v>
          </cell>
          <cell r="EI26">
            <v>0</v>
          </cell>
          <cell r="EJ26" t="str">
            <v> </v>
          </cell>
          <cell r="EK26" t="str">
            <v xml:space="preserve">Informe de ejecución de la  Estrategia de Teletrabajo en el Distrito. </v>
          </cell>
          <cell r="EL26">
            <v>0</v>
          </cell>
          <cell r="EM26">
            <v>0</v>
          </cell>
          <cell r="EN26" t="str">
            <v xml:space="preserve">Documento avances de la implementación Estrategia de Teletrabajo y sus soportes. </v>
          </cell>
          <cell r="EO26">
            <v>0</v>
          </cell>
          <cell r="EP26">
            <v>0</v>
          </cell>
          <cell r="EQ26" t="str">
            <v xml:space="preserve">Informe de ejecución de la implementación Estrategia de Teletrabajo y sus soportes. </v>
          </cell>
          <cell r="ER26">
            <v>0</v>
          </cell>
          <cell r="ES26">
            <v>0</v>
          </cell>
          <cell r="ET26" t="str">
            <v xml:space="preserve">Informe de ejecución de la  Estrategia de Teletrabajo en el Distrito. </v>
          </cell>
          <cell r="EU26">
            <v>0</v>
          </cell>
          <cell r="EV26">
            <v>0</v>
          </cell>
          <cell r="EW26">
            <v>0</v>
          </cell>
          <cell r="EX26" t="str">
            <v>N/A</v>
          </cell>
          <cell r="EY26" t="str">
            <v>N/A</v>
          </cell>
          <cell r="EZ26" t="str">
            <v>N/A</v>
          </cell>
          <cell r="FA26" t="str">
            <v>N/A</v>
          </cell>
          <cell r="FB26" t="str">
            <v>N/A</v>
          </cell>
          <cell r="FC26" t="str">
            <v>N/A</v>
          </cell>
          <cell r="FD26" t="str">
            <v>N/A</v>
          </cell>
          <cell r="FE26" t="str">
            <v>N/A</v>
          </cell>
          <cell r="FF26" t="str">
            <v>N/A</v>
          </cell>
          <cell r="FG26" t="str">
            <v>N/A</v>
          </cell>
          <cell r="FH26" t="str">
            <v>N/A</v>
          </cell>
          <cell r="FI26" t="str">
            <v>N/A</v>
          </cell>
          <cell r="FJ26" t="str">
            <v>N/A</v>
          </cell>
          <cell r="FK26" t="str">
            <v>N/A</v>
          </cell>
          <cell r="FL26" t="str">
            <v>N/A</v>
          </cell>
          <cell r="FM26" t="str">
            <v>N/A</v>
          </cell>
          <cell r="FN26" t="str">
            <v>N/A</v>
          </cell>
          <cell r="FO26" t="str">
            <v>N/A</v>
          </cell>
          <cell r="FP26" t="str">
            <v>N/A</v>
          </cell>
          <cell r="FQ26" t="str">
            <v>N/A</v>
          </cell>
          <cell r="FR26" t="str">
            <v>N/A</v>
          </cell>
          <cell r="FS26" t="str">
            <v>N/A</v>
          </cell>
          <cell r="FT26" t="str">
            <v>N/A</v>
          </cell>
          <cell r="FU26" t="str">
            <v>N/A</v>
          </cell>
          <cell r="FV26" t="str">
            <v>N/A</v>
          </cell>
          <cell r="FW26" t="str">
            <v>N/A</v>
          </cell>
          <cell r="FX26" t="str">
            <v>N/A</v>
          </cell>
          <cell r="FY26" t="str">
            <v>N/A</v>
          </cell>
          <cell r="FZ26" t="str">
            <v>N/A</v>
          </cell>
          <cell r="GA26" t="str">
            <v>N/A</v>
          </cell>
          <cell r="GB26" t="str">
            <v>N/A</v>
          </cell>
          <cell r="GC26" t="str">
            <v>N/A</v>
          </cell>
          <cell r="GD26" t="str">
            <v>N/A</v>
          </cell>
          <cell r="GE26" t="str">
            <v>N/A</v>
          </cell>
          <cell r="GF26" t="str">
            <v>N/A</v>
          </cell>
          <cell r="GG26" t="str">
            <v>N/A</v>
          </cell>
          <cell r="GH26" t="str">
            <v>N/A</v>
          </cell>
          <cell r="GI26" t="str">
            <v>N/A</v>
          </cell>
          <cell r="GJ26" t="str">
            <v>N/A</v>
          </cell>
          <cell r="GK26" t="str">
            <v>N/A</v>
          </cell>
          <cell r="GL26" t="str">
            <v>N/A</v>
          </cell>
          <cell r="GM26" t="str">
            <v>N/A</v>
          </cell>
          <cell r="GN26" t="str">
            <v>N/A</v>
          </cell>
          <cell r="GO26" t="str">
            <v>N/A</v>
          </cell>
          <cell r="GP26" t="str">
            <v>N/A</v>
          </cell>
          <cell r="GQ26" t="str">
            <v>N/A</v>
          </cell>
          <cell r="GR26" t="str">
            <v>N/A</v>
          </cell>
          <cell r="GS26" t="str">
            <v>N/A</v>
          </cell>
          <cell r="GT26" t="str">
            <v>N/A</v>
          </cell>
          <cell r="GU26" t="str">
            <v>N/A</v>
          </cell>
          <cell r="GV26" t="str">
            <v>N/A</v>
          </cell>
          <cell r="GW26" t="str">
            <v>N/A</v>
          </cell>
          <cell r="GX26" t="str">
            <v>N/A</v>
          </cell>
          <cell r="GY26" t="str">
            <v>N/A</v>
          </cell>
          <cell r="GZ26" t="str">
            <v>N/A</v>
          </cell>
          <cell r="HA26" t="str">
            <v>N/A</v>
          </cell>
          <cell r="HB26" t="str">
            <v>N/A</v>
          </cell>
          <cell r="HC26" t="str">
            <v>N/A</v>
          </cell>
          <cell r="HD26" t="str">
            <v>N/A</v>
          </cell>
          <cell r="HE26" t="str">
            <v>N/A</v>
          </cell>
          <cell r="HF26" t="str">
            <v>N/A</v>
          </cell>
          <cell r="HG26" t="str">
            <v>N/A</v>
          </cell>
          <cell r="HH26" t="str">
            <v>N/A</v>
          </cell>
          <cell r="HI26" t="str">
            <v>N/A</v>
          </cell>
          <cell r="HJ26" t="str">
            <v>N/A</v>
          </cell>
          <cell r="HK26" t="str">
            <v>N/A</v>
          </cell>
          <cell r="HL26" t="str">
            <v>N/A</v>
          </cell>
          <cell r="HM26" t="str">
            <v>N/A</v>
          </cell>
          <cell r="HN26" t="str">
            <v>N/A</v>
          </cell>
          <cell r="HO26" t="str">
            <v>N/A</v>
          </cell>
          <cell r="HP26" t="str">
            <v>N/A</v>
          </cell>
          <cell r="HQ26" t="str">
            <v>N/A</v>
          </cell>
          <cell r="HR26" t="str">
            <v>N/A</v>
          </cell>
          <cell r="HS26" t="str">
            <v>N/A</v>
          </cell>
          <cell r="HT26" t="str">
            <v>N/A</v>
          </cell>
          <cell r="HU26" t="str">
            <v>N/A</v>
          </cell>
          <cell r="HV26" t="str">
            <v>N/A</v>
          </cell>
          <cell r="HW26" t="str">
            <v>N/A</v>
          </cell>
          <cell r="HX26" t="str">
            <v xml:space="preserve">La Secretaría General avanzó en el acompañamiento permanente a las entidades distritales con la focalización del modelo+ de teletrabajo en entidades y organismos distritales para cumplimiento de la meta de pacto por el Teletrabajo. 
Se llevo a cabo el Día Internacional del teletrabajo, el 16 de septiembre de 2022 “El teletrabajo como aporte al desarrollo sostenible de Bogotá”, con la participación de 117 asistentes; en la agenda del evento se socializaron los avances, retos y desafíos en la implementación del teletrabajo distrital
Asesorías, acompañamientos permanentes y focalización del modelo+ de teletrabajo en entidades y organismos distritales.  Entidades atendidas:58
Desarrollo talleres de Co-creación “Identificación de factores claves en la planeación, seguimiento y medición del teletrabajo distrital”, con equipos técnicos de teletrabajo del Distrito: 60 participantes; 46 entidades; más 540 ideas. 
Curso de Teletrabajo para Teletrabajadores y Directivos de teletrabajadores en plataforma Soy10: divulgación y promoción del curso: más de 1.600 capacitados y 123 en proceso de curso.
</v>
          </cell>
          <cell r="HY26" t="str">
            <v>No aplica</v>
          </cell>
          <cell r="HZ26" t="str">
            <v/>
          </cell>
          <cell r="IA26" t="str">
            <v/>
          </cell>
          <cell r="IB26" t="str">
            <v>Para el mes de febrero 2022, se adelantaron las siguientes actividades: 
Se realizó la actualización de la matriz de contenidos del curso de teletrabajo para Teletrabajadores en plataforma Soy10 Aprende; el cual corresponde a uno de los instrumentos de fortalecimiento de la estrategia de teletrabajo 2020-2024. El curso, en primera cohorte, inicia el 09 de marzo de 2022.
Se desarrollaron jornadas de asesoria y sensibilización sobre los lineamientos del Modelo+ de teletrabajo a directivos, equipos técnicos y servidores candidatos a teletrabajo, en quince (15) entidades y organismos del Distrito Capital que implementan la modalidad laboral según los compromisos del Pacto por el Teletrabajo con enfoque diferencial.
Fueron atendidos los requerimientos solicitados por grupos de interés frente a teletrabajo.</v>
          </cell>
          <cell r="IC26" t="str">
            <v>Para el mes de marzo se adelantaron las siguientes actividades: 
Se realizó el apoyo en la divulgación y promoción del curso de teletrabjo para teletrabajadores, logrando 1.293 inscritos de 45 entidades y organismos distritales.
Se estructuraron los talleres de Co-creación “Identificación de factores claves en la planeación, seguimiento y medición del teletrabajo distrital”, a desarrollar con equipos técnicos de teletrabajo del Distrito en la primera semana de abril de 2022. 
Se generó un espacio participativo, para la actualización Normativa Decreto Distrital 806 de 2019; a través de la socialización un formulario en línea para conocer los temas más relevantes de ajuste a cada uno de los articulados del Decreto, y temas adicionales a contemplar, por parte de los equipos técnicos de apoyo en teletrabajo. 68 respuestas.
Se realizaron asesorías, acompañamientos permanentes con la focalización del modelo+ de teletrabajo en entidades y organismos distritales  para cumplimiento de meta de pacto por el Teletrabajo. Entidades atendidas:35
En el desarrollo de eventos de promoción, campañas y divulgación en teletrabajo, se elaboró documento que soportó la grabación del evento Diálogos de Gestión Pública – Teletrabajo, a cargo de la Subsecretaría de Fortalecimiento Institucional.</v>
          </cell>
          <cell r="ID26" t="str">
            <v xml:space="preserve">
Para el mes de abril se avanzó en las siguientes actividades: 
Se realizó seguimiento al estado de avance de los servidores matriculados en Curso Teletrabajo para Teletrabajadores, con entrega de reporte a enlaces de las entidades y organismos distritales, a la fecha han aprobado 889 funcionarios.
Se realizó revisión con los Ministerios de Trabajo y de TIC, frente a la normativa nacional, condiciones, características y especificaciones de las modalidades de trabajo a distancia: Teletrabajo, Trabajo en Casa y Trabajo Remoto; con el fin de optimizar las asesorías y los documentos normativos distritales a expedir.
Se desarrollaron con los equipos técnicos de teletrabajo de las entidades y organismos distritales, los talleres de “Identificación de factores claves en la planeación, seguimiento y medición del teletrabajo distrital”; se contó con la asistencia de 60 participantes.
Se brindó asesoría en mesas de trabajo con LOTERIA DE BOGOTÁ y SUBRED CENTRO ORIENTE. En consulta telefónica se atendieron IDPC, SDDE, UAESP, TRANSMILENIO, SDSCJ, UMVIAL, AGUAS DE BOGOTA, SDHACIENDA e IDIPRON.
</v>
          </cell>
          <cell r="IE26" t="str">
            <v xml:space="preserve">Para el mes de mayo se adelantaron las siguientes actividades:
Seguimiento con las entidades, de los resultados finales al Curso Teletrabajo para Teletrabajadores. El reporte de cierre indica que la primera corte tuvo 990 aprobados.
Revisión con los Ministerios de Trabajo y de TIC, la normativa nacional, condiciones, características y especificaciones de las modalidades de trabajo a distancia: Teletrabajo, Trabajo en Casa y Trabajo Remoto; con el fin de optimizar las asesorías y los documentos normativos distritales a expedir.
Actualización Normativa Decreto Distrital 806 de 2019: A partir de los aportes de las entidades y organismos distritales, y los hallazgos frente a optimización del acto administrativo, se inicia la construcción de los documentos exposición de motivos y articulado del nuevo Decreto.
Se desarrollaron con los equipos técnicos de teletrabajo de las entidades y organismos distritales, los talleres de Co-creación “Identificación de factores claves en la planeación, seguimiento y medición del teletrabajo distrital”; se contó con la asistencia de 60 participantes.
Asesorías, acompañamientos permanentes y focalización del modelo+ de teletrabajo en entidades y organismos distritales  para cumplimiento de meta de pacto por el Teletrabajo. Entidades atendidas:25
Respuesta a los requerimientos solicitados por grupos de interés frente al desarrollo de la estrategia de teletrabajo.
</v>
          </cell>
          <cell r="IF26" t="str">
            <v>Para el mes de junio se adelantaron las siguientes actividades: 
990 servidores formados en el curso de teletrabajo a teletrabajadores como instrumento que ha permitido optimizar la aplicación y desarrollo de la modalidad por parte de los funcionarios. Por ello, las entidades lo establecieron como uno de los requisitos a quienes se postulación a teletrabajo
Elaboración   Guía   de   implementación   del   modelo+   de   teletrabajo   (procedimiento   y formatos).
Creación  del  repositorio  de  teletrabajo  distrital:  contiene  normatividad,  lineamientos, documentos modelo y material de consulta; para que las entidades distritales tengan acceso a la información en línea. 
Talleres “Identificación de factores claves en la planeación, seguimiento y medición  del  teletrabajo distrital”  se  lograronidentificar  factores  de  fortalecimiento  en  la implementación del teletrabajo en la gestión pública distrital a mediano y largo plazo, 46 entidades 60 participantes. 
Se han desarrollado diferentes jornadas de asesoría y sensibilización sobre los lineamientos del Modelo+ de teletrabajo a directivos, equipos técnicos  y servidores candidatos a teletrabajo,  en entidades y organismos del Distrito Capital, dentro del ejercicio de nuevos equipos técnicos de apoyo en teletrabajo, así como la apertura de convocatorias para nuevos teletrabajadores.</v>
          </cell>
          <cell r="IG26" t="str">
            <v xml:space="preserve">Estrategia 74
Se proyecto la nueva circular de reconocimiento de gastos en teletrabajo para vigencia 2023: Socialización de metodología, propuesta de valores y proyecto de circular a la subsecretaria de fortalecimiento institucional, subsecretaria corporativa y oficina asesora de jurídica de la Secretaría General de la Alcaldía Mayor de Bogotá, para su revisión y aprobación. 
Se construyó  agenda para la conmemoración del Dia Internacional del Teletrabajo - Sep. 16 de 2022; con la revisión de temáticas y reuniones virtuales con candidatos a expositores.
Se realizó acompañamiento y asesoría para la implementación del modelo laboral en las siguientes entidades: UDFJC; SDMUJER, SDCJC, SDCRD, TRANSMILENIO, IDPAC, CONCEJO BTA, IDARTES. Temas: Identificación Modelo+; normativa; seguimiento a inscritos en cursos Soy10; formatos de implementación; mesas técnicas para convocatorias.
Se realizó consolidación, homologación y entrega de cifras de teletrabajo al DASCD-SIDEAP, con corte a junio de 2022, en cumplimiento de los acuerdos de las mesas técnicas para homologación de registros en el módulo de teletrabajo.
Se realizó la revisión del informe consolidado de satisfacción de estrategias de la DDDI (I sem 2022) de la cual hace parte la Estrategia de Teletrabajo. En dicha revisión se validaron los datos consignados en las listas de asistencia y satisfacción de las actividades de Teletrabajo, así como las diferentes observaciones y recomendaciones generadas por los participantes en los eventos realizados, a lo cual se consignaron las acciones emprendidas por el grupo de teletrabajo para atender dichos requerimientos y observaciones.
</v>
          </cell>
          <cell r="IH26" t="str">
            <v xml:space="preserve">Se realizó presentación en Comité Sectorial la circular de reconocimiento de gastos en teletrabajo para vigencia 2023. Recepción de observaciones, ajuste de documento para presentación y firma de la Secretaría General de la Alcaldía Mayor de Bogotá.
Se elaboró documento técnico de metodología de cálculo de gastos de reconocimiento de gastos en teletrabajo según esquema tarifario de operadores de servicio e inflación.
Se actualizó contenidos de los módulos plataforma Soy10 Aprende, Curso de teletrabajo para jefes o directivos de teletrabajadores. 
Se realizó Presentación y aprobación de agenda por parte de la Secretaria General, para la conmemoración del Día Internacional del Teletrabajo - Sep. 16 de 2022. Esta agenda contempla el desarrollo del World Café "Experiencias exitosas en teletrabajo".
Se elaboró documento con los contenidos para el repositorio de teletrabajo distrital: revisión normatividad, lineamientos, documentos modelo y material de consulta; para cargue información.
Se realizó acompañamiento, asesoría y atención a consultas para implementación de teletrabajo a grupos de valor en UDFJC, IDRD, ATENEA, SDHDA, VEEDURIA, SGAMB. Temas: Normativa; resultados en cursos Soy10; formatos de implementación; mesas técnicas para convocatorias. Atención a solicitudes enviadas a través de correo institucional a SALUD CAPITAL, DASCD, UMVIAL, IDRD, IDPC, Equipo SOY10.
</v>
          </cell>
          <cell r="II26" t="str">
            <v xml:space="preserve">Para el mes de septiembre se desarrollaron las siguientes actividades: 
Se llevo a cabo el Día Internacional del teletrabajo, el 16 de septiembre de 2022 “El teletrabajo como aporte al desarrollo sostenible de Bogotá”, con la participación de 117 asistentes; en la agenda del evento se socializaron los avances, retos y desafíos en la implementación del teletrabajo distrital
Asesorías, acompañamientos permanentes y focalización del modelo+ de teletrabajo en entidades y organismos distritales.  Entidades atendidas:58
Desarrollo talleres de Co-creación “Identificación de factores claves en la planeación, seguimiento y medición del teletrabajo distrital”, con equipos técnicos de teletrabajo del Distrito: 60 participantes; 46 entidades; más 540 ideas. 
Curso de Teletrabajo para Teletrabajadores y Directivos de teletrabajadores en plataforma Soy10: divulgación y promoción del curso: más de 1.600 capacitados y 123 en proceso de curso.
</v>
          </cell>
          <cell r="IJ26" t="str">
            <v xml:space="preserve">Para el mes de octubre se desarrollaron las siguientes actividades:
Se expidió la Circular 017 del 19 de octubre de 2022: Alcance Circular 096 de 2020. Teletrabajo Distrital: Datos indicativos sobre auxilio compensatorio de costos de servicios públicos vigencia 2023.
Se realizó y entrego para control de legalidad a la Oficina Jurídica de la Secretaría General de la Alcaldía Mayor de Bogotá, los documentos nuevo Decreto de teletrabajo Distrital y, exposición de motivos, los cuales incluyen los ajustes normativos nacionales, el modelo+ de teletrabajo y los resultados en los talleres de Co-creación de abril de 2022.
Se realizaron (11) once asesorías técnicas  sobre la implementación de  teletrabajajo distrital a las siguientes entidades: IDRD, IDPC, SDDE, SGAMB, SUBREDNORTE, SJD, SUBREDSUR, IDIGER, SDMOVILIDAD, DASCD, ATENEA.
Finalizo el ciclo de Curso de teletrabajo para directivos con 59 aprobados.  
</v>
          </cell>
          <cell r="IK26" t="str">
            <v/>
          </cell>
          <cell r="IL26" t="str">
            <v/>
          </cell>
          <cell r="IM26">
            <v>0</v>
          </cell>
          <cell r="IN26">
            <v>0</v>
          </cell>
          <cell r="IO26">
            <v>1</v>
          </cell>
          <cell r="IP26">
            <v>0</v>
          </cell>
          <cell r="IQ26">
            <v>0</v>
          </cell>
          <cell r="IR26">
            <v>1</v>
          </cell>
          <cell r="IS26">
            <v>0</v>
          </cell>
          <cell r="IT26">
            <v>0</v>
          </cell>
          <cell r="IU26">
            <v>1</v>
          </cell>
          <cell r="IV26">
            <v>0</v>
          </cell>
          <cell r="IW26">
            <v>0</v>
          </cell>
          <cell r="IX26">
            <v>0</v>
          </cell>
          <cell r="IY26">
            <v>0.6</v>
          </cell>
          <cell r="IZ26">
            <v>0</v>
          </cell>
          <cell r="JA26">
            <v>0</v>
          </cell>
          <cell r="JB26">
            <v>20</v>
          </cell>
          <cell r="JC26">
            <v>0</v>
          </cell>
          <cell r="JD26">
            <v>0</v>
          </cell>
          <cell r="JE26">
            <v>20</v>
          </cell>
          <cell r="JF26">
            <v>0</v>
          </cell>
          <cell r="JG26">
            <v>0</v>
          </cell>
          <cell r="JH26">
            <v>20</v>
          </cell>
          <cell r="JI26">
            <v>0</v>
          </cell>
          <cell r="JJ26">
            <v>0</v>
          </cell>
          <cell r="JK26">
            <v>0</v>
          </cell>
          <cell r="JL26">
            <v>60</v>
          </cell>
          <cell r="JM26">
            <v>0</v>
          </cell>
          <cell r="JN26">
            <v>0</v>
          </cell>
          <cell r="JO26">
            <v>20</v>
          </cell>
          <cell r="JP26">
            <v>20</v>
          </cell>
          <cell r="JQ26">
            <v>20</v>
          </cell>
          <cell r="JR26">
            <v>40</v>
          </cell>
          <cell r="JS26">
            <v>40</v>
          </cell>
          <cell r="JT26">
            <v>40</v>
          </cell>
          <cell r="JU26">
            <v>60</v>
          </cell>
          <cell r="JV26">
            <v>60</v>
          </cell>
          <cell r="JW26">
            <v>60</v>
          </cell>
          <cell r="JX26">
            <v>60</v>
          </cell>
          <cell r="JY26" t="str">
            <v>No Programó</v>
          </cell>
          <cell r="JZ26" t="str">
            <v/>
          </cell>
          <cell r="KA26">
            <v>100</v>
          </cell>
          <cell r="KB26" t="str">
            <v/>
          </cell>
          <cell r="KC26" t="str">
            <v/>
          </cell>
          <cell r="KD26">
            <v>100</v>
          </cell>
          <cell r="KE26" t="str">
            <v/>
          </cell>
          <cell r="KF26" t="str">
            <v/>
          </cell>
          <cell r="KG26">
            <v>100</v>
          </cell>
          <cell r="KH26" t="str">
            <v/>
          </cell>
          <cell r="KI26" t="str">
            <v/>
          </cell>
          <cell r="KJ26" t="str">
            <v/>
          </cell>
          <cell r="KK26" t="str">
            <v>No Programó</v>
          </cell>
          <cell r="KL26" t="str">
            <v>No Programó</v>
          </cell>
          <cell r="KM26">
            <v>100</v>
          </cell>
          <cell r="KN26">
            <v>100</v>
          </cell>
          <cell r="KO26">
            <v>100</v>
          </cell>
          <cell r="KP26">
            <v>100</v>
          </cell>
          <cell r="KQ26">
            <v>100</v>
          </cell>
          <cell r="KR26">
            <v>100</v>
          </cell>
          <cell r="KS26">
            <v>100</v>
          </cell>
          <cell r="KT26">
            <v>100</v>
          </cell>
          <cell r="KU26" t="str">
            <v/>
          </cell>
          <cell r="KV26" t="str">
            <v/>
          </cell>
          <cell r="KW26">
            <v>100</v>
          </cell>
          <cell r="KX26" t="str">
            <v>7868_N</v>
          </cell>
          <cell r="KY26" t="str">
            <v>N/A</v>
          </cell>
          <cell r="KZ26" t="str">
            <v>No programó</v>
          </cell>
          <cell r="LA26" t="str">
            <v/>
          </cell>
          <cell r="LB26" t="str">
            <v/>
          </cell>
          <cell r="LC26" t="str">
            <v/>
          </cell>
          <cell r="LD26">
            <v>100</v>
          </cell>
          <cell r="LE26">
            <v>76.326388888888886</v>
          </cell>
          <cell r="LF26">
            <v>10533461000</v>
          </cell>
          <cell r="LG26">
            <v>9952827681</v>
          </cell>
          <cell r="LH26">
            <v>7343147798</v>
          </cell>
          <cell r="LI26">
            <v>1175144811</v>
          </cell>
          <cell r="LJ26">
            <v>1134507998</v>
          </cell>
          <cell r="LK26" t="str">
            <v>No Programó</v>
          </cell>
          <cell r="LL26" t="str">
            <v>No Programó</v>
          </cell>
          <cell r="LM26">
            <v>3</v>
          </cell>
          <cell r="LN26">
            <v>0</v>
          </cell>
          <cell r="LO26">
            <v>0</v>
          </cell>
          <cell r="LP26">
            <v>3</v>
          </cell>
          <cell r="LQ26">
            <v>0</v>
          </cell>
          <cell r="LR26">
            <v>0</v>
          </cell>
          <cell r="LS26">
            <v>3</v>
          </cell>
          <cell r="LT26">
            <v>0</v>
          </cell>
          <cell r="LU26" t="str">
            <v/>
          </cell>
          <cell r="LV26" t="str">
            <v/>
          </cell>
          <cell r="LW26">
            <v>9</v>
          </cell>
          <cell r="LX26">
            <v>9</v>
          </cell>
          <cell r="LY26">
            <v>69</v>
          </cell>
          <cell r="LZ26" t="str">
            <v>No aplica</v>
          </cell>
          <cell r="MA26" t="str">
            <v>No aplica</v>
          </cell>
          <cell r="MB26" t="str">
            <v>Oportuno: Se radica en los tiempos establecidos por la Oficina Asesora de Planeación - OAP</v>
          </cell>
          <cell r="MC26" t="str">
            <v>No aplica</v>
          </cell>
          <cell r="MD26" t="str">
            <v>No aplica</v>
          </cell>
          <cell r="ME26" t="str">
            <v>Oportuno: Se radica en los tiempos establecidos por la Oficina Asesora de Planeación - OAP</v>
          </cell>
          <cell r="MF26" t="str">
            <v>No aplica</v>
          </cell>
          <cell r="MG26" t="str">
            <v>No aplica</v>
          </cell>
          <cell r="MH26" t="str">
            <v>Oportuno: Se radica en los tiempos establecidos por la Oficina Asesora de Planeación - OAP</v>
          </cell>
          <cell r="MI26">
            <v>0</v>
          </cell>
          <cell r="MJ26">
            <v>0</v>
          </cell>
          <cell r="MK26">
            <v>0</v>
          </cell>
          <cell r="ML26" t="str">
            <v>No aplica</v>
          </cell>
          <cell r="MM26" t="str">
            <v>No aplica</v>
          </cell>
          <cell r="MN26" t="str">
            <v>Coherente: La información de avance de la magnitud, consignada en el reporte del periodo, concuerda con la programación realizada, con la información cualitativa presentada, con las actividades establecidas (si aplica) y con los soportes presentados. Esta</v>
          </cell>
          <cell r="MO26" t="str">
            <v>No aplica</v>
          </cell>
          <cell r="MP26" t="str">
            <v>No aplica</v>
          </cell>
          <cell r="MQ26"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26" t="str">
            <v>No aplica</v>
          </cell>
          <cell r="MS26" t="str">
            <v>No aplica</v>
          </cell>
          <cell r="MT2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26">
            <v>0</v>
          </cell>
          <cell r="MV26">
            <v>0</v>
          </cell>
          <cell r="MW26">
            <v>0</v>
          </cell>
          <cell r="MX26" t="str">
            <v>No Programó</v>
          </cell>
          <cell r="MY26" t="str">
            <v>No Programó</v>
          </cell>
          <cell r="MZ26">
            <v>100</v>
          </cell>
          <cell r="NA26" t="str">
            <v>No programó</v>
          </cell>
          <cell r="NB26" t="str">
            <v>No programó</v>
          </cell>
          <cell r="NC26">
            <v>100</v>
          </cell>
          <cell r="ND26">
            <v>100</v>
          </cell>
          <cell r="NE26">
            <v>100</v>
          </cell>
          <cell r="NF26">
            <v>100</v>
          </cell>
          <cell r="NG26">
            <v>100</v>
          </cell>
          <cell r="NH26" t="str">
            <v/>
          </cell>
          <cell r="NI26" t="str">
            <v/>
          </cell>
          <cell r="NJ26" t="str">
            <v>No aplica</v>
          </cell>
          <cell r="NK26" t="str">
            <v>No aplica</v>
          </cell>
          <cell r="NL26" t="str">
            <v>No aplica</v>
          </cell>
          <cell r="NM26" t="str">
            <v>No aplica</v>
          </cell>
          <cell r="NN26" t="str">
            <v>No aplica</v>
          </cell>
          <cell r="NO26" t="str">
            <v>No aplica</v>
          </cell>
          <cell r="NP26" t="str">
            <v>No aplica</v>
          </cell>
          <cell r="NQ26" t="str">
            <v>No aplica</v>
          </cell>
          <cell r="NR26" t="str">
            <v>No aplica</v>
          </cell>
          <cell r="NS26">
            <v>0</v>
          </cell>
          <cell r="NT26">
            <v>0</v>
          </cell>
          <cell r="NU26">
            <v>0</v>
          </cell>
          <cell r="NV26" t="str">
            <v>No aplica</v>
          </cell>
          <cell r="NW26" t="str">
            <v>No aplica</v>
          </cell>
          <cell r="NX26" t="str">
            <v>No aplica</v>
          </cell>
          <cell r="NY26" t="str">
            <v>No aplica</v>
          </cell>
          <cell r="NZ26" t="str">
            <v>No aplica</v>
          </cell>
          <cell r="OA26" t="str">
            <v>No aplica</v>
          </cell>
          <cell r="OB26" t="str">
            <v>No aplica</v>
          </cell>
          <cell r="OC26" t="str">
            <v>No aplica</v>
          </cell>
          <cell r="OD26" t="str">
            <v>No aplica</v>
          </cell>
          <cell r="OE26">
            <v>0</v>
          </cell>
          <cell r="OF26">
            <v>0</v>
          </cell>
          <cell r="OG26">
            <v>0</v>
          </cell>
          <cell r="OJ26" t="str">
            <v>PD32</v>
          </cell>
          <cell r="OK26">
            <v>69</v>
          </cell>
          <cell r="OL26" t="str">
            <v>N/A</v>
          </cell>
          <cell r="OM26" t="str">
            <v>N/A</v>
          </cell>
          <cell r="ON26" t="str">
            <v>N/A</v>
          </cell>
          <cell r="OO26" t="str">
            <v>N/A</v>
          </cell>
          <cell r="OP26" t="str">
            <v>N/A</v>
          </cell>
          <cell r="OQ26" t="str">
            <v>N/A</v>
          </cell>
          <cell r="OR26" t="str">
            <v>N/A</v>
          </cell>
          <cell r="OS26" t="str">
            <v>N/A</v>
          </cell>
          <cell r="OT26" t="str">
            <v>N/A</v>
          </cell>
          <cell r="OU26" t="str">
            <v>N/A</v>
          </cell>
          <cell r="OV26" t="str">
            <v>N/A</v>
          </cell>
          <cell r="OW26" t="str">
            <v>N/A</v>
          </cell>
          <cell r="OX26" t="str">
            <v>N/A</v>
          </cell>
          <cell r="OY26" t="str">
            <v>N/A</v>
          </cell>
          <cell r="OZ26" t="str">
            <v>N/A</v>
          </cell>
          <cell r="PA26" t="str">
            <v>N/A</v>
          </cell>
          <cell r="PB26" t="str">
            <v>N/A</v>
          </cell>
          <cell r="PC26" t="str">
            <v>N/A</v>
          </cell>
          <cell r="PD26" t="str">
            <v>N/A</v>
          </cell>
          <cell r="PE26" t="str">
            <v>N/A</v>
          </cell>
          <cell r="PF26" t="str">
            <v>N/A</v>
          </cell>
          <cell r="PG26" t="str">
            <v>N/A</v>
          </cell>
          <cell r="PH26" t="str">
            <v>N/A</v>
          </cell>
          <cell r="PI26" t="str">
            <v>N/A</v>
          </cell>
          <cell r="PJ26" t="str">
            <v>N/A</v>
          </cell>
          <cell r="PK26" t="str">
            <v>N/A</v>
          </cell>
          <cell r="PL26">
            <v>211476</v>
          </cell>
          <cell r="PM26">
            <v>1174933335</v>
          </cell>
          <cell r="PN26" t="str">
            <v>Meta Trazadora</v>
          </cell>
        </row>
        <row r="27">
          <cell r="A27" t="str">
            <v>PD33</v>
          </cell>
          <cell r="B27">
            <v>7868</v>
          </cell>
          <cell r="D27">
            <v>2020110010191</v>
          </cell>
          <cell r="E27" t="str">
            <v>Un nuevo contrato social y ambiental para la Bogotá del siglo XXI</v>
          </cell>
          <cell r="F27" t="str">
            <v>5. Construir Bogotá región con gobierno abierto, transparente y ciudadanía consciente.</v>
          </cell>
          <cell r="G27" t="str">
            <v>56. Gestión Pública Efectiva</v>
          </cell>
          <cell r="H27" t="str">
            <v xml:space="preserve">Fortalecer las capacidades institucionales para una Gestión pública efectiva y articulada, orientada a la generación de valor público para los grupos de interés. </v>
          </cell>
          <cell r="I27" t="str">
            <v>N/A</v>
          </cell>
          <cell r="J27" t="str">
            <v>Desarrollo Institucional para una Gestión Pública Eficiente</v>
          </cell>
          <cell r="K27" t="str">
            <v>Subsecretaría Distrital de Fortalecimiento Institucional</v>
          </cell>
          <cell r="L27" t="str">
            <v>Gloria Patricia Rincón Mazo</v>
          </cell>
          <cell r="M27" t="str">
            <v>Subsecretaria Distrital de Fortalecimiento Institucional</v>
          </cell>
          <cell r="N27" t="str">
            <v>Dirección Distrital de Desarrollo Institucional</v>
          </cell>
          <cell r="O27" t="str">
            <v>Oscar Guillermo Niño del Rio</v>
          </cell>
          <cell r="P27" t="str">
            <v>Director Distrital de Desarrollo Institucional</v>
          </cell>
          <cell r="Q27" t="str">
            <v xml:space="preserve">Lady Nieto Bahamón </v>
          </cell>
          <cell r="R27" t="str">
            <v>Eliana Pedraza</v>
          </cell>
          <cell r="S27" t="str">
            <v>75. Duplicar la meta de la política pública de talento humano (aprobada en diciembre de 2019) sobre el número de funcionarios públicos del distrito que se acoge a la modalidad de teletrabajo.</v>
          </cell>
          <cell r="T27" t="str">
            <v>Número de teletrabajadores en organismos y entidades distritales</v>
          </cell>
          <cell r="V27" t="str">
            <v>75. Duplicar la meta de la política pública de talento humano (aprobada en diciembre de 2019) sobre el número de funcionarios públicos del distrito que se acoge a la modalidad de teletrabajo.</v>
          </cell>
          <cell r="W27" t="str">
            <v>Funcionarios en modalidad de teletrabajo</v>
          </cell>
          <cell r="AH27" t="str">
            <v>8. Trabajo decente y crecimiento económico</v>
          </cell>
          <cell r="AI27" t="str">
            <v xml:space="preserve">PD_Meta Trazadora: 75. Duplicar la meta de la política pública de talento humano (aprobada en diciembre de 2019) sobre el número de funcionarios públicos del distrito que se acoge a la modalidad de teletrabajo.; PD_ID Meta Trazadora: Funcionarios en modalidad de teletrabajo; ODS: 8. Trabajo decente y crecimiento económico; </v>
          </cell>
          <cell r="AJ27">
            <v>0</v>
          </cell>
          <cell r="AK27">
            <v>44055</v>
          </cell>
          <cell r="AL27">
            <v>1</v>
          </cell>
          <cell r="AM27">
            <v>2022</v>
          </cell>
          <cell r="AN27" t="str">
            <v>Número de servidores de organismos y entidades distritales que participan en el Programa Teletrabajo Distrital</v>
          </cell>
          <cell r="AO27" t="str">
            <v>Promover el mejoramiento de la calidad de vida de los servidores del Distrito mediante la implementación del Teletrabajo</v>
          </cell>
          <cell r="AP27">
            <v>2020</v>
          </cell>
          <cell r="AQ27">
            <v>2024</v>
          </cell>
          <cell r="AR27" t="str">
            <v>Creciente</v>
          </cell>
          <cell r="AS27" t="str">
            <v>Eficacia</v>
          </cell>
          <cell r="AT27" t="str">
            <v>Número</v>
          </cell>
          <cell r="AU27" t="str">
            <v>Producto</v>
          </cell>
          <cell r="AV27">
            <v>2019</v>
          </cell>
          <cell r="AW27">
            <v>992</v>
          </cell>
          <cell r="AX27" t="str">
            <v>Secretaría General 2019</v>
          </cell>
          <cell r="AY27">
            <v>0</v>
          </cell>
          <cell r="AZ27">
            <v>1</v>
          </cell>
          <cell r="BA27">
            <v>1</v>
          </cell>
          <cell r="BB27" t="str">
            <v>5400 teletrabajadores a 2024</v>
          </cell>
          <cell r="BC27" t="str">
            <v>Número de funcionarios en modalidad de teletrabajo en organismos y entidades distritales</v>
          </cell>
          <cell r="BD27" t="str">
            <v>Número de funcionarios en modalidad de teletrabajo en organismos y entidades distritales</v>
          </cell>
          <cell r="BE27" t="str">
            <v>N/A</v>
          </cell>
          <cell r="BF27" t="str">
            <v>SIDEAP</v>
          </cell>
          <cell r="BG27">
            <v>2</v>
          </cell>
          <cell r="BH27">
            <v>44098</v>
          </cell>
          <cell r="BI27">
            <v>0</v>
          </cell>
          <cell r="BJ27" t="str">
            <v>Establecer variables 1 y/o 2 numéricas</v>
          </cell>
          <cell r="BK27">
            <v>5400</v>
          </cell>
          <cell r="BL27">
            <v>1208</v>
          </cell>
          <cell r="BM27">
            <v>2058</v>
          </cell>
          <cell r="BN27">
            <v>2427</v>
          </cell>
          <cell r="BO27">
            <v>3877</v>
          </cell>
          <cell r="BP27">
            <v>5400</v>
          </cell>
          <cell r="BW27">
            <v>1350</v>
          </cell>
          <cell r="BX27">
            <v>2430</v>
          </cell>
          <cell r="BY27">
            <v>2427</v>
          </cell>
          <cell r="BZ27">
            <v>850</v>
          </cell>
          <cell r="CA27">
            <v>32</v>
          </cell>
          <cell r="CB27">
            <v>0</v>
          </cell>
          <cell r="CC27" t="str">
            <v>N/A</v>
          </cell>
          <cell r="CD27" t="str">
            <v>N/A</v>
          </cell>
          <cell r="CE27" t="str">
            <v>N/A</v>
          </cell>
          <cell r="CF27">
            <v>1208.0000000000002</v>
          </cell>
          <cell r="CG27">
            <v>2395</v>
          </cell>
          <cell r="CH27">
            <v>4479</v>
          </cell>
          <cell r="CI27" t="str">
            <v>Suma</v>
          </cell>
          <cell r="CJ27">
            <v>0</v>
          </cell>
          <cell r="CK27">
            <v>0</v>
          </cell>
          <cell r="CL27">
            <v>0</v>
          </cell>
          <cell r="CM27">
            <v>0</v>
          </cell>
          <cell r="CN27">
            <v>0</v>
          </cell>
          <cell r="CO27">
            <v>0</v>
          </cell>
          <cell r="CP27">
            <v>0</v>
          </cell>
          <cell r="CQ27">
            <v>0</v>
          </cell>
          <cell r="CR27">
            <v>0</v>
          </cell>
          <cell r="CS27">
            <v>0</v>
          </cell>
          <cell r="CT27">
            <v>0</v>
          </cell>
          <cell r="CU27">
            <v>32</v>
          </cell>
          <cell r="CV27">
            <v>2427</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1218.9999999999998</v>
          </cell>
          <cell r="DL27">
            <v>0</v>
          </cell>
          <cell r="DM27">
            <v>0</v>
          </cell>
          <cell r="DN27">
            <v>675</v>
          </cell>
          <cell r="DO27">
            <v>0</v>
          </cell>
          <cell r="DP27">
            <v>0</v>
          </cell>
          <cell r="DQ27">
            <v>616</v>
          </cell>
          <cell r="DR27">
            <v>0</v>
          </cell>
          <cell r="DS27">
            <v>0</v>
          </cell>
          <cell r="DT27">
            <v>793</v>
          </cell>
          <cell r="DU27">
            <v>0</v>
          </cell>
          <cell r="DV27">
            <v>0</v>
          </cell>
          <cell r="DW27">
            <v>0</v>
          </cell>
          <cell r="DX27">
            <v>2084</v>
          </cell>
          <cell r="DY27">
            <v>2084</v>
          </cell>
          <cell r="DZ27">
            <v>0</v>
          </cell>
          <cell r="EA27">
            <v>0</v>
          </cell>
          <cell r="EB27" t="str">
            <v xml:space="preserve">Informe  avance número de teletrabajadores en el Distrito Capital </v>
          </cell>
          <cell r="EC27">
            <v>0</v>
          </cell>
          <cell r="ED27">
            <v>0</v>
          </cell>
          <cell r="EE27" t="str">
            <v xml:space="preserve">Informe  avance número de teletrabajadores en el Distrito Capital </v>
          </cell>
          <cell r="EF27">
            <v>0</v>
          </cell>
          <cell r="EG27">
            <v>0</v>
          </cell>
          <cell r="EH27" t="str">
            <v xml:space="preserve">Informe  avance número de teletrabajadores en el Distrito Capital </v>
          </cell>
          <cell r="EI27">
            <v>0</v>
          </cell>
          <cell r="EJ27">
            <v>0</v>
          </cell>
          <cell r="EK27" t="str">
            <v>Informe avance número de teletrabajadores en el Distrito Capital</v>
          </cell>
          <cell r="EL27">
            <v>0</v>
          </cell>
          <cell r="EM27">
            <v>0</v>
          </cell>
          <cell r="EN27" t="str">
            <v xml:space="preserve">Informe avance número de teletrabajadores en el Distrito Capital y sus respectivos soportes. </v>
          </cell>
          <cell r="EO27">
            <v>0</v>
          </cell>
          <cell r="EP27">
            <v>0</v>
          </cell>
          <cell r="EQ27" t="str">
            <v xml:space="preserve">Informe avance número de teletrabajadores en el Distrito Capital y sus respectivos soportes. </v>
          </cell>
          <cell r="ER27">
            <v>0</v>
          </cell>
          <cell r="ES27">
            <v>0</v>
          </cell>
          <cell r="ET27" t="str">
            <v xml:space="preserve">Informe  avance número de teletrabajadores en el Distrito Capital </v>
          </cell>
          <cell r="EU27">
            <v>0</v>
          </cell>
          <cell r="EV27">
            <v>0</v>
          </cell>
          <cell r="EW27">
            <v>0</v>
          </cell>
          <cell r="EX27" t="str">
            <v>N/A</v>
          </cell>
          <cell r="EY27" t="str">
            <v>N/A</v>
          </cell>
          <cell r="EZ27" t="str">
            <v>N/A</v>
          </cell>
          <cell r="FA27" t="str">
            <v>N/A</v>
          </cell>
          <cell r="FB27" t="str">
            <v>N/A</v>
          </cell>
          <cell r="FC27" t="str">
            <v>N/A</v>
          </cell>
          <cell r="FD27" t="str">
            <v>N/A</v>
          </cell>
          <cell r="FE27" t="str">
            <v>N/A</v>
          </cell>
          <cell r="FF27" t="str">
            <v>N/A</v>
          </cell>
          <cell r="FG27" t="str">
            <v>N/A</v>
          </cell>
          <cell r="FH27" t="str">
            <v>N/A</v>
          </cell>
          <cell r="FI27" t="str">
            <v>N/A</v>
          </cell>
          <cell r="FJ27" t="str">
            <v>N/A</v>
          </cell>
          <cell r="FK27" t="str">
            <v>N/A</v>
          </cell>
          <cell r="FL27" t="str">
            <v>N/A</v>
          </cell>
          <cell r="FM27" t="str">
            <v>N/A</v>
          </cell>
          <cell r="FN27" t="str">
            <v>N/A</v>
          </cell>
          <cell r="FO27" t="str">
            <v>N/A</v>
          </cell>
          <cell r="FP27" t="str">
            <v>N/A</v>
          </cell>
          <cell r="FQ27" t="str">
            <v>N/A</v>
          </cell>
          <cell r="FR27" t="str">
            <v>N/A</v>
          </cell>
          <cell r="FS27" t="str">
            <v>N/A</v>
          </cell>
          <cell r="FT27" t="str">
            <v>N/A</v>
          </cell>
          <cell r="FU27" t="str">
            <v>N/A</v>
          </cell>
          <cell r="FV27" t="str">
            <v>N/A</v>
          </cell>
          <cell r="FW27" t="str">
            <v>N/A</v>
          </cell>
          <cell r="FX27" t="str">
            <v>N/A</v>
          </cell>
          <cell r="FY27" t="str">
            <v>N/A</v>
          </cell>
          <cell r="FZ27" t="str">
            <v>N/A</v>
          </cell>
          <cell r="GA27" t="str">
            <v>N/A</v>
          </cell>
          <cell r="GB27" t="str">
            <v>N/A</v>
          </cell>
          <cell r="GC27" t="str">
            <v>N/A</v>
          </cell>
          <cell r="GD27" t="str">
            <v>N/A</v>
          </cell>
          <cell r="GE27" t="str">
            <v>N/A</v>
          </cell>
          <cell r="GF27" t="str">
            <v>N/A</v>
          </cell>
          <cell r="GG27" t="str">
            <v>N/A</v>
          </cell>
          <cell r="GH27" t="str">
            <v>N/A</v>
          </cell>
          <cell r="GI27" t="str">
            <v>N/A</v>
          </cell>
          <cell r="GJ27" t="str">
            <v>N/A</v>
          </cell>
          <cell r="GK27" t="str">
            <v>N/A</v>
          </cell>
          <cell r="GL27" t="str">
            <v>N/A</v>
          </cell>
          <cell r="GM27" t="str">
            <v>N/A</v>
          </cell>
          <cell r="GN27" t="str">
            <v>N/A</v>
          </cell>
          <cell r="GO27" t="str">
            <v>N/A</v>
          </cell>
          <cell r="GP27" t="str">
            <v>N/A</v>
          </cell>
          <cell r="GQ27" t="str">
            <v>N/A</v>
          </cell>
          <cell r="GR27" t="str">
            <v>N/A</v>
          </cell>
          <cell r="GS27" t="str">
            <v>N/A</v>
          </cell>
          <cell r="GT27" t="str">
            <v>N/A</v>
          </cell>
          <cell r="GU27" t="str">
            <v>N/A</v>
          </cell>
          <cell r="GV27" t="str">
            <v>N/A</v>
          </cell>
          <cell r="GW27" t="str">
            <v>N/A</v>
          </cell>
          <cell r="GX27" t="str">
            <v>N/A</v>
          </cell>
          <cell r="GY27" t="str">
            <v>N/A</v>
          </cell>
          <cell r="GZ27" t="str">
            <v>N/A</v>
          </cell>
          <cell r="HA27" t="str">
            <v>N/A</v>
          </cell>
          <cell r="HB27" t="str">
            <v>N/A</v>
          </cell>
          <cell r="HC27" t="str">
            <v>N/A</v>
          </cell>
          <cell r="HD27" t="str">
            <v>N/A</v>
          </cell>
          <cell r="HE27" t="str">
            <v>N/A</v>
          </cell>
          <cell r="HF27" t="str">
            <v>N/A</v>
          </cell>
          <cell r="HG27" t="str">
            <v>N/A</v>
          </cell>
          <cell r="HH27" t="str">
            <v>N/A</v>
          </cell>
          <cell r="HI27" t="str">
            <v>N/A</v>
          </cell>
          <cell r="HJ27" t="str">
            <v>N/A</v>
          </cell>
          <cell r="HK27" t="str">
            <v>N/A</v>
          </cell>
          <cell r="HL27" t="str">
            <v>N/A</v>
          </cell>
          <cell r="HM27" t="str">
            <v>N/A</v>
          </cell>
          <cell r="HN27" t="str">
            <v>N/A</v>
          </cell>
          <cell r="HO27" t="str">
            <v>N/A</v>
          </cell>
          <cell r="HP27" t="str">
            <v>N/A</v>
          </cell>
          <cell r="HQ27" t="str">
            <v>N/A</v>
          </cell>
          <cell r="HR27" t="str">
            <v>N/A</v>
          </cell>
          <cell r="HS27" t="str">
            <v>N/A</v>
          </cell>
          <cell r="HT27" t="str">
            <v>N/A</v>
          </cell>
          <cell r="HU27" t="str">
            <v>N/A</v>
          </cell>
          <cell r="HV27" t="str">
            <v>N/A</v>
          </cell>
          <cell r="HW27" t="str">
            <v>N/A</v>
          </cell>
          <cell r="HX27" t="str">
            <v xml:space="preserve">La Secretaría General avanzó a través de la Dirección Distrital de Desarrollo Institucional en el acompañamiento técnico y fortalecimiento de las capacidades de las entidades distritales para la apropiación del Modelo de Teletrabajo con corte a septiembre se estableció que la cifra de nuevos teletrabajadores entre enero y septiembre de 2022 es de 2.084 servidores, llegando a un dato acumulado de 4.479 para esta vigencia, cantidad que permite superar la meta anual proyectada. 
La meta acumulada de 4.479 teletrabajadores que corresponde
a la suma del dato de cierre en la vigencia 2019:992 teletrabajadores, más los nuevos que
ingresaron en año 2020:216 teletrabajadores, en 2021:1.187 teletrabajadores y los nuevos a
septiembre 2022:2.084 teletrabajadores. </v>
          </cell>
          <cell r="HY27" t="str">
            <v>No aplica</v>
          </cell>
          <cell r="HZ27" t="str">
            <v/>
          </cell>
          <cell r="IA27" t="str">
            <v/>
          </cell>
          <cell r="IB27" t="str">
            <v>Para el mes de febrero de 2022, frente al avance de Implementación de la estrategia se desarrollaron las siguientes actividades:
Se aplicaron las encuestas de percepcion a teletrabajadores y jefes de teletrabajadores, en las entidades y organismos distritales, cuyo objetivo es conocer la experiencia y el nivel de apropiación de la estrategia de teletrabajo distrital. 
En la encuesta a teletrabajadores, se lograron 1613 respuestas; en tanto que a jefes de teletrabajadores, se consolidaron 201 registros.
Se atendieron los requerimientos solicitados frente a presentación de informe de gestión de resulados a organización Sindical; así como datos y estadísticas de implementación del teletrabajo para el tablero de gestión “Secretaría General en Datos”, dimensión foralecimiento institucional de la administración distrital.</v>
          </cell>
          <cell r="IC27" t="str">
            <v xml:space="preserve">Para el mes de marzo se adelantaron las siguientes actividades: 
Se realizó la analítica de datos de las encuestas de percepción realizada a teletrabajadores y jefes de teletrabajadores   en el mes de enero; las cuales buscan medir el nivel de apropiación de la estrategia de teletrabajo distrital. así como la experiencia de la misma. Se realizará el documento técnico con conclusiones y recomendaciones.
Se realizó la parametrización de la información para el cálculo de huella ambiental y de calidad de vida, a través de la herramienta CalculApp del MinTIC. La parametrización se refiere a la actualización de la información de todas las direcciones, incluidas las sedes, de las entidades del Distrito Capital para diligenciamiento por parte de teletrabajadores. Las mediciones serán semestrales.  
Se realizó el seguimiento y monitoreo del programa teletrabajo, logrando el reporte de cifras al primer trimestre de 2022, así:
Nuevos teletrabajadores: 675
Meta acumulada: 3070
</v>
          </cell>
          <cell r="ID27" t="str">
            <v xml:space="preserve">Para el mes de abril se adelantaron las siguientes actividades: 
Para la actualización de la cadena de valor, procedimientos y formatos, en los talleres de Co-creación con los equipos técnicos de teletrabajo, se identificaron factores a considerar en la Guía de lineamientos. En cálculo de Huellas CalculApp, se identificó, consolidó y entregó al MinTIC, la base de datos que reporta las sedes y direcciones de las entidades y organismos que implementan teletrabajo. En total 631 sedes.
Se elaboró y remitió: (i) el reporte trimestral a la PPDGITH, con cifras de resultados en meta de teletrabajadores y caracterización a marzo de 2022. (ii) Presentación Programa Teletrabajo a Comité Sectorial.
</v>
          </cell>
          <cell r="IE27" t="str">
            <v xml:space="preserve">Para el mes de mayo se adelantaron las siguientes actividades: 
Actualización de la cadena de valor, procedimientos y formatos, a partir de los hallazgos capturados en los talleres de Co-creación con los equipos técnicos de teletrabajo. Se identificaron factores a considerar en la Guía de lineamientos. 
Cálculo de Huellas CalculApp a teletrabajadores Distritales: En un trabajo articulado con el MINTIC, se identificó y actualizó la información de las sedes y direcciones de las entidades y organismos que implementan teletrabajo (en total 631 sedes) en la plataforma CalculApp. Se continúa con la elaboración de piezas comunicacionales y envío a servidores de las 58 entidades, del enlace para cálculo de Huellas de Carbono, Energética, Calidad de Vida y Equidad.
</v>
          </cell>
          <cell r="IF27" t="str">
            <v xml:space="preserve">Para el mes de junio se adelantan las siguientes actividades: 
 Se avanzó en la articulación con el MinTIC parala incorporación en  la plataformaCalculApp, los registros de  las 631 sedes y direcciones identificadas que corresponden a las 58 entidades y organismos que implementan teletrabajo.Con  esta  información  el  MinTIC  realizó  laasignación  de  enlaces  para  diligenciamientopor entidad,para acceso ala encuesta para cálculo de Huellas de Carbono, Energética, Calidad de Vida y Equidad,por parte de los teletrabajadores distritales. Para la promoción y divulgación en las  entidades, se  contó  con  el  apoyo  del equipo  de  comunicaciones,  quienes  elaboraron  las piezas comunicativas y el calendario.
La cifra de nuevos teletrabajadores a junio de 2022 es de 1.291 servidores, llegando a un dato acumulado de 3.686 para esta vigencia. </v>
          </cell>
          <cell r="IG27" t="str">
            <v xml:space="preserve">Para el mes de julio se adelantan las siguientes actividades: 
Se realizó la implementación y seguimiento al diligenciamiento de la encuesta de huellas ambientales de Carbono, Energética, Calidad de Vida y Equidad en Calcula. Con fecha de cierre 22 de julio, el MinTIC informó que se logró el diligenciamiento de más de 1600 teletrabajadores.
Se elaboró y presentó el informe de gestión de teletrabajo distrital al primer semestre de 2022, con el fin de ser presentado a entes de control y organizaciones sindicales.
Se revisó y entrega de la matriz de respuesta a las solicitudes presentadas por las organizaciones sindicales frente a teletrabajo distrital 2023. Así mismo, se elaboró y entregó la presentación (PPT), en la cual se socializa la gestión y avances de la administración distrital en teletrabajo.
</v>
          </cell>
          <cell r="IH27" t="str">
            <v xml:space="preserve">Para el mes de agosto se adelantan las siguientes actividades: 
Se realizó articulación con MinTIC para cierre de estimaciones, consolidación y revisión de resultados de cálculo de huellas energéticas y calidad de vida, en 1.843 teletrabajadores de 45 entidades.
Se realizó cconstrucción y entrega de informe de gestión en teletrabajo (jun 2021 a jun 2022) al Concejo de Bogotá según Acuerdo 821 de 2021.
Se participó en las mesas de trabajo sindical temas teletrabajo. Revisión, ajuste y entrega de contrapropuestas a las solicitudes presentadas por las organizaciones sindicales.
Se elaboró y entrego presentación para control de debate político Concejo de Bogotá - teletrabajo acuerdo 710 de 2018.
</v>
          </cell>
          <cell r="II27" t="str">
            <v>Para el mes de septiembre se reportan 2084 teletrabajadores dato acumulado de enero a septiembre lo que nos permite determinar que el modelo laboral avanza, dado que ha
permitido a las entidades y organismos del Distrito Capital una mayor innovación tecnológica, la
digitalización de procesos, percibir reducción en sus costos operativos, mejorar la calidad de
vida de los servidores, así como desarrollar nuevos esquemas laborales de gestión por
resultados en teletrabajo; hechos que fortalecen la eficiencia en la gestión pública distrital.</v>
          </cell>
          <cell r="IJ27" t="str">
            <v xml:space="preserve">Para el mes de octubre se adelantaron las siguientes actividades: 
Se realizó consolidación y homologación de base de datos histórica de teletrabajadores (992 al 2019), en formato de cargue SIDEAP y entrega de información al DASCD.
Se realizó mesa de trabajo con equipo SIDEAP para revisión de ajustes al módulo de teletrabajo distrital.
Se elaboró los siguientes informes frente al número de teletrabajadores: 
Reporte trimestral de metas trazadoras 74 y 75, con resultado de cifras a septiembre de 2022.
Reporte o actualización datos 3 trimestre 2022 tablero de gestión Secretaría General en Datos
Reporte III Trimestre, Productos de la Política Pública de Gestión Integral del Talento Humano
</v>
          </cell>
          <cell r="IK27" t="str">
            <v/>
          </cell>
          <cell r="IL27" t="str">
            <v/>
          </cell>
          <cell r="IM27">
            <v>0</v>
          </cell>
          <cell r="IN27">
            <v>0</v>
          </cell>
          <cell r="IO27">
            <v>675</v>
          </cell>
          <cell r="IP27">
            <v>0</v>
          </cell>
          <cell r="IQ27">
            <v>0</v>
          </cell>
          <cell r="IR27">
            <v>616</v>
          </cell>
          <cell r="IS27">
            <v>0</v>
          </cell>
          <cell r="IT27">
            <v>0</v>
          </cell>
          <cell r="IU27">
            <v>793</v>
          </cell>
          <cell r="IV27">
            <v>0</v>
          </cell>
          <cell r="IW27">
            <v>0</v>
          </cell>
          <cell r="IX27">
            <v>0</v>
          </cell>
          <cell r="IY27">
            <v>1.7095980311730929</v>
          </cell>
          <cell r="IZ27">
            <v>0</v>
          </cell>
          <cell r="JA27">
            <v>0</v>
          </cell>
          <cell r="JB27">
            <v>55.373256767842506</v>
          </cell>
          <cell r="JC27">
            <v>0</v>
          </cell>
          <cell r="JD27">
            <v>0</v>
          </cell>
          <cell r="JE27">
            <v>50.533223954060716</v>
          </cell>
          <cell r="JF27">
            <v>0</v>
          </cell>
          <cell r="JG27">
            <v>0</v>
          </cell>
          <cell r="JH27">
            <v>65.053322395406084</v>
          </cell>
          <cell r="JI27">
            <v>0</v>
          </cell>
          <cell r="JJ27">
            <v>0</v>
          </cell>
          <cell r="JK27">
            <v>0</v>
          </cell>
          <cell r="JL27">
            <v>170.95980311730932</v>
          </cell>
          <cell r="JM27">
            <v>0</v>
          </cell>
          <cell r="JN27">
            <v>0</v>
          </cell>
          <cell r="JO27">
            <v>55.373256767842506</v>
          </cell>
          <cell r="JP27">
            <v>55.373256767842506</v>
          </cell>
          <cell r="JQ27">
            <v>55.373256767842506</v>
          </cell>
          <cell r="JR27">
            <v>105.90648072190322</v>
          </cell>
          <cell r="JS27">
            <v>105.90648072190322</v>
          </cell>
          <cell r="JT27">
            <v>105.90648072190322</v>
          </cell>
          <cell r="JU27">
            <v>170.95980311730932</v>
          </cell>
          <cell r="JV27">
            <v>170.95980311730932</v>
          </cell>
          <cell r="JW27">
            <v>170.95980311730932</v>
          </cell>
          <cell r="JX27">
            <v>170.95980311730932</v>
          </cell>
          <cell r="JY27" t="str">
            <v>No Programó</v>
          </cell>
          <cell r="JZ27" t="str">
            <v/>
          </cell>
          <cell r="KA27" t="str">
            <v/>
          </cell>
          <cell r="KB27" t="str">
            <v/>
          </cell>
          <cell r="KC27" t="str">
            <v/>
          </cell>
          <cell r="KD27" t="str">
            <v/>
          </cell>
          <cell r="KE27" t="str">
            <v/>
          </cell>
          <cell r="KF27" t="str">
            <v/>
          </cell>
          <cell r="KG27" t="str">
            <v/>
          </cell>
          <cell r="KH27" t="str">
            <v/>
          </cell>
          <cell r="KI27" t="str">
            <v/>
          </cell>
          <cell r="KJ27" t="str">
            <v/>
          </cell>
          <cell r="KK27" t="str">
            <v>No Programó</v>
          </cell>
          <cell r="KL27" t="str">
            <v>No Programó</v>
          </cell>
          <cell r="KM27" t="str">
            <v>No Programó</v>
          </cell>
          <cell r="KN27" t="str">
            <v>No Programó</v>
          </cell>
          <cell r="KO27" t="str">
            <v>No Programó</v>
          </cell>
          <cell r="KP27" t="str">
            <v>No Programó</v>
          </cell>
          <cell r="KQ27" t="str">
            <v>No Programó</v>
          </cell>
          <cell r="KR27" t="str">
            <v>No Programó</v>
          </cell>
          <cell r="KS27" t="str">
            <v>No Programó</v>
          </cell>
          <cell r="KT27" t="str">
            <v>No Programó</v>
          </cell>
          <cell r="KU27" t="str">
            <v/>
          </cell>
          <cell r="KV27" t="str">
            <v/>
          </cell>
          <cell r="KW27" t="str">
            <v>No Programó</v>
          </cell>
          <cell r="KX27" t="str">
            <v>7868_N</v>
          </cell>
          <cell r="KY27" t="str">
            <v>N/A</v>
          </cell>
          <cell r="KZ27" t="str">
            <v>No programó</v>
          </cell>
          <cell r="LA27" t="str">
            <v/>
          </cell>
          <cell r="LB27" t="str">
            <v/>
          </cell>
          <cell r="LC27" t="str">
            <v/>
          </cell>
          <cell r="LD27">
            <v>100</v>
          </cell>
          <cell r="LE27">
            <v>76.326388888888886</v>
          </cell>
          <cell r="LF27">
            <v>10533461000</v>
          </cell>
          <cell r="LG27">
            <v>9952827681</v>
          </cell>
          <cell r="LH27">
            <v>7343147798</v>
          </cell>
          <cell r="LI27">
            <v>1175144811</v>
          </cell>
          <cell r="LJ27">
            <v>1134507998</v>
          </cell>
          <cell r="LK27" t="str">
            <v>No Programó</v>
          </cell>
          <cell r="LL27" t="str">
            <v>No Programó</v>
          </cell>
          <cell r="LM27">
            <v>675</v>
          </cell>
          <cell r="LN27">
            <v>0</v>
          </cell>
          <cell r="LO27">
            <v>0</v>
          </cell>
          <cell r="LP27">
            <v>616</v>
          </cell>
          <cell r="LQ27">
            <v>0</v>
          </cell>
          <cell r="LR27">
            <v>0</v>
          </cell>
          <cell r="LS27">
            <v>793</v>
          </cell>
          <cell r="LT27">
            <v>0</v>
          </cell>
          <cell r="LU27" t="str">
            <v/>
          </cell>
          <cell r="LV27" t="str">
            <v/>
          </cell>
          <cell r="LW27">
            <v>2084</v>
          </cell>
          <cell r="LX27">
            <v>2084</v>
          </cell>
          <cell r="LY27">
            <v>4479</v>
          </cell>
          <cell r="LZ27" t="str">
            <v>No aplica</v>
          </cell>
          <cell r="MA27" t="str">
            <v>No aplica</v>
          </cell>
          <cell r="MB27" t="str">
            <v>Oportuno: Se radica en los tiempos establecidos por la Oficina Asesora de Planeación - OAP</v>
          </cell>
          <cell r="MC27" t="str">
            <v>No aplica</v>
          </cell>
          <cell r="MD27" t="str">
            <v>No aplica</v>
          </cell>
          <cell r="ME27" t="str">
            <v>Oportuno: Se radica en los tiempos establecidos por la Oficina Asesora de Planeación - OAP</v>
          </cell>
          <cell r="MF27" t="str">
            <v>No aplica</v>
          </cell>
          <cell r="MG27" t="str">
            <v>No aplica</v>
          </cell>
          <cell r="MH27" t="str">
            <v>Oportuno: Se radica en los tiempos establecidos por la Oficina Asesora de Planeación - OAP</v>
          </cell>
          <cell r="MI27">
            <v>0</v>
          </cell>
          <cell r="MJ27">
            <v>0</v>
          </cell>
          <cell r="MK27">
            <v>0</v>
          </cell>
          <cell r="ML27" t="str">
            <v>No aplica</v>
          </cell>
          <cell r="MM27" t="str">
            <v>No aplica</v>
          </cell>
          <cell r="MN27" t="str">
            <v>Coherente: La información de avance de la magnitud, consignada en el reporte del periodo, concuerda con la programación realizada, con la información cualitativa presentada, con las actividades establecidas (si aplica) y con los soportes presentados. Esta</v>
          </cell>
          <cell r="MO27" t="str">
            <v>No aplica</v>
          </cell>
          <cell r="MP27" t="str">
            <v>No aplica</v>
          </cell>
          <cell r="MQ27"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27" t="str">
            <v>No aplica</v>
          </cell>
          <cell r="MS27" t="str">
            <v>No aplica</v>
          </cell>
          <cell r="MT2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27">
            <v>0</v>
          </cell>
          <cell r="MV27">
            <v>0</v>
          </cell>
          <cell r="MW27">
            <v>0</v>
          </cell>
          <cell r="MX27" t="str">
            <v>No Programó</v>
          </cell>
          <cell r="MY27" t="str">
            <v>No Programó</v>
          </cell>
          <cell r="MZ27" t="str">
            <v>No Programó</v>
          </cell>
          <cell r="NA27" t="str">
            <v>No Programó</v>
          </cell>
          <cell r="NB27" t="str">
            <v>No Programó</v>
          </cell>
          <cell r="NC27" t="str">
            <v>No Programó</v>
          </cell>
          <cell r="ND27" t="str">
            <v>No Programó</v>
          </cell>
          <cell r="NE27" t="str">
            <v>No Programó</v>
          </cell>
          <cell r="NF27" t="str">
            <v>No Programó</v>
          </cell>
          <cell r="NG27" t="str">
            <v>No Programó</v>
          </cell>
          <cell r="NH27" t="str">
            <v/>
          </cell>
          <cell r="NI27" t="str">
            <v/>
          </cell>
          <cell r="NJ27" t="str">
            <v>No aplica</v>
          </cell>
          <cell r="NK27" t="str">
            <v>No aplica</v>
          </cell>
          <cell r="NL27" t="str">
            <v>No aplica</v>
          </cell>
          <cell r="NM27" t="str">
            <v>No aplica</v>
          </cell>
          <cell r="NN27" t="str">
            <v>No aplica</v>
          </cell>
          <cell r="NO27" t="str">
            <v>No aplica</v>
          </cell>
          <cell r="NP27" t="str">
            <v>No aplica</v>
          </cell>
          <cell r="NQ27" t="str">
            <v>No aplica</v>
          </cell>
          <cell r="NR27" t="str">
            <v>No aplica</v>
          </cell>
          <cell r="NS27">
            <v>0</v>
          </cell>
          <cell r="NT27">
            <v>0</v>
          </cell>
          <cell r="NU27">
            <v>0</v>
          </cell>
          <cell r="NV27" t="str">
            <v>No aplica</v>
          </cell>
          <cell r="NW27" t="str">
            <v>No aplica</v>
          </cell>
          <cell r="NX27" t="str">
            <v xml:space="preserve">Es importante tener en cuenta que las evidencias que se suministran como respaldo de los diferentes reportes de avance en magnitud debe guardar coherencia con los soportes y avances acumulados. En esta medida es impiortante que se lleve la trazabilidd del avance por vigencia y que las bases aportadas permitan visbilizar los datos del reporte del periodo y el acumulado.  </v>
          </cell>
          <cell r="NY27" t="str">
            <v>No aplica</v>
          </cell>
          <cell r="NZ27" t="str">
            <v>No aplica</v>
          </cell>
          <cell r="OA27" t="str">
            <v>No aplica</v>
          </cell>
          <cell r="OB27" t="str">
            <v>No aplica</v>
          </cell>
          <cell r="OC27" t="str">
            <v>No aplica</v>
          </cell>
          <cell r="OD27" t="str">
            <v>No aplica</v>
          </cell>
          <cell r="OE27">
            <v>0</v>
          </cell>
          <cell r="OF27">
            <v>0</v>
          </cell>
          <cell r="OG27">
            <v>0</v>
          </cell>
          <cell r="OJ27" t="str">
            <v>PD33</v>
          </cell>
          <cell r="OK27">
            <v>2058</v>
          </cell>
          <cell r="OL27" t="str">
            <v>N/A</v>
          </cell>
          <cell r="OM27" t="str">
            <v>N/A</v>
          </cell>
          <cell r="ON27" t="str">
            <v>N/A</v>
          </cell>
          <cell r="OO27" t="str">
            <v>N/A</v>
          </cell>
          <cell r="OP27" t="str">
            <v>N/A</v>
          </cell>
          <cell r="OQ27" t="str">
            <v>N/A</v>
          </cell>
          <cell r="OR27" t="str">
            <v>N/A</v>
          </cell>
          <cell r="OS27" t="str">
            <v>N/A</v>
          </cell>
          <cell r="OT27" t="str">
            <v>N/A</v>
          </cell>
          <cell r="OU27" t="str">
            <v>N/A</v>
          </cell>
          <cell r="OV27" t="str">
            <v>N/A</v>
          </cell>
          <cell r="OW27" t="str">
            <v>N/A</v>
          </cell>
          <cell r="OX27" t="str">
            <v>N/A</v>
          </cell>
          <cell r="OY27" t="str">
            <v>N/A</v>
          </cell>
          <cell r="OZ27" t="str">
            <v>N/A</v>
          </cell>
          <cell r="PA27" t="str">
            <v>N/A</v>
          </cell>
          <cell r="PB27" t="str">
            <v>N/A</v>
          </cell>
          <cell r="PC27" t="str">
            <v>N/A</v>
          </cell>
          <cell r="PD27" t="str">
            <v>N/A</v>
          </cell>
          <cell r="PE27" t="str">
            <v>N/A</v>
          </cell>
          <cell r="PF27" t="str">
            <v>N/A</v>
          </cell>
          <cell r="PG27" t="str">
            <v>N/A</v>
          </cell>
          <cell r="PH27" t="str">
            <v>N/A</v>
          </cell>
          <cell r="PI27" t="str">
            <v>N/A</v>
          </cell>
          <cell r="PJ27" t="str">
            <v>N/A</v>
          </cell>
          <cell r="PK27" t="str">
            <v>N/A</v>
          </cell>
          <cell r="PL27">
            <v>211476</v>
          </cell>
          <cell r="PM27">
            <v>1174933335</v>
          </cell>
          <cell r="PN27" t="str">
            <v>Meta Trazadora</v>
          </cell>
        </row>
        <row r="28">
          <cell r="A28" t="str">
            <v>PD35</v>
          </cell>
          <cell r="B28">
            <v>7868</v>
          </cell>
          <cell r="D28">
            <v>2020110010191</v>
          </cell>
          <cell r="E28" t="str">
            <v>Un nuevo contrato social y ambiental para la Bogotá del siglo XXI</v>
          </cell>
          <cell r="F28" t="str">
            <v>5. Construir Bogotá región con gobierno abierto, transparente y ciudadanía consciente.</v>
          </cell>
          <cell r="G28" t="str">
            <v>56. Gestión Pública Efectiva</v>
          </cell>
          <cell r="H28" t="str">
            <v xml:space="preserve">Fortalecer las capacidades institucionales para una Gestión pública efectiva y articulada, orientada a la generación de valor público para los grupos de interés. </v>
          </cell>
          <cell r="I28" t="str">
            <v>N/A</v>
          </cell>
          <cell r="J28" t="str">
            <v>Desarrollo Institucional para una Gestión Pública Eficiente</v>
          </cell>
          <cell r="K28" t="str">
            <v>Subsecretaría Distrital de Fortalecimiento Institucional</v>
          </cell>
          <cell r="L28" t="str">
            <v>Gloria Patricia Rincón Mazo</v>
          </cell>
          <cell r="M28" t="str">
            <v>Subsecretaria Distrital de Fortalecimiento Institucional</v>
          </cell>
          <cell r="N28" t="str">
            <v>Dirección Distrital de Desarrollo Institucional</v>
          </cell>
          <cell r="O28" t="str">
            <v>Oscar Guillermo Niño del Rio</v>
          </cell>
          <cell r="P28" t="str">
            <v>Director Distrital de Desarrollo Institucional</v>
          </cell>
          <cell r="Q28" t="str">
            <v xml:space="preserve">Lady Nieto Bahamón </v>
          </cell>
          <cell r="R28" t="str">
            <v>Eliana Pedraza</v>
          </cell>
          <cell r="S28" t="str">
            <v>71. Elevar el nivel de efectividad de la gestión pública distrital y local</v>
          </cell>
          <cell r="T28" t="str">
            <v>Índice de desempeño institucional - FURAG</v>
          </cell>
          <cell r="V28" t="str">
            <v>71. Elevar el nivel de efectividad de la gestión pública distrital y local</v>
          </cell>
          <cell r="W28" t="str">
            <v>Índice de desempeño institucional - FURAG</v>
          </cell>
          <cell r="AH28" t="str">
            <v>16. Paz, justicia e instituciones sólidas</v>
          </cell>
          <cell r="AI28" t="str">
            <v xml:space="preserve">PD_Meta Trazadora: 71. Elevar el nivel de efectividad de la gestión pública distrital y local; PD_ID Meta Trazadora: Índice de desempeño institucional - FURAG; ODS: 16. Paz, justicia e instituciones sólidas; </v>
          </cell>
          <cell r="AJ28" t="str">
            <v xml:space="preserve">La subdirección Técnica de Desarrollo Institucional reportará el avance una vez se obtengan los resultados del IDI que entrega el Departamento Administrativo de la Función Pública. 						_x000D_
</v>
          </cell>
          <cell r="AK28">
            <v>44055</v>
          </cell>
          <cell r="AL28">
            <v>1</v>
          </cell>
          <cell r="AM28">
            <v>2022</v>
          </cell>
          <cell r="AN28" t="str">
            <v>Medición del Índice de Desemepeño Institucional Distrital, medido mediante la aplicación del Formulario Único de Reporte de Avance de la Gestión - FURAG</v>
          </cell>
          <cell r="AO28" t="str">
            <v>Incremento del Índice de Desemepeño del Distrito Capital</v>
          </cell>
          <cell r="AP28">
            <v>2020</v>
          </cell>
          <cell r="AQ28">
            <v>2024</v>
          </cell>
          <cell r="AR28" t="str">
            <v>Creciente</v>
          </cell>
          <cell r="AS28" t="str">
            <v>Efectividad</v>
          </cell>
          <cell r="AT28" t="str">
            <v>Porcentaje</v>
          </cell>
          <cell r="AU28" t="str">
            <v>Resultado</v>
          </cell>
          <cell r="AV28">
            <v>2019</v>
          </cell>
          <cell r="AW28">
            <v>85.7</v>
          </cell>
          <cell r="AX28" t="str">
            <v>Función Pública Informe FURAG 2019</v>
          </cell>
          <cell r="AY28">
            <v>0</v>
          </cell>
          <cell r="AZ28">
            <v>0</v>
          </cell>
          <cell r="BA28">
            <v>1</v>
          </cell>
          <cell r="BB28" t="str">
            <v>Incrementar el promedio distrital del índice de desempeño institucional medido a través del FURAG</v>
          </cell>
          <cell r="BC28" t="str">
            <v>Puntuación promedio distrital del Índice de Desempeño Institucional</v>
          </cell>
          <cell r="BD28" t="str">
            <v>Puntaje FURAG</v>
          </cell>
          <cell r="BE28">
            <v>0</v>
          </cell>
          <cell r="BF28" t="str">
            <v>Puntajes FURAG emitidos por el Departamento Administrativo de la Función Pública</v>
          </cell>
          <cell r="BG28">
            <v>2</v>
          </cell>
          <cell r="BH28">
            <v>44098</v>
          </cell>
          <cell r="BI28">
            <v>0</v>
          </cell>
          <cell r="BJ28" t="str">
            <v>Dato externo (Indiqué cúal)</v>
          </cell>
          <cell r="BK28">
            <v>89.7</v>
          </cell>
          <cell r="BL28">
            <v>86.7</v>
          </cell>
          <cell r="BM28">
            <v>87.7</v>
          </cell>
          <cell r="BN28">
            <v>88.7</v>
          </cell>
          <cell r="BO28">
            <v>89.7</v>
          </cell>
          <cell r="BP28">
            <v>89.7</v>
          </cell>
          <cell r="BW28">
            <v>85.7</v>
          </cell>
          <cell r="BX28">
            <v>86.7</v>
          </cell>
          <cell r="BY28">
            <v>88.7</v>
          </cell>
          <cell r="BZ28">
            <v>87.7</v>
          </cell>
          <cell r="CA28">
            <v>0</v>
          </cell>
          <cell r="CB28">
            <v>0</v>
          </cell>
          <cell r="CC28" t="str">
            <v>N/A</v>
          </cell>
          <cell r="CD28" t="str">
            <v>N/A</v>
          </cell>
          <cell r="CE28" t="str">
            <v>N/A</v>
          </cell>
          <cell r="CF28">
            <v>0</v>
          </cell>
          <cell r="CG28">
            <v>88.7</v>
          </cell>
          <cell r="CH28">
            <v>91.8</v>
          </cell>
          <cell r="CI28" t="str">
            <v>suma</v>
          </cell>
          <cell r="CJ28">
            <v>0</v>
          </cell>
          <cell r="CK28">
            <v>0</v>
          </cell>
          <cell r="CL28">
            <v>0</v>
          </cell>
          <cell r="CM28">
            <v>0</v>
          </cell>
          <cell r="CN28">
            <v>0</v>
          </cell>
          <cell r="CO28">
            <v>0</v>
          </cell>
          <cell r="CP28">
            <v>0</v>
          </cell>
          <cell r="CQ28">
            <v>0</v>
          </cell>
          <cell r="CR28">
            <v>0</v>
          </cell>
          <cell r="CS28">
            <v>0</v>
          </cell>
          <cell r="CT28">
            <v>0</v>
          </cell>
          <cell r="CU28">
            <v>0</v>
          </cell>
          <cell r="CV28">
            <v>88.7</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88.7</v>
          </cell>
          <cell r="DL28">
            <v>0</v>
          </cell>
          <cell r="DM28">
            <v>0</v>
          </cell>
          <cell r="DN28">
            <v>0</v>
          </cell>
          <cell r="DO28">
            <v>0</v>
          </cell>
          <cell r="DP28">
            <v>3.1</v>
          </cell>
          <cell r="DQ28">
            <v>0</v>
          </cell>
          <cell r="DR28">
            <v>0</v>
          </cell>
          <cell r="DS28">
            <v>0</v>
          </cell>
          <cell r="DT28">
            <v>0</v>
          </cell>
          <cell r="DU28">
            <v>0</v>
          </cell>
          <cell r="DV28">
            <v>0</v>
          </cell>
          <cell r="DW28" t="str">
            <v> </v>
          </cell>
          <cell r="DX28">
            <v>3.1</v>
          </cell>
          <cell r="DY28">
            <v>3.1</v>
          </cell>
          <cell r="DZ28">
            <v>0</v>
          </cell>
          <cell r="EA28">
            <v>0</v>
          </cell>
          <cell r="EB28">
            <v>0</v>
          </cell>
          <cell r="EC28">
            <v>0</v>
          </cell>
          <cell r="ED28">
            <v>0</v>
          </cell>
          <cell r="EE28" t="str">
            <v>Informe resultados FURAG - Distrito Capital</v>
          </cell>
          <cell r="EF28">
            <v>0</v>
          </cell>
          <cell r="EG28">
            <v>0</v>
          </cell>
          <cell r="EH28">
            <v>0</v>
          </cell>
          <cell r="EI28">
            <v>0</v>
          </cell>
          <cell r="EJ28">
            <v>0</v>
          </cell>
          <cell r="EK28" t="str">
            <v>Informe resultados FURAG - Distrito Capital</v>
          </cell>
          <cell r="EL28">
            <v>0</v>
          </cell>
          <cell r="EM28">
            <v>0</v>
          </cell>
          <cell r="EN28">
            <v>0</v>
          </cell>
          <cell r="EO28">
            <v>0</v>
          </cell>
          <cell r="EP28">
            <v>0</v>
          </cell>
          <cell r="EQ28" t="str">
            <v>Informe resultados FURAG - Distrito Capital</v>
          </cell>
          <cell r="ER28">
            <v>0</v>
          </cell>
          <cell r="ES28">
            <v>0</v>
          </cell>
          <cell r="ET28">
            <v>0</v>
          </cell>
          <cell r="EU28">
            <v>0</v>
          </cell>
          <cell r="EV28">
            <v>0</v>
          </cell>
          <cell r="EW28">
            <v>0</v>
          </cell>
          <cell r="EX28" t="str">
            <v>N/A</v>
          </cell>
          <cell r="EY28" t="str">
            <v>N/A</v>
          </cell>
          <cell r="EZ28" t="str">
            <v>N/A</v>
          </cell>
          <cell r="FA28" t="str">
            <v>N/A</v>
          </cell>
          <cell r="FB28" t="str">
            <v>N/A</v>
          </cell>
          <cell r="FC28" t="str">
            <v>N/A</v>
          </cell>
          <cell r="FD28" t="str">
            <v>N/A</v>
          </cell>
          <cell r="FE28" t="str">
            <v>N/A</v>
          </cell>
          <cell r="FF28" t="str">
            <v>N/A</v>
          </cell>
          <cell r="FG28" t="str">
            <v>N/A</v>
          </cell>
          <cell r="FH28" t="str">
            <v>N/A</v>
          </cell>
          <cell r="FI28" t="str">
            <v>N/A</v>
          </cell>
          <cell r="FJ28" t="str">
            <v>N/A</v>
          </cell>
          <cell r="FK28" t="str">
            <v>N/A</v>
          </cell>
          <cell r="FL28" t="str">
            <v>N/A</v>
          </cell>
          <cell r="FM28" t="str">
            <v>N/A</v>
          </cell>
          <cell r="FN28" t="str">
            <v>N/A</v>
          </cell>
          <cell r="FO28" t="str">
            <v>N/A</v>
          </cell>
          <cell r="FP28" t="str">
            <v>N/A</v>
          </cell>
          <cell r="FQ28" t="str">
            <v>N/A</v>
          </cell>
          <cell r="FR28" t="str">
            <v>N/A</v>
          </cell>
          <cell r="FS28" t="str">
            <v>N/A</v>
          </cell>
          <cell r="FT28" t="str">
            <v>N/A</v>
          </cell>
          <cell r="FU28" t="str">
            <v>N/A</v>
          </cell>
          <cell r="FV28" t="str">
            <v>N/A</v>
          </cell>
          <cell r="FW28" t="str">
            <v>N/A</v>
          </cell>
          <cell r="FX28" t="str">
            <v>N/A</v>
          </cell>
          <cell r="FY28" t="str">
            <v>N/A</v>
          </cell>
          <cell r="FZ28" t="str">
            <v>N/A</v>
          </cell>
          <cell r="GA28" t="str">
            <v>N/A</v>
          </cell>
          <cell r="GB28" t="str">
            <v>N/A</v>
          </cell>
          <cell r="GC28" t="str">
            <v>N/A</v>
          </cell>
          <cell r="GD28" t="str">
            <v>N/A</v>
          </cell>
          <cell r="GE28" t="str">
            <v>N/A</v>
          </cell>
          <cell r="GF28" t="str">
            <v>N/A</v>
          </cell>
          <cell r="GG28" t="str">
            <v>N/A</v>
          </cell>
          <cell r="GH28" t="str">
            <v>N/A</v>
          </cell>
          <cell r="GI28" t="str">
            <v>N/A</v>
          </cell>
          <cell r="GJ28" t="str">
            <v>N/A</v>
          </cell>
          <cell r="GK28" t="str">
            <v>N/A</v>
          </cell>
          <cell r="GL28" t="str">
            <v>N/A</v>
          </cell>
          <cell r="GM28" t="str">
            <v>N/A</v>
          </cell>
          <cell r="GN28" t="str">
            <v>N/A</v>
          </cell>
          <cell r="GO28" t="str">
            <v>N/A</v>
          </cell>
          <cell r="GP28" t="str">
            <v>N/A</v>
          </cell>
          <cell r="GQ28" t="str">
            <v>N/A</v>
          </cell>
          <cell r="GR28" t="str">
            <v>N/A</v>
          </cell>
          <cell r="GS28" t="str">
            <v>N/A</v>
          </cell>
          <cell r="GT28" t="str">
            <v>N/A</v>
          </cell>
          <cell r="GU28" t="str">
            <v>N/A</v>
          </cell>
          <cell r="GV28" t="str">
            <v>N/A</v>
          </cell>
          <cell r="GW28" t="str">
            <v>N/A</v>
          </cell>
          <cell r="GX28" t="str">
            <v>N/A</v>
          </cell>
          <cell r="GY28" t="str">
            <v>N/A</v>
          </cell>
          <cell r="GZ28" t="str">
            <v>N/A</v>
          </cell>
          <cell r="HA28" t="str">
            <v>N/A</v>
          </cell>
          <cell r="HB28" t="str">
            <v>N/A</v>
          </cell>
          <cell r="HC28" t="str">
            <v>N/A</v>
          </cell>
          <cell r="HD28" t="str">
            <v>N/A</v>
          </cell>
          <cell r="HE28" t="str">
            <v>N/A</v>
          </cell>
          <cell r="HF28" t="str">
            <v>N/A</v>
          </cell>
          <cell r="HG28" t="str">
            <v>N/A</v>
          </cell>
          <cell r="HH28" t="str">
            <v>N/A</v>
          </cell>
          <cell r="HI28" t="str">
            <v>N/A</v>
          </cell>
          <cell r="HJ28" t="str">
            <v>N/A</v>
          </cell>
          <cell r="HK28" t="str">
            <v>N/A</v>
          </cell>
          <cell r="HL28" t="str">
            <v>N/A</v>
          </cell>
          <cell r="HM28" t="str">
            <v>N/A</v>
          </cell>
          <cell r="HN28" t="str">
            <v>N/A</v>
          </cell>
          <cell r="HO28" t="str">
            <v>N/A</v>
          </cell>
          <cell r="HP28" t="str">
            <v>N/A</v>
          </cell>
          <cell r="HQ28" t="str">
            <v>N/A</v>
          </cell>
          <cell r="HR28" t="str">
            <v>N/A</v>
          </cell>
          <cell r="HS28" t="str">
            <v>N/A</v>
          </cell>
          <cell r="HT28" t="str">
            <v>N/A</v>
          </cell>
          <cell r="HU28" t="str">
            <v>N/A</v>
          </cell>
          <cell r="HV28" t="str">
            <v>N/A</v>
          </cell>
          <cell r="HW28" t="str">
            <v>N/A</v>
          </cell>
          <cell r="HX28" t="str">
            <v xml:space="preserve">El pasado viernes 13 de mayo de 2022, el Departamento Administrativo de la FunciónPública-DAFP entregó los resultados de la medición del Índice de Desempeño Institucional-IDI2021.
La Alcaldía Mayor de Bogotá, que se mide a partir de los resultados de las 15 Secretarías, obtuvo 98,4 puntos alcanzando por segundo año consecutivo el primer lugar para las alcaldías capitales y la puntuación promedio distrital del Indice de Desempeño Institucional que mide a las 49 entidades fue de 91,8%.
</v>
          </cell>
          <cell r="HY28" t="str">
            <v>No aplica</v>
          </cell>
          <cell r="HZ28" t="str">
            <v/>
          </cell>
          <cell r="IA28" t="str">
            <v/>
          </cell>
          <cell r="IB28" t="str">
            <v/>
          </cell>
          <cell r="IC28" t="str">
            <v/>
          </cell>
          <cell r="ID28" t="str">
            <v/>
          </cell>
          <cell r="IE28" t="str">
            <v>El pasado viernes 13 de mayo el Departamento Administrativo de la FunciónPública-DAFP entregó los resultados de la medición del Índice de Desempeño Institucional-IDI2021.
La Alcaldía Mayor de Bogotá,que se mide apartir de los resultados de las 15Secretarías,obtuvo98,4 puntos alcanzando por segundo año consecutivo el primer lugar para la salcaldías capitales.</v>
          </cell>
          <cell r="IF28" t="str">
            <v>Se elaboran los siguientes informes: 
31 Informes de resultados IDI por sector (ejecutivo y discriminado por entidad)
17 Fichas de resultados IDI por política de gestión y desempeño 
Se realizo socialización el 03 de junio con los 62 jefes de kas Oficina Asesora de Planeación donde se realizo presentación de los resultados del IDI 2021 de las entidades y sectores del distrito.</v>
          </cell>
          <cell r="IG28" t="str">
            <v/>
          </cell>
          <cell r="IH28" t="str">
            <v/>
          </cell>
          <cell r="II28" t="str">
            <v/>
          </cell>
          <cell r="IJ28" t="str">
            <v/>
          </cell>
          <cell r="IK28" t="str">
            <v/>
          </cell>
          <cell r="IL28" t="str">
            <v/>
          </cell>
          <cell r="IM28">
            <v>0</v>
          </cell>
          <cell r="IN28">
            <v>0</v>
          </cell>
          <cell r="IO28">
            <v>0</v>
          </cell>
          <cell r="IP28">
            <v>0</v>
          </cell>
          <cell r="IQ28">
            <v>3.1</v>
          </cell>
          <cell r="IR28">
            <v>0</v>
          </cell>
          <cell r="IS28">
            <v>0</v>
          </cell>
          <cell r="IT28">
            <v>0</v>
          </cell>
          <cell r="IU28">
            <v>0</v>
          </cell>
          <cell r="IV28">
            <v>0</v>
          </cell>
          <cell r="IW28">
            <v>0</v>
          </cell>
          <cell r="IX28" t="str">
            <v> </v>
          </cell>
          <cell r="IY28">
            <v>3.4949267192784669E-2</v>
          </cell>
          <cell r="IZ28">
            <v>0</v>
          </cell>
          <cell r="JA28">
            <v>0</v>
          </cell>
          <cell r="JB28">
            <v>0</v>
          </cell>
          <cell r="JC28">
            <v>0</v>
          </cell>
          <cell r="JD28">
            <v>3.494926719278467</v>
          </cell>
          <cell r="JE28">
            <v>0</v>
          </cell>
          <cell r="JF28">
            <v>0</v>
          </cell>
          <cell r="JG28">
            <v>0</v>
          </cell>
          <cell r="JH28">
            <v>0</v>
          </cell>
          <cell r="JI28">
            <v>0</v>
          </cell>
          <cell r="JJ28">
            <v>0</v>
          </cell>
          <cell r="JK28" t="str">
            <v>No programó</v>
          </cell>
          <cell r="JL28">
            <v>3.494926719278467</v>
          </cell>
          <cell r="JM28">
            <v>0</v>
          </cell>
          <cell r="JN28">
            <v>0</v>
          </cell>
          <cell r="JO28">
            <v>0</v>
          </cell>
          <cell r="JP28">
            <v>0</v>
          </cell>
          <cell r="JQ28">
            <v>3.494926719278467</v>
          </cell>
          <cell r="JR28">
            <v>3.494926719278467</v>
          </cell>
          <cell r="JS28">
            <v>3.494926719278467</v>
          </cell>
          <cell r="JT28">
            <v>3.494926719278467</v>
          </cell>
          <cell r="JU28">
            <v>3.494926719278467</v>
          </cell>
          <cell r="JV28">
            <v>3.494926719278467</v>
          </cell>
          <cell r="JW28">
            <v>3.494926719278467</v>
          </cell>
          <cell r="JX28">
            <v>3.494926719278467</v>
          </cell>
          <cell r="JY28" t="str">
            <v>No Programó</v>
          </cell>
          <cell r="JZ28" t="str">
            <v/>
          </cell>
          <cell r="KA28" t="str">
            <v/>
          </cell>
          <cell r="KB28" t="str">
            <v/>
          </cell>
          <cell r="KC28" t="str">
            <v/>
          </cell>
          <cell r="KD28" t="str">
            <v/>
          </cell>
          <cell r="KE28" t="str">
            <v/>
          </cell>
          <cell r="KF28" t="str">
            <v/>
          </cell>
          <cell r="KG28" t="str">
            <v/>
          </cell>
          <cell r="KH28" t="str">
            <v/>
          </cell>
          <cell r="KI28" t="str">
            <v/>
          </cell>
          <cell r="KJ28" t="str">
            <v/>
          </cell>
          <cell r="KK28" t="str">
            <v>No Programó</v>
          </cell>
          <cell r="KL28" t="str">
            <v>No Programó</v>
          </cell>
          <cell r="KM28" t="str">
            <v>No Programó</v>
          </cell>
          <cell r="KN28" t="str">
            <v>No Programó</v>
          </cell>
          <cell r="KO28" t="str">
            <v>No Programó</v>
          </cell>
          <cell r="KP28" t="str">
            <v>No Programó</v>
          </cell>
          <cell r="KQ28" t="str">
            <v>No Programó</v>
          </cell>
          <cell r="KR28" t="str">
            <v>No Programó</v>
          </cell>
          <cell r="KS28" t="str">
            <v>No Programó</v>
          </cell>
          <cell r="KT28" t="str">
            <v>No Programó</v>
          </cell>
          <cell r="KU28" t="str">
            <v/>
          </cell>
          <cell r="KV28" t="str">
            <v/>
          </cell>
          <cell r="KW28" t="str">
            <v>No Programó</v>
          </cell>
          <cell r="KX28" t="str">
            <v>7868_N</v>
          </cell>
          <cell r="KY28" t="str">
            <v>N/A</v>
          </cell>
          <cell r="KZ28" t="str">
            <v>No programó</v>
          </cell>
          <cell r="LA28" t="str">
            <v/>
          </cell>
          <cell r="LB28" t="str">
            <v/>
          </cell>
          <cell r="LC28" t="str">
            <v/>
          </cell>
          <cell r="LD28">
            <v>100</v>
          </cell>
          <cell r="LE28">
            <v>76.326388888888886</v>
          </cell>
          <cell r="LF28">
            <v>10533461000</v>
          </cell>
          <cell r="LG28">
            <v>9952827681</v>
          </cell>
          <cell r="LH28">
            <v>7343147798</v>
          </cell>
          <cell r="LI28">
            <v>1175144811</v>
          </cell>
          <cell r="LJ28">
            <v>1134507998</v>
          </cell>
          <cell r="LK28" t="str">
            <v>No Programó</v>
          </cell>
          <cell r="LL28" t="str">
            <v>No Programó</v>
          </cell>
          <cell r="LM28" t="str">
            <v>No Programó</v>
          </cell>
          <cell r="LN28" t="str">
            <v>No Programó</v>
          </cell>
          <cell r="LO28">
            <v>3.1</v>
          </cell>
          <cell r="LP28">
            <v>0</v>
          </cell>
          <cell r="LQ28">
            <v>0</v>
          </cell>
          <cell r="LR28">
            <v>0</v>
          </cell>
          <cell r="LS28">
            <v>0</v>
          </cell>
          <cell r="LT28">
            <v>0</v>
          </cell>
          <cell r="LU28" t="str">
            <v/>
          </cell>
          <cell r="LV28" t="str">
            <v/>
          </cell>
          <cell r="LW28">
            <v>3.1</v>
          </cell>
          <cell r="LX28">
            <v>3.1</v>
          </cell>
          <cell r="LY28">
            <v>91.8</v>
          </cell>
          <cell r="LZ28" t="str">
            <v>No aplica</v>
          </cell>
          <cell r="MA28" t="str">
            <v>No aplica</v>
          </cell>
          <cell r="MB28" t="str">
            <v>Oportuno: Se radica en los tiempos establecidos por la Oficina Asesora de Planeación - OAP</v>
          </cell>
          <cell r="MC28" t="str">
            <v>No aplica</v>
          </cell>
          <cell r="MD28" t="str">
            <v>Oportuno: Se radica en los tiempos establecidos por la Oficina Asesora de Planeación - OAP</v>
          </cell>
          <cell r="ME28" t="str">
            <v>Oportuno: Se radica en los tiempos establecidos por la Oficina Asesora de Planeación - OAP</v>
          </cell>
          <cell r="MF28" t="str">
            <v>No aplica</v>
          </cell>
          <cell r="MG28" t="str">
            <v>No aplica</v>
          </cell>
          <cell r="MH28" t="str">
            <v>No aplica</v>
          </cell>
          <cell r="MI28">
            <v>0</v>
          </cell>
          <cell r="MJ28">
            <v>0</v>
          </cell>
          <cell r="MK28">
            <v>0</v>
          </cell>
          <cell r="ML28" t="str">
            <v>No aplica</v>
          </cell>
          <cell r="MM28" t="str">
            <v>No aplica</v>
          </cell>
          <cell r="MN28" t="str">
            <v>Coherente: La información de avance de la magnitud, consignada en el reporte del periodo, concuerda con la programación realizada, con la información cualitativa presentada, con las actividades establecidas (si aplica) y con los soportes presentados. Esta</v>
          </cell>
          <cell r="MO28" t="str">
            <v>No aplica</v>
          </cell>
          <cell r="MP28" t="str">
            <v>Coherente: La información de avance de la magnitud, consignada en el reporte del periodo, concuerda con la programación realizada, con la información cualitativa presentada, con las actividades establecidas (si aplica) y con los soportes presentados. Esta</v>
          </cell>
          <cell r="MQ28"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28" t="str">
            <v>No aplica</v>
          </cell>
          <cell r="MS28" t="str">
            <v>No aplica</v>
          </cell>
          <cell r="MT28" t="str">
            <v>No aplica</v>
          </cell>
          <cell r="MU28">
            <v>0</v>
          </cell>
          <cell r="MV28">
            <v>0</v>
          </cell>
          <cell r="MW28">
            <v>0</v>
          </cell>
          <cell r="MX28" t="str">
            <v>No Programó</v>
          </cell>
          <cell r="MY28" t="str">
            <v>No Programó</v>
          </cell>
          <cell r="MZ28" t="str">
            <v>No Programó</v>
          </cell>
          <cell r="NA28" t="str">
            <v>No Programó</v>
          </cell>
          <cell r="NB28">
            <v>100</v>
          </cell>
          <cell r="NC28" t="str">
            <v>No Programó</v>
          </cell>
          <cell r="ND28" t="str">
            <v>No Programó</v>
          </cell>
          <cell r="NE28" t="str">
            <v>No Programó</v>
          </cell>
          <cell r="NF28" t="str">
            <v>No Programó</v>
          </cell>
          <cell r="NG28" t="str">
            <v>No Programó</v>
          </cell>
          <cell r="NH28" t="str">
            <v/>
          </cell>
          <cell r="NI28" t="str">
            <v/>
          </cell>
          <cell r="NJ28" t="str">
            <v>No aplica</v>
          </cell>
          <cell r="NK28" t="str">
            <v>No aplica</v>
          </cell>
          <cell r="NL28" t="str">
            <v>No aplica</v>
          </cell>
          <cell r="NM28" t="str">
            <v>No aplica</v>
          </cell>
          <cell r="NN28" t="str">
            <v>No aplica</v>
          </cell>
          <cell r="NO28" t="str">
            <v>No aplica</v>
          </cell>
          <cell r="NP28" t="str">
            <v>No aplica</v>
          </cell>
          <cell r="NQ28" t="str">
            <v>No aplica</v>
          </cell>
          <cell r="NR28" t="str">
            <v>No aplica</v>
          </cell>
          <cell r="NS28">
            <v>0</v>
          </cell>
          <cell r="NT28">
            <v>0</v>
          </cell>
          <cell r="NU28">
            <v>0</v>
          </cell>
          <cell r="NV28" t="str">
            <v>No aplica</v>
          </cell>
          <cell r="NW28" t="str">
            <v>No aplica</v>
          </cell>
          <cell r="NX28" t="str">
            <v>No aplica</v>
          </cell>
          <cell r="NY28" t="str">
            <v>No aplica</v>
          </cell>
          <cell r="NZ28" t="str">
            <v>No aplica</v>
          </cell>
          <cell r="OA28" t="str">
            <v>No aplica</v>
          </cell>
          <cell r="OB28" t="str">
            <v>No aplica</v>
          </cell>
          <cell r="OC28" t="str">
            <v>No aplica</v>
          </cell>
          <cell r="OD28" t="str">
            <v>No aplica</v>
          </cell>
          <cell r="OE28">
            <v>0</v>
          </cell>
          <cell r="OF28">
            <v>0</v>
          </cell>
          <cell r="OG28">
            <v>0</v>
          </cell>
          <cell r="OJ28" t="str">
            <v>PD35</v>
          </cell>
          <cell r="OK28">
            <v>87.7</v>
          </cell>
          <cell r="OL28" t="str">
            <v>N/A</v>
          </cell>
          <cell r="OM28" t="str">
            <v>N/A</v>
          </cell>
          <cell r="ON28" t="str">
            <v>N/A</v>
          </cell>
          <cell r="OO28" t="str">
            <v>N/A</v>
          </cell>
          <cell r="OP28" t="str">
            <v>N/A</v>
          </cell>
          <cell r="OQ28" t="str">
            <v>N/A</v>
          </cell>
          <cell r="OR28" t="str">
            <v>N/A</v>
          </cell>
          <cell r="OS28" t="str">
            <v>N/A</v>
          </cell>
          <cell r="OT28" t="str">
            <v>N/A</v>
          </cell>
          <cell r="OU28" t="str">
            <v>N/A</v>
          </cell>
          <cell r="OV28" t="str">
            <v>N/A</v>
          </cell>
          <cell r="OW28" t="str">
            <v>N/A</v>
          </cell>
          <cell r="OX28" t="str">
            <v>N/A</v>
          </cell>
          <cell r="OY28" t="str">
            <v>N/A</v>
          </cell>
          <cell r="OZ28" t="str">
            <v>N/A</v>
          </cell>
          <cell r="PA28" t="str">
            <v>N/A</v>
          </cell>
          <cell r="PB28" t="str">
            <v>N/A</v>
          </cell>
          <cell r="PC28" t="str">
            <v>N/A</v>
          </cell>
          <cell r="PD28" t="str">
            <v>N/A</v>
          </cell>
          <cell r="PE28" t="str">
            <v>N/A</v>
          </cell>
          <cell r="PF28" t="str">
            <v>N/A</v>
          </cell>
          <cell r="PG28" t="str">
            <v>N/A</v>
          </cell>
          <cell r="PH28" t="str">
            <v>N/A</v>
          </cell>
          <cell r="PI28" t="str">
            <v>N/A</v>
          </cell>
          <cell r="PJ28" t="str">
            <v>N/A</v>
          </cell>
          <cell r="PK28" t="str">
            <v>N/A</v>
          </cell>
          <cell r="PL28">
            <v>211476</v>
          </cell>
          <cell r="PM28">
            <v>1174933335</v>
          </cell>
          <cell r="PN28" t="str">
            <v>Meta Trazadora</v>
          </cell>
        </row>
        <row r="29">
          <cell r="A29" t="str">
            <v>PD36</v>
          </cell>
          <cell r="B29">
            <v>7868</v>
          </cell>
          <cell r="D29">
            <v>2020110010191</v>
          </cell>
          <cell r="E29" t="str">
            <v>Un nuevo contrato social y ambiental para la Bogotá del siglo XXI</v>
          </cell>
          <cell r="F29" t="str">
            <v>5. Construir Bogotá región con gobierno abierto, transparente y ciudadanía consciente.</v>
          </cell>
          <cell r="G29" t="str">
            <v>56. Gestión Pública Efectiva</v>
          </cell>
          <cell r="H29" t="str">
            <v xml:space="preserve">Fortalecer las capacidades institucionales para una Gestión pública efectiva y articulada, orientada a la generación de valor público para los grupos de interés. </v>
          </cell>
          <cell r="I29" t="str">
            <v>N/A</v>
          </cell>
          <cell r="J29" t="str">
            <v>Desarrollo Institucional para una Gestión Pública Eficiente</v>
          </cell>
          <cell r="K29" t="str">
            <v>Subsecretaría Distrital de Fortalecimiento Institucional</v>
          </cell>
          <cell r="L29" t="str">
            <v>Gloria Patricia Rincón Mazo</v>
          </cell>
          <cell r="M29" t="str">
            <v>Subsecretaria Distrital de Fortalecimiento Institucional</v>
          </cell>
          <cell r="N29" t="str">
            <v>Dirección Distrital de Relaciones Internacionales</v>
          </cell>
          <cell r="O29" t="str">
            <v>Luz Amparo Medina Gerena</v>
          </cell>
          <cell r="P29" t="str">
            <v>Directora Distrital de Relaciones Internacionales</v>
          </cell>
          <cell r="Q29" t="str">
            <v>Ivan Cadena Grandas</v>
          </cell>
          <cell r="R29" t="str">
            <v>Eliana Pedraza</v>
          </cell>
          <cell r="S29" t="str">
            <v>503. Formular e implementar una estrategia distrital de promoción, proyección,  posicionamiento y cooperación internacional de Bogotá y la Región.</v>
          </cell>
          <cell r="T29" t="str">
            <v>551. Número de acciones para la proyección y cooperación internacional de Bogotá y la región ejecutadas.</v>
          </cell>
          <cell r="Z29" t="str">
            <v>503. Formular e implementar una estrategia distrital de promoción, proyección, posicionamiento y cooperación internacional de Bogotá y la Región</v>
          </cell>
          <cell r="AA29" t="str">
            <v>551. Número de acciones para la proyección y cooperación internacional de Bogotá y la región ejecutadas.</v>
          </cell>
          <cell r="AH29" t="str">
            <v>17. Alianzas para Lograr los Objetivos</v>
          </cell>
          <cell r="AI29" t="str">
            <v xml:space="preserve">PD_Meta Sectorial: 503. Formular e implementar una estrategia distrital de promoción, proyección, posicionamiento y cooperación internacional de Bogotá y la Región; PD_Indicador Meta sector: 551. Número de acciones para la proyección y cooperación internacional de Bogotá y la región ejecutadas.; ODS: 17. Alianzas para Lograr los Objetivos; </v>
          </cell>
          <cell r="AJ29" t="str">
            <v>El área responsable es la Dirección Distrital de Relaciones Internacionales</v>
          </cell>
          <cell r="AK29">
            <v>44055</v>
          </cell>
          <cell r="AL29">
            <v>1</v>
          </cell>
          <cell r="AM29">
            <v>2022</v>
          </cell>
          <cell r="AN29" t="str">
            <v>Mide el número de acciones ejecutadas de promoción, proyección, posicionamiento y cooperación inernacional de Bogotá y la Región  en el marco de la estrategia de dpromoción, proyección y posicionamiento, apoyada en los planes de articulación, cooperación y posiionamiento internacional del Distrito.</v>
          </cell>
          <cell r="AO29" t="str">
            <v>Posicionar a Bogotá y la Región en eventos internacionales dentro y fuera de la ciudad y la región.
Obtención de cooperación para los diferentes programas liderados por las entidades y organismos Ditritales.</v>
          </cell>
          <cell r="AP29">
            <v>2020</v>
          </cell>
          <cell r="AQ29">
            <v>2024</v>
          </cell>
          <cell r="AR29" t="str">
            <v>Suma</v>
          </cell>
          <cell r="AS29" t="str">
            <v>Eficiencia</v>
          </cell>
          <cell r="AT29" t="str">
            <v>Número</v>
          </cell>
          <cell r="AU29" t="str">
            <v>Producto</v>
          </cell>
          <cell r="AV29">
            <v>2019</v>
          </cell>
          <cell r="AW29">
            <v>50</v>
          </cell>
          <cell r="AX29" t="str">
            <v>Reporte plan de acción Dirección Distrital de Relaciones Internacionaes</v>
          </cell>
          <cell r="AY29">
            <v>0</v>
          </cell>
          <cell r="AZ29">
            <v>1</v>
          </cell>
          <cell r="BA29">
            <v>0</v>
          </cell>
          <cell r="BB29" t="str">
            <v>El cumplimiento de la meta se establece con las acciones ejecutadas de posicionamiento y cooperación del Distrito por la Drirección Distrirital de Relaciones y la Subdirección de Proyección Internaional.</v>
          </cell>
          <cell r="BC29" t="str">
            <v>Número de acciones de Promoción, proyección, posicionamiento y cooperación internacional del Distrito,</v>
          </cell>
          <cell r="BD29" t="str">
            <v>Número de acciones ejecutadas</v>
          </cell>
          <cell r="BE29" t="str">
            <v>N/A</v>
          </cell>
          <cell r="BF29" t="str">
            <v>Documentos técnicos, informes y otro tipo de soporte durante la ejecución asociados a las actividades</v>
          </cell>
          <cell r="BG29">
            <v>2</v>
          </cell>
          <cell r="BH29">
            <v>44098</v>
          </cell>
          <cell r="BI29">
            <v>0</v>
          </cell>
          <cell r="BJ29" t="str">
            <v>Establecer variables 1 y/o 2 numéricas</v>
          </cell>
          <cell r="BK29">
            <v>65</v>
          </cell>
          <cell r="BL29">
            <v>7</v>
          </cell>
          <cell r="BM29">
            <v>12</v>
          </cell>
          <cell r="BN29">
            <v>20</v>
          </cell>
          <cell r="BO29">
            <v>20</v>
          </cell>
          <cell r="BP29">
            <v>6</v>
          </cell>
          <cell r="BW29">
            <v>7</v>
          </cell>
          <cell r="BX29">
            <v>12</v>
          </cell>
          <cell r="BY29">
            <v>20</v>
          </cell>
          <cell r="BZ29">
            <v>12</v>
          </cell>
          <cell r="CA29">
            <v>20</v>
          </cell>
          <cell r="CB29">
            <v>0</v>
          </cell>
          <cell r="CC29" t="str">
            <v>N/A</v>
          </cell>
          <cell r="CD29" t="str">
            <v>N/A</v>
          </cell>
          <cell r="CE29" t="str">
            <v>N/A</v>
          </cell>
          <cell r="CF29">
            <v>6.9999999999999991</v>
          </cell>
          <cell r="CG29">
            <v>11.999999999999995</v>
          </cell>
          <cell r="CH29">
            <v>35.999999999999993</v>
          </cell>
          <cell r="CI29" t="str">
            <v>suma</v>
          </cell>
          <cell r="CJ29">
            <v>0</v>
          </cell>
          <cell r="CK29">
            <v>1</v>
          </cell>
          <cell r="CL29">
            <v>2</v>
          </cell>
          <cell r="CM29">
            <v>2</v>
          </cell>
          <cell r="CN29">
            <v>2</v>
          </cell>
          <cell r="CO29">
            <v>2</v>
          </cell>
          <cell r="CP29">
            <v>2</v>
          </cell>
          <cell r="CQ29">
            <v>2</v>
          </cell>
          <cell r="CR29">
            <v>2</v>
          </cell>
          <cell r="CS29">
            <v>2</v>
          </cell>
          <cell r="CT29">
            <v>2</v>
          </cell>
          <cell r="CU29">
            <v>1</v>
          </cell>
          <cell r="CV29">
            <v>20</v>
          </cell>
          <cell r="CW29">
            <v>17</v>
          </cell>
          <cell r="CX29">
            <v>17</v>
          </cell>
          <cell r="CY29">
            <v>0</v>
          </cell>
          <cell r="CZ29">
            <v>1</v>
          </cell>
          <cell r="DA29">
            <v>2</v>
          </cell>
          <cell r="DB29">
            <v>2</v>
          </cell>
          <cell r="DC29">
            <v>2</v>
          </cell>
          <cell r="DD29">
            <v>2</v>
          </cell>
          <cell r="DE29">
            <v>2</v>
          </cell>
          <cell r="DF29">
            <v>2</v>
          </cell>
          <cell r="DG29">
            <v>2</v>
          </cell>
          <cell r="DH29">
            <v>2</v>
          </cell>
          <cell r="DI29">
            <v>2</v>
          </cell>
          <cell r="DJ29">
            <v>1</v>
          </cell>
          <cell r="DK29">
            <v>20</v>
          </cell>
          <cell r="DL29">
            <v>0</v>
          </cell>
          <cell r="DM29">
            <v>1</v>
          </cell>
          <cell r="DN29">
            <v>2</v>
          </cell>
          <cell r="DO29">
            <v>2</v>
          </cell>
          <cell r="DP29">
            <v>2</v>
          </cell>
          <cell r="DQ29">
            <v>2</v>
          </cell>
          <cell r="DR29">
            <v>2</v>
          </cell>
          <cell r="DS29">
            <v>2</v>
          </cell>
          <cell r="DT29">
            <v>2</v>
          </cell>
          <cell r="DU29">
            <v>2</v>
          </cell>
          <cell r="DV29">
            <v>0</v>
          </cell>
          <cell r="DW29">
            <v>0</v>
          </cell>
          <cell r="DX29">
            <v>17</v>
          </cell>
          <cell r="DY29">
            <v>17</v>
          </cell>
          <cell r="DZ29">
            <v>0</v>
          </cell>
          <cell r="EA29" t="str">
            <v>Informe de seguimiento de la meta sectorial 503.</v>
          </cell>
          <cell r="EB29" t="str">
            <v>Informe de seguimiento de la meta sectorial 503.</v>
          </cell>
          <cell r="EC29" t="str">
            <v>Informe de seguimiento de la meta sectorial 503.</v>
          </cell>
          <cell r="ED29" t="str">
            <v>Informe de seguimiento de la meta sectorial 503.</v>
          </cell>
          <cell r="EE29" t="str">
            <v>Informe de seguimiento de la meta sectorial 503.</v>
          </cell>
          <cell r="EF29" t="str">
            <v>Informe de seguimiento de la meta sectorial 503.</v>
          </cell>
          <cell r="EG29" t="str">
            <v>Informe de seguimiento de la meta sectorial 503.</v>
          </cell>
          <cell r="EH29" t="str">
            <v>Informe de seguimiento de la meta sectorial 503.</v>
          </cell>
          <cell r="EI29" t="str">
            <v>Informe de seguimiento de la meta sectorial 503.</v>
          </cell>
          <cell r="EJ29" t="str">
            <v>Informe de seguimiento de la meta sectorial 503.</v>
          </cell>
          <cell r="EK29" t="str">
            <v>Informe de seguimiento de la meta sectorial 503.</v>
          </cell>
          <cell r="EL29">
            <v>0</v>
          </cell>
          <cell r="EM29" t="str">
            <v>Informe de seguimiento de la meta sectorial 503.</v>
          </cell>
          <cell r="EN29" t="str">
            <v>Informe de seguimiento de la meta sectorial 503.</v>
          </cell>
          <cell r="EO29" t="str">
            <v>Informe de seguimiento de la meta sectorial 503.</v>
          </cell>
          <cell r="EP29" t="str">
            <v>Informe de seguimiento de la meta sectorial 503.</v>
          </cell>
          <cell r="EQ29" t="str">
            <v>Informe de seguimiento de la meta sectorial 503.</v>
          </cell>
          <cell r="ER29" t="str">
            <v>Informe de seguimiento de la meta sectorial 503.</v>
          </cell>
          <cell r="ES29" t="str">
            <v>Informe de seguimiento de la meta sectorial 503.</v>
          </cell>
          <cell r="ET29" t="str">
            <v>Informe de seguimiento de la meta sectorial 503.</v>
          </cell>
          <cell r="EU29" t="str">
            <v>Informe de seguimiento de la meta sectorial 503.</v>
          </cell>
          <cell r="EV29">
            <v>0</v>
          </cell>
          <cell r="EW29">
            <v>0</v>
          </cell>
          <cell r="EX29" t="str">
            <v>N/A</v>
          </cell>
          <cell r="EY29" t="str">
            <v>N/A</v>
          </cell>
          <cell r="EZ29" t="str">
            <v>N/A</v>
          </cell>
          <cell r="FA29" t="str">
            <v>N/A</v>
          </cell>
          <cell r="FB29" t="str">
            <v>N/A</v>
          </cell>
          <cell r="FC29" t="str">
            <v>N/A</v>
          </cell>
          <cell r="FD29" t="str">
            <v>N/A</v>
          </cell>
          <cell r="FE29" t="str">
            <v>N/A</v>
          </cell>
          <cell r="FF29" t="str">
            <v>N/A</v>
          </cell>
          <cell r="FG29" t="str">
            <v>N/A</v>
          </cell>
          <cell r="FH29" t="str">
            <v>N/A</v>
          </cell>
          <cell r="FI29" t="str">
            <v>N/A</v>
          </cell>
          <cell r="FJ29" t="str">
            <v>N/A</v>
          </cell>
          <cell r="FK29" t="str">
            <v>N/A</v>
          </cell>
          <cell r="FL29" t="str">
            <v>N/A</v>
          </cell>
          <cell r="FM29" t="str">
            <v>N/A</v>
          </cell>
          <cell r="FN29" t="str">
            <v>N/A</v>
          </cell>
          <cell r="FO29" t="str">
            <v>N/A</v>
          </cell>
          <cell r="FP29" t="str">
            <v>N/A</v>
          </cell>
          <cell r="FQ29" t="str">
            <v>N/A</v>
          </cell>
          <cell r="FR29" t="str">
            <v>N/A</v>
          </cell>
          <cell r="FS29" t="str">
            <v>N/A</v>
          </cell>
          <cell r="FT29" t="str">
            <v>N/A</v>
          </cell>
          <cell r="FU29" t="str">
            <v>N/A</v>
          </cell>
          <cell r="FV29" t="str">
            <v>N/A</v>
          </cell>
          <cell r="FW29" t="str">
            <v>N/A</v>
          </cell>
          <cell r="FX29" t="str">
            <v>N/A</v>
          </cell>
          <cell r="FY29" t="str">
            <v>N/A</v>
          </cell>
          <cell r="FZ29" t="str">
            <v>N/A</v>
          </cell>
          <cell r="GA29" t="str">
            <v>N/A</v>
          </cell>
          <cell r="GB29" t="str">
            <v>N/A</v>
          </cell>
          <cell r="GC29" t="str">
            <v>N/A</v>
          </cell>
          <cell r="GD29" t="str">
            <v>N/A</v>
          </cell>
          <cell r="GE29" t="str">
            <v>N/A</v>
          </cell>
          <cell r="GF29" t="str">
            <v>N/A</v>
          </cell>
          <cell r="GG29" t="str">
            <v>N/A</v>
          </cell>
          <cell r="GH29" t="str">
            <v>N/A</v>
          </cell>
          <cell r="GI29" t="str">
            <v>N/A</v>
          </cell>
          <cell r="GJ29" t="str">
            <v>N/A</v>
          </cell>
          <cell r="GK29" t="str">
            <v>N/A</v>
          </cell>
          <cell r="GL29" t="str">
            <v>N/A</v>
          </cell>
          <cell r="GM29" t="str">
            <v>N/A</v>
          </cell>
          <cell r="GN29" t="str">
            <v>N/A</v>
          </cell>
          <cell r="GO29" t="str">
            <v>N/A</v>
          </cell>
          <cell r="GP29" t="str">
            <v>N/A</v>
          </cell>
          <cell r="GQ29" t="str">
            <v>N/A</v>
          </cell>
          <cell r="GR29" t="str">
            <v>N/A</v>
          </cell>
          <cell r="GS29" t="str">
            <v>N/A</v>
          </cell>
          <cell r="GT29" t="str">
            <v>N/A</v>
          </cell>
          <cell r="GU29" t="str">
            <v>N/A</v>
          </cell>
          <cell r="GV29" t="str">
            <v>N/A</v>
          </cell>
          <cell r="GW29" t="str">
            <v>N/A</v>
          </cell>
          <cell r="GX29" t="str">
            <v>N/A</v>
          </cell>
          <cell r="GY29" t="str">
            <v>N/A</v>
          </cell>
          <cell r="GZ29" t="str">
            <v>N/A</v>
          </cell>
          <cell r="HA29" t="str">
            <v>N/A</v>
          </cell>
          <cell r="HB29" t="str">
            <v>N/A</v>
          </cell>
          <cell r="HC29" t="str">
            <v>N/A</v>
          </cell>
          <cell r="HD29" t="str">
            <v>N/A</v>
          </cell>
          <cell r="HE29" t="str">
            <v>N/A</v>
          </cell>
          <cell r="HF29" t="str">
            <v>N/A</v>
          </cell>
          <cell r="HG29" t="str">
            <v>N/A</v>
          </cell>
          <cell r="HH29" t="str">
            <v>N/A</v>
          </cell>
          <cell r="HI29" t="str">
            <v>N/A</v>
          </cell>
          <cell r="HJ29" t="str">
            <v>N/A</v>
          </cell>
          <cell r="HK29" t="str">
            <v>N/A</v>
          </cell>
          <cell r="HL29" t="str">
            <v>N/A</v>
          </cell>
          <cell r="HM29" t="str">
            <v>N/A</v>
          </cell>
          <cell r="HN29" t="str">
            <v>N/A</v>
          </cell>
          <cell r="HO29" t="str">
            <v>N/A</v>
          </cell>
          <cell r="HP29" t="str">
            <v>N/A</v>
          </cell>
          <cell r="HQ29" t="str">
            <v>N/A</v>
          </cell>
          <cell r="HR29" t="str">
            <v>N/A</v>
          </cell>
          <cell r="HS29" t="str">
            <v>N/A</v>
          </cell>
          <cell r="HT29" t="str">
            <v>N/A</v>
          </cell>
          <cell r="HU29" t="str">
            <v>N/A</v>
          </cell>
          <cell r="HV29" t="str">
            <v>N/A</v>
          </cell>
          <cell r="HW29" t="str">
            <v>N/A</v>
          </cell>
          <cell r="HX29" t="str">
            <v xml:space="preserve">META 503. Formular e implementar una estrategia distrital de promoción, proyección, posicionamiento y cooperación internacional de Bogotá y la Región.
En el marco de la ejecución de la meta se han realizado las siguientes actividades en la vigencia 2022.
1.ACCIONES
1.1-APLICACIONES – CONVOCATORIAS UCCI: Bogotá, se presentó a la Convocatoria como ciudad promotora y ciudad aliada a 11 proyectos de cooperación técnica. En caso de ser seleccionados para ser financiados por la UCCI, se fortalecerán importantes proyectos estratégicos del Distrito, que aportarán en el cumplimiento de la ciudad de las agendas de desarrollo internacional como la Agenda 2030, la Nueva Agenda Urbana, el Acuerdo de París, entre otros.
1.2-TALLER DE APUESTAS, OPORTUNIDADES Y RETOS DEL RELACIONAMIENTO INTERNACIONAL: En el marco de la estrategia, la DDRI avanzó en la planeación y desarrollo del taller para el fortalecimiento de capacidades de los enlaces de Relaciones Internacionales del Distrito.
1.3 FIRMA DE LOS MEMORANDOS DE ENTENDIMIENTO CON GUANGZHOU Y CHENGDU Y DE LA CARTA DE INTENCIÓN CON XI’AN: En el marco de la estrategia de internacionalización, la DDRI avanzó en la gestión y firma de los Memorandos de Entendimiento con Guangzhou y Chengdu y de la Carta de Intención con Xi’an en China.
1.4. VIAJE DE LA ALCALDESA A LA REUNIÓN DE ALTO-NIVEL DE NACIONES UNIDAS PARA LA REVISIÓN DE LA NUEVA AGENDA URBANA: En este evento se buscó el posicionamiento de Bogotá como ciudad líder en la implementación de la Agenda 2030, los ODS y la Nueva Agenda Urbana, igualmente permitió el fortalecimiento de las relaciones internacionales de cooperación con diferentes actores estratégicos para la ciudad.
1.5 SDG CITIES: WOMEN-LED BUSINESSES SUPPORTING WOMEN-LED CITIES: A través de esta acción se moviliza y fortalece la implementación de los ODS, resaltando las empresas lideradas por mujeres para ciudades inclusivas lideradas.
1.6 Visita a la Exposición Resisto Luego Existo del Centro de Memoria, Paz y Reconciliación: Este evento contó con la participación de embajadores, ministros y consejeros internacionales, permitió reconocer a Bogotá como una ciudad líder en procesos de construcción de paz y reconciliación, permitiendo a su vez afianzar las relaciones internacionales de cooperación con actores estratégicos.
1.7 Firma del MoU ONU-Mujeres, lanzamiento Sello de la Equidad de Género Distrital &amp; Firma del Pacto de la ciudad por la equidad de género: Evento que permite posicionar al Distrito como ciudad líder en la equidad de género.
1.8. IX Cumbre de las Américas 2022 -  Los Ángeles Estados Unidos: Evento que permitió posicionar a Bogotá como referente global en el avance y cumplimiento de los Objetivos de Desarrollo Sostenible, por medio de la consolidación de alianzas que den valor agregado a las políticas públicas y la gestión distrital.
1.9. EVENTO: DELEGACIÓN LA ALCALDÍA MAYOR DE BOGOTÁ A EUROPA- Katowice (Polonia), Estocolmo (Suecia), Madrid (España), y París (Francia): Posicionar a Bogotá para el relacionamiento y cooperación internacional buscando nuevos aliados que aporten recursos técnicos y financieros que contribuyan a los proyectos estratégicos de la ciudad.
1.10. CONGRESO CIDEU: Evento para posicionar a Bogotá como una ciudad que cuida a las personas, a la democracia y al planeta.  Este, reunió a autoridades municipales, funcionarios/as y personal técnico de ciudades y entidades socias de la red, así como a representantes de la academia, y otros actores de interés para construir colectivamente una comprensión común e innovadora del papel del cuidado dentro del pensamiento estratégico urbano
1.11 CONGRESO METROPOLIS: Evento que posicionó a Bogotá como referente global en el avance y cumplimiento de los Objetivos de Desarrollo Sostenible, por medio de la consolidación de alianzas que den valor agregado a las políticas públicas y la gestión distrital.
1.12. PRESENTACIÓN PORTAFOLIO AGENCIA DE LOS ESTADOS UNIDOS PARA EL DESARROLLO INTERNACIONAL (USAID) PARA BOGOTA: Presentación en la cual la USAID mostró a los sectores distritales la diferentes iniciativas y programas de cooperación. Lo anterior, en el marco del Memorando de Entendimiento suscrito entre USAID y la Ciudad.
1.13. VISITA DE LA MINISTRA DE DESARROLLO HUMANO Y HÁBITAT DE LA CIUDAD DE LA CIUDAD DE BUENOS AIRES – ARGENTINA: Actividad, a través de la cual se realizó un intercambio de experiencias con la ciudad de Buenos Aires, visibilizando las buenas prácticas en el desarrollo de las políticas en poblaciones vulnerables, empleo inclusivo y condiciones de habitabilidad en ambas ciudades.
1.14 PRIMER ENCUENTRO IBEROAMERICANO EN SALUD MENTAL: Propiciar un espacio de diálogo, encuentro e intercambio entre representantes de las ciudades iberoamericanas invitadas, academia y sociedad civil sobre los principales resultados del proyecto y reflexionar sobre los retos de las ciudades frente a la salud mental.
1.15. SEMINARIO IBEROAMERICANO DE BUENAS PRÁCTICAS PARA EL FINANCIAMIENTO DE ÁREAS PROTEGIDAS LOCALES: Espacio donde se analizó y compartió las buenas prácticas y fuentes innovadoras sobre el financiamiento de las Áreas Protegidas Locales por medio de visitas técnicas a áreas protegidas locales de la ciudad de Bogotá.
1.16. Inauguración Congreso Metro Solutions Panel “La Metrópolis Como Solución Territorial En Los Retos Urbanos De Las Agendas Internacionales” El Congreso Metro Solutions presento y debatió posibles soluciones a las grandes amenazas y retos a los que se enfrentan las metrópolis de todo el mundo. Se realizo bajo una metodología de mesas de trabajo con participantes de talla internacional, el Congreso promovió la identificación de desafíos comunes y alternativas de solución que sean replicables para mejorar la calidad de vida de los habitantes de las áreas urbanas y conurbanas
1.17 Plenaria De La Cumbre Mundial De Alcaldes De C40 “Unidos En La Acción Para Una Transición Justa E Inclusiva” Avances de las ciudades en justicia social y climática en los últimos tres años y debatir sobre la importancia de que la acción climática inclusiva sea una transición justa y equitativa social y económicamente.  
2.BENEFICIOS
2.1 APLICACIONES – CONVOCATORIAS UCCI
• Fomentar el intercambio y la generación de conocimientos que permite fortalecer los proyectos estratégicos del Distrito Capital. 
• Favorece la cooperación técnica y el intercambio de experiencias entre las ciudades miembro de la UCCI.
• Promover las alianzas estratégicas y la colaboración público-privada.
2.2 -Taller de Apuestas, Oportunidades y Retos del Relacionamiento Internacional
• Fortalecimiento de las capacidades de los enlaces de relaciones internacionales de cara a una mejor gestión y estructuración de proyectos de cooperación internacional.
• Fortalecimiento y mejor articulación de los equipos de relaciones internacionales de las entidades distritales; 
• Posicionamiento y relacionamiento con actores externos estratégicos para la cooperación internacional como la Fundación Corona.
2.3 Firma de los Memorandos de Entendimiento con Guangzhou.
• En la posibilidad de tener un canal de comunicación permanente y directo con 3 de las ciudades más grandes de China. En especial, podemos acceder a un sinnúmero de buenas experiencias que le pueden beneficiar a Bogotá
2.4 Viaje de la Alcaldesa a la reunión de Alto-Nivel de Naciones Unidas para la revisión de la Nueva Agenda Urbana.
Los beneficios de esta acción internacional son:
• Posicionar a Bogotá como ciudad líder en la implementación de la Agenda 2030, los ODS y la Nueva Agenda Urbana
• Fortalecimiento de las relaciones internacionales de cooperación con los diferentes actores involucrados en la revisión de la Nueva Agenda Urbana, especialmente ONU-Habitat y CGLU.
• Fortalecimiento de las relaciones internacionales de cooperación con aliadas estratégicos como el Mayors Migration Council, el Regional Plan Association y la oficina de UNDESA de Naciones Unidas.
2.5 SDG CITIES: WOMEN-LED BUSINESSES SUPPORTING WOMEN-LED CITIES.
Los beneficios de esta acción internacional son:
•  Posicionamiento y relacionamiento de Bogotá en escenarios internacionales.
• Reconocer la importancia del liderazgo femenino de las ciudades y las empresas para impulsar una sociedad urbana más igualitaria y próspera.
• Impulsar el apoyo a las iniciativas orientadas al empoderamiento de las mujeres a través de la Iniciativa Global de Ciudades ODS
2.6 Visita a la Exposición Resisto Luego Existo del Centro de Memoria, Paz y Reconciliación
Los beneficios de esta acción internacional son:
• Presentar a los integrantes de las misiones diplomáticas en Bogotá el Centro de Memoria, Paz y Reconciliación de Bogotá
• Hacer un recorrido por la exposición Resisto luego Existo, que, a partir de un ejercicio de cartografía, recoge las experiencias e historias de lucha, resistencia y violencia en la ciudad
• Consolidar a Bogotá como Epicentro de Paz y Reconciliación.
2.6 Firma del MoU ONU-Mujeres, lanzamiento Sello de la Equidad de Género Distrital &amp; Firma del Pacto de la ciudad por la equidad de género.
Los beneficios de realizar este evento fueron los siguientes: 
• Posicionar al Distrito Capital como líder en la promoción de la equidad de género. 
• Promover la participación del sector privado en la creación de alianzas público- privadas, a través del reconocimiento de las empresas que nos sigan acompañando en la implementación de acciones concretas para mejorar la vida de las mujeres que habitan Bogotá. 
• Tener la certeza de contar no solo con su veeduría para cumplir ese pacto, sino con el apoyo técnico de ONU-Mujeres para el fortalecimiento de las capacidades del distrito a favor de las mujeres de Bogotá.
2.8. IX Cumbre de las Américas 2022 -  Los Ángeles Estados Unidos
Los beneficios de realizar este evento fueron los siguientes: 
• Posicionar a Bogotá como una voz líder de los gobiernos locales en el escenario internacional. 
• Resaltar la labor de la ciudad al ser referente local en la implementación de programas para combatir el cambio climático, así como aquellos implementados para enfrentar los desafíos sociales a los que nos enfrentamos actualmente, como la importancia del aprendizaje y la inclusión de jóvenes, especialmente en los nuevos modelos de negocios de tecnologías verdes. 
• Posiciono a Bogotá como un modelo de movilidad sostenible, al ser la ciudad con la flota de buses eléctricos más importante del mundo, fuera de China y, gracias a la infraestructura construida en torno al uso de la bicicleta. 
• Bogotá le apuesta por la inclusión social, económica y cultural de la población migrante en Bogotá fue reconocida y valorada como referente a nivel hemisférico. La presentación de las iniciativas que la ciudad está implementando, ayuda a movilizar y concretar recursos internacionales de fuentes como USAID y ONG que trabajan en esa materia en el hemisferio. 
• En los diferentes eventos y espacios asociados a los paneles y reuniones de alto-nivel en el marco de la Cumbre de las Américas permitieron conocer de primera mano las experiencias de otras ciudades del mundo en torno a adaptabilidad climática, inclusión de población migrante y movilidad sostenible.
2.9. EVENTO: DELEGACIÓN LA ALCALDÍA MAYOR DE BOGOTÁ A EUROPA
Los beneficios de realizar este evento fueron los siguientes: 
• Posicionar a Bogotá como referente global en el avance y cumplimiento de los Objetivos de Desarrollo Sostenible por medio de la consolidación de alianzas que den valor agregado a las políticas públicas y la gestión distrital.
• Oportunidades para visibilizar el trabajo que hace Bogotá en eventos y espacios internacionales, sino porque también ofrecen oportunidades valiosas para la gestión y movilización de recursos técnicos y financieros con actores estratégicos internacionales en diferentes espacios y plataformas.
• Posicionar a Bogotá como una ciudad líder en la implementación de los ODS y la Agenda 2030
2.10. CONGRESO CIDEU
Los beneficios de realizar este evento fueron los siguientes: 
• Posicionar a Bogotá como ciudad cuidadora, que cuida a las personas a la democracia y al planeta.
• Resaltar el liderazgo de Bogotá como una voz líder de los gobiernos locales en el escenario internacional. 
• Construir colectivamente una comprensión común e innovadora del papel del cuidado dentro del pensamiento estratégico urbano. 
• En los diferentes eventos y espacios en el marco del Congreso permitieron posicionar la visión de ciudad alrededor del cuidado, así como conocer de primera mano las experiencias de otras ciudades del mundo en torno a este tema.
• Bogotá le apuesta por la inclusión social, económica y cultural de los ciudadanos. La presentación de las iniciativas que la ciudad está implementando, ayuda a movilizar y posicionar a Bogotá como referente internacional y de conocimiento.
2.11 CONGRESO METROPOLIS
Los beneficios de realizar este evento fueron los siguientes: 
• Posicionar a Bogotá como ciudad cuidadora, que cuida a las personas a la democracia y al planeta.
• Debatir sobre la importancia de la gobernanza metropolitana, no solo de cara al intenso proceso de urbanización que vive el mundo, sino también en un contexto geopolítico donde el rol de las ciudades y las áreas metropolitanas juegan cada vez más un rol protagónico en la implementación de las agendas internacionales de desarrollo.
• Resaltar el liderazgo de Bogotá como una voz líder de los gobiernos locales en el escenario internacional. 
• En los diferentes eventos y espacios en el marco del evento permitieron posicionar la visión de ciudad alrededor del cuidado y de la gobernanza metropolitana, así como conocer de primera mano las experiencias de otras ciudades del mundo en torno a este tema.
• Bogotá le apuesta por la inclusión social, económica y cultural de los ciudadanos. La presentación de las iniciativas que la ciudad está implementando, ayuda a movilizar y posicionar a Bogotá como referente internacional y de conocimiento.
2.12. PRESENTACIÓN PORTAFOLIO AGENCIA DE LOS ESTADOS UNIDOS PARA EL DESARROLLO INTERNACIONAL (USAID) PARA BOGOTA
Los beneficios de realizar este evento fueron los siguientes: 
• Conocer los diferentes programas que USAID ejecuta en Bogotá a través de sus operadores
• Conocer las actividades en Bogotá, por localidades, de los programas de USAID
• Conocer el impacto de los programas de USAID en Bogotá
• Construir un inventario de acciones entre USAID y la Ciudad mucho más riguroso.
• Identificar y gestionar posibilidades de cooperación conjunta entre USAID y los sectores distritales que participaron en la reunión. 
2.13. VISITA DE LA MINISTRA DE DESARROLLO HUMANO Y HÁBITAT DE LA CIUDAD DE LA CIUDAD DE BUENOS AIRES – ARGENTINA.
Los beneficios de realizar este evento fueron los siguientes:
• Fortalecer las relaciones con la ciudad de Buenos Aires y generar sinergias en beneficio de la ciudad.
• Impulsar mesas de trabajo para profundizar en las temáticas de manejo de la población de recicladores, y el proyecto de mejoramiento de vivienda.
• Posicionar la visión de ciudad, así como conocer de primera mano las experiencias de Buenos Aires en torno a la agenda 2030.
• Conversar y entender las dinámicas entre los diferentes niveles de gobierno y los diferentes actores que intervienen en la toma de decisiones.
2.14 PRIMER ENCUENTRO IBEROAMERICANO EN SALUD MENTAL
Los beneficios de realizar este evento fueron los siguientes:
• Se mostró un proyecto con experiencias Distritales con un impacto positivo para los habitantes del Distrito Capital.
• Articulación entre sectores distritales para el desarrollo y participación de un proyecto de carácter internacional
• Referenciación del Distrito – Sector Salud – Salud Mental – con ocho (8) Ciudades Iberoamericanas.
• Posiciona a Bogotá para el desarrollo de proyectos y eventos con características intersectoriales, en futuros años. 
2.15 SEMINARIO IBEROAMERICANO DE BUENAS PRÁCTICAS PARA EL FINANCIAMIENTO DE ÁREAS PROTEGIDAS LOCALES: 
Los beneficios de realizar este evento fueron los siguientes: 
• Se mostraron distintas áreas locales protegidas con el fin de posicionar a Bogotá como un referente internacional de este tema.
• Articulación entre sectores distritales para el desarrollo y participación de un proyecto de carácter internacional.
• Referenciación del Distrito – Sector Ambiente – con cuatro (4) Ciudades Iberoamericanas.
• Posiciona a Bogotá para el desarrollo de proyectos y eventos con características intersectoriales, en futuros años. 
• Se realizó un intercambio de experiencias de buenas prácticas sobre el financiamiento de las Áreas Protegidas Locales con otras ciudades con el fin de conocer y en la medida de lo posible replicar experiencias exitosas de otros países.
2.16 INAUGURACIÓN CONGRESO METRO SOLUTIONS PANEL
Los beneficios de realizar este evento fueron los siguientes: 
• Buscar Soluciones en el sector del transporte por ser uno de los sectores que más necesita una gobernanza a escala metropolitana para cumplir con su función social. 
• Logros y avances en el Regiotram de Occidente, proyecto de la Gobernación de Cundinamarca, que no había recibido ninguna ayuda por parte de Bogotá.  
• Búsqueda de superar las diferencias políticas de nuestros antecesores y sumarnos al proyecto para integrarlo al Sistema de Transporte Masivo de manera física y operativa.
• Estudio de las alternativas de integración tarifaria del Regiotram con el metro de Bogotá y el Transmilenio, para reducir el impacto en la economía de los usuarios.
• Este sector es el que más aporta a la emisión de GEI
• Bogotá y Cundinamarca tendrán 94 km de transporte público, masivo y eléctrico con dos trenes de cercanías  
o Regiotram Norte à Hasta Zipaquirá   
o Regiotram Occidente à Hasta Facatativá  
o Cables regionales: Cable Soacha, San Rafael, La Calera  
• En seguridad alimentaria, la Agencia Regional de Comercialización velará por los ingresos justos de los campesinos que producen el 40% de los alimentos de Bogotá, también entregará créditos, insumos, semillas, maquinaria y mejores vías, la relación rural-urbana le apunta a un gran número de metas de la Agenda 2030
o Pobreza, hambre, agua limpia, trabajo decente, desigualdad, ciudades y comunidades sostenibles y paz (7 en total) 
• La Región Metropolitana tendrá que diseñar y ejecutar los proyectos ambientales para consolidar la estructura ecológica regional, como también articular los planes de gestión ambiental 
• La Región tiene 190 áreas protegidas y alberga el 13% de los páramos del país, Comparte con 46 municipios de Cundinamarca la cuenca del Río Bogotá, pero no tiene un sistema eficiente de tratamiento de aguas residuales. 
• Organizar un pensamiento donde el agua es ordenador del territorio. 
• Protección de los ecosistemas estratégicos y la preservación de las áreas agrícolas 
2.17 Plenaria De La Cumbre Mundial De Alcaldes De C40 “Unidos En La Acción Para Una Transición Justa E Inclusiva” 
Los beneficios de realizar este evento fueron los siguientes: 
• Abordar las desigualdades sociales garantizando que los más vulnerables se beneﬁcien de la acción climática y se incluyan en la toma de decisiones.
• Está claro que para ganar el apoyo público a la acción climática también se debe abordar la crisis de asequibilidad (o crisis de costo de vida): 
o Protegiendo los medios de vida 
o Creando puestos de trabajo y reduciendo los costos 
• Lograr cambiar el pensamiento para invertir en ciudades más verdes, más limpias y resistentes, no en combustibles fósiles es la mejor manera de superar las crisis actuales y futuras.  
• Lograr reducir las emisiones en todo el mundo buscando un aire más limpio.
• Generar empleos que aporten al desarrollo sostenible, en transporte, edificaciones con eficiencia energética, restauración ecológica, sistemas urbanos de drenaje.
• Lograr acuerdos ecológicos locales con enfoque de programas para aplicar una transición justa para los trabajadores de la industria de los combustibles fósiles a nivel municipal
</v>
          </cell>
          <cell r="HY29" t="str">
            <v>No aplica</v>
          </cell>
          <cell r="HZ29" t="str">
            <v/>
          </cell>
          <cell r="IA29" t="str">
            <v/>
          </cell>
          <cell r="IB29" t="str">
            <v>Para este periodo, en función de la meta 503, se presenta como avance  las  APLICACIONES – CONVOCATORIAS ANTE LA UCCI.
En informe anexo se describe  los propositos y beneficos para la ciudad  con los proyectos presentados.</v>
          </cell>
          <cell r="IC29" t="str">
            <v>Para este periodo, en función de la meta 503, se presenta como avance:
1- Taller de Apuestas, Oportunidades y Retos del Relacionamiento Internacional
2- Firma de los Memorandos de Entendimiento con Guangzhou y Chengdu y de la Carta de Intención con Xi’an</v>
          </cell>
          <cell r="ID29" t="str">
            <v xml:space="preserve">Para este periodo, en función de la meta 503, se presenta como avance:
1. Reunión de Alto-Nivel de Naciones Unidas para la revisión de la Nueva Agenda Urbana.
Ppropositos:
1.	Posicionamiento de Bogotá como ciudad líder en la implementación de la Agenda 2030, los ODS y la Nueva Agenda Urbana.
2.	Fortalecimiento de las relaciones internacionales de cooperación con diferentes actores estratégicos para la ciudad.
3.	Generar espacios de articulación y diálogo con otras ciudades del mundo, y otros actores internacionales
2. SDG CITIES: WOMEN-LED BUSINESSES SUPPORTING WOMEN-LED CITIES.
 propositos:
1.	Movilizar la implementación de los ODS en las ciudades: Empresas lideradas por mujeres para ciudades inclusivas lideradas/centradas por mujeres.
2.	Acceso a recursos de cooperación internacional.
3.	Generar espacios de articulación y diálogo entre las diferentes ciudades y organismos internacionales.
</v>
          </cell>
          <cell r="IE29" t="str">
            <v xml:space="preserve">META 503. Formular e implementar una estrategia distrital de promoción, proyección, posicionamiento y cooperación internacional de Bogotá y la Región.
En el marco de la estrategia, la DDRI avanzó en la planeación y desarrollo de las actividades señaladas a continuación: 
Actividad 1: Visita a la Exposición Resisto Luego Existo del Centro d
Objetivos:
1.	Posicionar a Bogotá como ciudad líder a nivel nacional e internacional, en el proceso de construcción de paz y reconciliación a través de expresiones artísticas que han recogido la memoria del conflicto armado en la ciudad. 
2.	Fortalecer las relaciones internacionales de cooperación con actores estratégicos para la ciudad, particularmente aquellos que apoyan la implementación de Acuerdo de Paz.
Beneficios:
Los beneficios del realizar esta visita fueron los siguientes: 
•	Presentar a los integrantes de las misiones diplomáticas en Bogotá el Centro de Memoria, Paz y Reconciliación de Bogotá
•	Hacer un recorrido por la exposición Resisto luego Existo, que, a partir de un ejercicio de cartografía, recoge las experiencias e historias de lucha, resistencia y violencia en la ciudad
•	Consolidar a Bogotá como Epicentro de Paz y Reconciliación
Actividad 2:  Firma del MoU ONU-Mujeres, lanzamiento Sello de la Equidad de Género Distrital &amp; Firma del Pacto de la ciudad por la equidad de género.
Objetivos: 
•	Formalizar la alianza con ONU- Mujeres, lanzar el sello de la equidad de género distrital y firmar el Pacto de la ciudad por la equidad de género.
•	Posicionamiento de Bogotá como ciudad líder en la equidad de género.
•	Fortalecimiento de alianzas y relaciones con actores de la cooperación internacional estratégicos para la ciudad.
•	Generar espacios de articulación y diálogo con el sector privado en la creación de alianzas para que acompañen la implementación de acciones concretas para mejorar la vida de las mujeres que habitan Bogotá. 
Beneficios:
Los beneficios de realizar este evento fueron los siguientes: 
•	Posicionar al Distrito Capital como líder en la promoción de la equidad de género. 
•	Promover la participación del sector privado en la creación de alianzas público- privadas, a través del reconocimiento de las empresas que nos sigan acompañando en la implementación de acciones concretas para mejorar la vida de las mujeres que habitan Bogotá. 
•	Tener la certeza de contar no solo con su veeduría para cumplir ese pacto, sino con el apoyo técnico de ONU-Mujeres para el fortalecimiento de las capacidades del distrito a favor de las mujeres de Bogotá.
</v>
          </cell>
          <cell r="IF29" t="str">
            <v xml:space="preserve">"META 503. Formular e implementar una estrategia distrital de promoción, proyección, posicionamiento y cooperación internacional de Bogotá y la Región.
En el marco de la estrategia, la DDRI avanzó en la planeación y desarrollo de las actividades señaladas a continuación: 
Actividad 1: IX Cumbre de las Américas 2022 -  Los Ángeles Estados Unidos
Objetivo: Posicionar a Bogotá como referente global en el avance y cumplimiento de los Objetivos de Desarrollo Sostenible, por medio de la consolidación de alianzas que den valor agregado a las políticas públicas y la gestión distrital.
Beneficios:
•	Posicionar a Bogotá como una voz líder de los gobiernos locales en el escenario internacional. 
•	Resaltar la labor de la ciudad al ser referente local en la implementación de programas para combatir el cambio climático, así como aquellos implementados para enfrentar los desafíos sociales a los que nos enfrentamos actualmente, como la importancia del aprendizaje y la inclusión de jóvenes, especialmente en los nuevos modelos de negocios de tecnologías verdes. 
Actividad 2: DELEGACIÓN LA ALCALDÍA MAYOR DE BOGOTÁ A EUROPA.
Objetivo: Posicionar a Bogotá para el relacionamiento y cooperación internacional buscando nuevos aliados que aporten recursos técnicos y financieros que contribuyan a los proyectos estratégicos de la ciudad.
Los beneficios: 
•	Posicionar a Bogotá como referente global en el avance y cumplimiento de los Objetivos de Desarrollo Sostenible por medio de la consolidación de alianzas que den valor agregado a las políticas públicas y la gestión distrital.
•	Oportunidades para visibilizar el trabajo que hace Bogotá en eventos y espacios internacionales, sino porque también ofrecen oportunidades valiosas para la gestión y movilización de recursos técnicos y financieros con actores estratégicos internacionales en diferentes espacios y plataformas.
•	Posicionar a Bogotá como una ciudad líder en la implementación de los ODS y la Agenda 2030
</v>
          </cell>
          <cell r="IG29" t="str">
            <v xml:space="preserve">Actividad 1 : EVENTO:  CONGRESO CIDEU
Objetivo: Debatir, compartir y posicionar a Bogotá como una ciudad que cuida a las personas, a la democracia y al planeta. Este evento reunirá a autoridades municipales, funcionarios/as y personal técnico de ciudades y entidades socias de la red, así como a representantes de la academia, tanques de pensamiento y otros actores de interés para construir colectivamente una comprensión común e innovadora del papel del cuidado dentro del pensamiento estratégico urbano.
Beneficios:
Los beneficios de realizar este evento fueron los siguientes: 
•	Posicionar a Bogotá como ciudad cuidadora, que cuida a las personas a la democracia y al planeta.
•	Resaltar el liderazgo de Bogotá como una voz líder de los gobiernos locales en el escenario internacional. 
•	Construir colectivamente una comprensión común e innovadora del papel del cuidado dentro del pensamiento estratégico urbano. 
•	En los diferentes eventos y espacios en el marco del Congreso permitieron posicionar la visión de ciudad alrededor del cuidado, así como conocer de primera mano las experiencias de otras ciudades del mundo en torno a este tema.
•	Bogotá le apuesta por la inclusión social, económica y cultural de los ciudadanos. La presentación de las iniciativas que la ciudad está implementando, ayuda a movilizar y posicionar a Bogotá como referente internacional y de conocimiento.
Actividad 2. EVENTO: CONGRESO METROPOLIS 
Objetivo: Posicionar a Bogotá como referente global en el avance y cumplimiento de los Objetivos de Desarrollo Sostenible, por medio de la consolidación de alianzas que den valor agregado a las políticas públicas y la gestión distrital.
Beneficios:
Los beneficios de realizar este evento fueron los siguientes: 
•	Posicionar a Bogotá como ciudad cuidadora, que cuida a las personas a la democracia y al planeta.
•	Debatir sobre la importancia de la gobernanza metropolitana, no solo de cara al intenso proceso de urbanización que vive el mundo, sino también en un contexto geopolítico donde el rol de las ciudades y las áreas metropolitanas juegan cada vez más un rol protagónico en la implementación de las agendas internacionales de desarrollo.
•	Resaltar el liderazgo de Bogotá como una voz líder de los gobiernos locales en el escenario internacional. 
•	En los diferentes eventos y espacios en el marco del evento permitieron posicionar la visión de ciudad alrededor del cuidado y de la gobernanza metropolitana, así como conocer de primera mano las experiencias de otras ciudades del mundo en torno a este tema.
•	Conversar y entender las dinámicas entre los diferentes niveles de gobierno y los diferentes actores que se reúnen en las metrópolis y la cooperación entre los diferentes niveles de gobernanza.
•	Bogotá le apuesta por la inclusión social, económica y cultural de los ciudadanos. La presentación de las iniciativas que la ciudad está implementando, ayuda a movilizar y posicionar a Bogotá como referente internacional y de conocimiento.
</v>
          </cell>
          <cell r="IH29" t="str">
            <v xml:space="preserve">Acción  1:  PRESENTACIÓN PORTAFOLIO USAID PARA BOGOTA.
Desde la Dirección Distrital de Relaciones Internacionales se gestionó con USAID el espacio para la presentación del Portafolio para la Ciudad, que representa oportunidades de cooperación. Igualmente se llevó a cabo la definición de la Agenda temática, la organización técnica y logística, la convocatoria a los 15 sectores de la ciudad y finalmente la coordinación con equipo de prensa
Objetivo: Presentar el portafolio de USAID en Bogotá ante los sectores distritales que se benefician actualmente o podrían beneficiarse de los programas que conforman el portafolio. Lo anterior, en el marco del Memorando de Entendimiento suscrito entre USAID y la Ciudad.
Beneficios:
•	Conocer los diferentes programas que USAID ejecuta en Bogotá a través de sus operadores
•	Conocer las actividades en Bogotá, por localidades, de los programas de USAID
•	Conocer el impacto de los programas de USAID en Bogotá
•	Construir un inventario de acciones entre USAID y la Ciudad mucho más riguroso.
•	Identificar y gestionar posibilidades de cooperación conjunta entre USAID y los sectores distritales que participaron en la reunión. 
ACCION 2: VISITA DE LA MINISTRA DE DESARROLLO HUMANO Y HÁBITAT DE LA CIUDAD DE LA CIUDAD DE BUENOS AIRES – ARGENTINA.
Desde la Dirección Distrital de Relaciones Internacionales se gestionó la solicitud la organización logística de la visita en mención; se realizó la preparación de la agenda para el intercambio de experiencias de los sectores de la administración distrital y la participación de los secretarios de despacho en cada espacio y se coordinación y articulación de los aspectos logísticos.
Objetivo:  Realizar intercambios de experiencias con la ciudad de Buenos Aires, visibilizando las buenas prácticas en el desarrollo de las políticas en poblaciones vulnerables, empleo inclusivo y condiciones de habitabilidad en ambas ciudades
Beneficios:
•	Fortalecer las relaciones con la ciudad de Buenos Aires y generar sinergias en beneficio de la ciudad.
•	Impulsar mesas de trabajo para profundizar en las temáticas de manejo de la población de recicladores, y el proyecto de mejoramiento de vivienda.
•	Posicionar la visión de ciudad, así como conocer de primera mano las experiencias de Buenos Aires en torno a la agenda 2030.
•	Conversar y entender las dinámicas entre los diferentes niveles de gobierno y los diferentes actores que intervienen en la toma de decisiones.
</v>
          </cell>
          <cell r="II29" t="str">
            <v xml:space="preserve">ACCION 1:  PRIMER ENCUENTRO IBEROAMERICANO EN SALUD MENTAL
Para este evento la DDRI,   gestionó lo aspectos logísticos y participación con la Secretaria Distrital de Salud y Secretaría Distrital de Cultura Recreación y Deporte, diseño de imágenes oficiales del evento,  realizó las comunicaciones relacionadas con el evento, gestionó la participación de la Subsecretaría cultura, gestionó la participación de los colaboradores de la Subred Centro Oriente E.S.E en las visitas de campo, gestionó la participación de la ciudades invitadas y aliados internacionales
Objetivo: Propiciar un espacio de diálogo, encuentro e intercambio entre representantes de las ciudades iberoamericanas invitadas, academia y sociedad civil sobre los principales resultados del proyecto y reflexionar sobre los retos de las ciudades frente a la salud mental.
Los beneficios de realizar este evento fueron los siguientes:
•	Se mostró un proyecto con experiencias Distritales con un impacto positivo para los habitantes del Distrito Capital.
•	Articulación entre sectores distritales para el desarrollo y participación de un proyecto de carácter internacional
•	Referenciación del Distrito – Sector Salud – Salud Mental – con ocho (8) Ciudades Iberoamericanas.
•	Posiciona a Bogotá para el desarrollo de proyectos y eventos con características intersectoriales, en futuros años. 
ACCION 2: SEMINARIO IBEROAMERICANO DE BUENAS PRÁCTICAS PARA EL FINANCIAMIENTO DE ÁREAS PROTEGIDAS LOCALES: 
Para este evento la DDRI, gestionó los aspectos logísticos, diseño las imágenes oficiales del evento, participó junto con la Secretaría de Hábitat el diseño del recorrido al parque entre nubes y coordinó con la UCCI la participación de los invitados internacionales y ciudades aliadas.
Objetivo: Analizar y compartir buenas prácticas y fuentes innovadoras sobre el financiamiento de las Áreas Protegidas Locales por medio de visitas técnicas a áreas protegidas locales de la ciudad de Bogotá.
Los beneficios de realizar este evento fueron los siguientes: 
•	Se mostraron distintas áreas locales protegidas con el fin de posicionar a Bogotá como un referente internacional de este tema.
•	Articulación entre sectores distritales para el desarrollo y participación de un proyecto de carácter internacional.
•	Referenciación del Distrito – Sector Ambiente – con cuatro (4) Ciudades Iberoamericanas.
•	Posiciona a Bogotá para el desarrollo de proyectos y eventos con características intersectoriales, en futuros años. 
•	Se realizó un intercambio de experiencias de buenas prácticas sobre el financiamiento de las Áreas Protegidas Locales con otras ciudades con el fin de conocer y en la medida de lo posible replicar experiencias exitosas de otros países.
</v>
          </cell>
          <cell r="IJ29" t="str">
            <v xml:space="preserve">Accion 1. Inauguración Congreso Metro Solutions Panel “La Metrópolis Como Solución Territorial En Los Retos Urbanos De Las Agendas Internacionales” El Congreso Metro Solutions presento y debatió posibles soluciones a las grandes amenazas y retos a los que se enfrentan las metrópolis de todo el mundo. Se realizo bajo una metodología de mesas de trabajo con participantes de talla internacional, el Congreso promovió la identificación de desafíos comunes y alternativas de solución que sean replicables para mejorar la calidad de vida de los habitantes de las áreas urbanas y no urbanas
Los beneficios de realizar este evento fueron los siguientes: 
•	Buscar Soluciones en el sector del transporte por ser uno de los sectores que más necesita una gobernanza a escala metropolitana para cumplir con su función social. 
•	Logros y avances en el Regiotram de Occidente, proyecto de la Gobernación de Cundinamarca, que no había recibido ninguna ayuda por parte de Bogotá.  
•	Búsqueda de superar las diferencias políticas de nuestros antecesores y sumarnos al proyecto para integrarlo al Sistema de Transporte Masivo de manera física y operativa.
•	Estudio de las alternativas de integración tarifaria del Regiotram con el metro de Bogotá y el Transmilenio, para reducir el impacto en la economía de los usuarios.
•	Este sector es el que más aporta a la emisión de GEI
•	Bogotá y Cundinamarca tendrán 94 km de transporte público, masivo y eléctrico con dos trenes de cercanías  
o	Regiotram Norte à Hasta Zipaquirá   
o	Regiotram Occidente à Hasta Facatativá  
o	Cables regionales: Cable Soacha, San Rafael, La Calera  
•	En seguridad alimentaria, la Agencia Regional de Comercialización velará por los ingresos justos de los campesinos que producen el 40% de los alimentos de Bogotá, también entregará créditos, insumos, semillas, maquinaria y mejores vías, la relación rural-urbana le apunta a un gran número de metas de la Agenda 2030
o	Pobreza, hambre, agua limpia, trabajo decente, desigualdad, ciudades y comunidades sostenibles y paz (7 en total) 
•	La Región Metropolitana tendrá que diseñar y ejecutar los proyectos ambientales para consolidar la estructura ecológica regional, como también articular los planes de gestión ambiental 
•	La Región tiene 190 áreas protegidas y alberga el 13% de los páramos del país, Comparte con 46 municipios de Cundinamarca la cuenca del Río Bogotá, pero no tiene un sistema eficiente de tratamiento de aguas residuales. 
•	Organizar un pensamiento donde el agua es ordenador del territorio. 
•	Protección de los ecosistemas estratégicos y la preservación de las áreas agrícolas 
Accion 2: Plenaria De La Cumbre Mundial De Alcaldes De C40 “Unidos En La Acción Para Una Transición Justa E Inclusiva” Avances de las ciudades en justicia social y climática en los últimos tres años y debatir sobre la importancia de que la acción climática inclusiva sea una transición justa y equitativa social y económicamente.  
Plenaria De La Cumbre Mundial De Alcaldes De C40 “Unidos En La Acción Para Una Transición Justa E Inclusiva” 
Los beneficios de realizar este evento fueron los siguientes: 
•	Abordar las desigualdades sociales garantizando que los más vulnerables se beneﬁcien de la acción climática y se incluyan en la toma de decisiones.
•	Está claro que para ganar el apoyo público a la acción climática también se debe abordar la crisis de asequibilidad (o crisis de costo de vida): 
o	Protegiendo los medios de vida 
o	Creando puestos de trabajo y reduciendo los costos 
•	Lograr cambiar el pensamiento para invertir en ciudades más verdes, más limpias y resistentes, no en combustibles fósiles es la mejor manera de superar las crisis actuales y futuras.  
•	Lograr reducir las emisiones en todo el mundo buscando un aire más limpio.
•	Generar empleos que aporten al desarrollo sostenible, en transporte, edificaciones con eficiencia energética, restauración ecológica, sistemas urbanos de drenaje.
•	Lograr acuerdos ecológicos locales con enfoque de programas para aplicar una transición justa para los trabajadores de la industria de los combustibles fósiles a nivel municipal
</v>
          </cell>
          <cell r="IK29" t="str">
            <v/>
          </cell>
          <cell r="IL29" t="str">
            <v/>
          </cell>
          <cell r="IM29">
            <v>0</v>
          </cell>
          <cell r="IN29">
            <v>1</v>
          </cell>
          <cell r="IO29">
            <v>1</v>
          </cell>
          <cell r="IP29">
            <v>1</v>
          </cell>
          <cell r="IQ29">
            <v>1</v>
          </cell>
          <cell r="IR29">
            <v>1</v>
          </cell>
          <cell r="IS29">
            <v>1</v>
          </cell>
          <cell r="IT29">
            <v>1</v>
          </cell>
          <cell r="IU29">
            <v>1</v>
          </cell>
          <cell r="IV29">
            <v>1</v>
          </cell>
          <cell r="IW29">
            <v>0</v>
          </cell>
          <cell r="IX29">
            <v>0</v>
          </cell>
          <cell r="IY29">
            <v>0.85</v>
          </cell>
          <cell r="IZ29">
            <v>0</v>
          </cell>
          <cell r="JA29">
            <v>5</v>
          </cell>
          <cell r="JB29">
            <v>10</v>
          </cell>
          <cell r="JC29">
            <v>10</v>
          </cell>
          <cell r="JD29">
            <v>10</v>
          </cell>
          <cell r="JE29">
            <v>10</v>
          </cell>
          <cell r="JF29">
            <v>10</v>
          </cell>
          <cell r="JG29">
            <v>10</v>
          </cell>
          <cell r="JH29">
            <v>10</v>
          </cell>
          <cell r="JI29">
            <v>10</v>
          </cell>
          <cell r="JJ29">
            <v>0</v>
          </cell>
          <cell r="JK29">
            <v>0</v>
          </cell>
          <cell r="JL29">
            <v>85</v>
          </cell>
          <cell r="JM29">
            <v>0</v>
          </cell>
          <cell r="JN29">
            <v>5</v>
          </cell>
          <cell r="JO29">
            <v>15</v>
          </cell>
          <cell r="JP29">
            <v>25</v>
          </cell>
          <cell r="JQ29">
            <v>35</v>
          </cell>
          <cell r="JR29">
            <v>45</v>
          </cell>
          <cell r="JS29">
            <v>55</v>
          </cell>
          <cell r="JT29">
            <v>65</v>
          </cell>
          <cell r="JU29">
            <v>75</v>
          </cell>
          <cell r="JV29">
            <v>85</v>
          </cell>
          <cell r="JW29">
            <v>85</v>
          </cell>
          <cell r="JX29">
            <v>85</v>
          </cell>
          <cell r="JY29" t="str">
            <v>No Programó</v>
          </cell>
          <cell r="JZ29">
            <v>100</v>
          </cell>
          <cell r="KA29">
            <v>100</v>
          </cell>
          <cell r="KB29">
            <v>100</v>
          </cell>
          <cell r="KC29">
            <v>100</v>
          </cell>
          <cell r="KD29">
            <v>100</v>
          </cell>
          <cell r="KE29">
            <v>100</v>
          </cell>
          <cell r="KF29">
            <v>100</v>
          </cell>
          <cell r="KG29">
            <v>100</v>
          </cell>
          <cell r="KH29">
            <v>100</v>
          </cell>
          <cell r="KI29" t="str">
            <v/>
          </cell>
          <cell r="KJ29" t="str">
            <v/>
          </cell>
          <cell r="KK29" t="str">
            <v>No Programó</v>
          </cell>
          <cell r="KL29">
            <v>100</v>
          </cell>
          <cell r="KM29">
            <v>100</v>
          </cell>
          <cell r="KN29">
            <v>100</v>
          </cell>
          <cell r="KO29">
            <v>100</v>
          </cell>
          <cell r="KP29">
            <v>100</v>
          </cell>
          <cell r="KQ29">
            <v>100</v>
          </cell>
          <cell r="KR29">
            <v>100</v>
          </cell>
          <cell r="KS29">
            <v>100</v>
          </cell>
          <cell r="KT29">
            <v>100</v>
          </cell>
          <cell r="KU29" t="str">
            <v/>
          </cell>
          <cell r="KV29" t="str">
            <v/>
          </cell>
          <cell r="KW29">
            <v>100</v>
          </cell>
          <cell r="KX29" t="str">
            <v>7868_N</v>
          </cell>
          <cell r="KY29" t="str">
            <v>N/A</v>
          </cell>
          <cell r="KZ29" t="str">
            <v>No programó</v>
          </cell>
          <cell r="LA29" t="str">
            <v/>
          </cell>
          <cell r="LB29" t="str">
            <v/>
          </cell>
          <cell r="LC29" t="str">
            <v/>
          </cell>
          <cell r="LD29">
            <v>100</v>
          </cell>
          <cell r="LE29">
            <v>76.326388888888886</v>
          </cell>
          <cell r="LF29">
            <v>10533461000</v>
          </cell>
          <cell r="LG29">
            <v>9952827681</v>
          </cell>
          <cell r="LH29">
            <v>7343147798</v>
          </cell>
          <cell r="LI29">
            <v>1175144811</v>
          </cell>
          <cell r="LJ29">
            <v>1134507998</v>
          </cell>
          <cell r="LK29" t="str">
            <v>No Programó</v>
          </cell>
          <cell r="LL29">
            <v>1</v>
          </cell>
          <cell r="LM29">
            <v>2</v>
          </cell>
          <cell r="LN29">
            <v>2</v>
          </cell>
          <cell r="LO29">
            <v>2</v>
          </cell>
          <cell r="LP29">
            <v>2</v>
          </cell>
          <cell r="LQ29">
            <v>2</v>
          </cell>
          <cell r="LR29">
            <v>2</v>
          </cell>
          <cell r="LS29">
            <v>2</v>
          </cell>
          <cell r="LT29">
            <v>2</v>
          </cell>
          <cell r="LU29" t="str">
            <v/>
          </cell>
          <cell r="LV29" t="str">
            <v/>
          </cell>
          <cell r="LW29">
            <v>17</v>
          </cell>
          <cell r="LX29">
            <v>17</v>
          </cell>
          <cell r="LY29">
            <v>17</v>
          </cell>
          <cell r="LZ29" t="str">
            <v>Oportuno: Se radica en los tiempos establecidos por la Oficina Asesora de Planeación - OAP</v>
          </cell>
          <cell r="MA29" t="str">
            <v>Oportuno: Se radica en los tiempos establecidos por la Oficina Asesora de Planeación - OAP</v>
          </cell>
          <cell r="MB29" t="str">
            <v>Oportuno: Se radica en los tiempos establecidos por la Oficina Asesora de Planeación - OAP</v>
          </cell>
          <cell r="MC29" t="str">
            <v>Oportuno: Se radica en los tiempos establecidos por la Oficina Asesora de Planeación - OAP</v>
          </cell>
          <cell r="MD29" t="str">
            <v>Oportuno: Se radica en los tiempos establecidos por la Oficina Asesora de Planeación - OAP</v>
          </cell>
          <cell r="ME29" t="str">
            <v>Oportuno: Se radica en los tiempos establecidos por la Oficina Asesora de Planeación - OAP</v>
          </cell>
          <cell r="MF29" t="str">
            <v>Oportuno: Se radica en los tiempos establecidos por la Oficina Asesora de Planeación - OAP</v>
          </cell>
          <cell r="MG29" t="str">
            <v>Oportuno: Se radica en los tiempos establecidos por la Oficina Asesora de Planeación - OAP</v>
          </cell>
          <cell r="MH29" t="str">
            <v>Oportuno: Se radica en los tiempos establecidos por la Oficina Asesora de Planeación - OAP</v>
          </cell>
          <cell r="MI29">
            <v>0</v>
          </cell>
          <cell r="MJ29">
            <v>0</v>
          </cell>
          <cell r="MK29">
            <v>0</v>
          </cell>
          <cell r="ML29" t="str">
            <v>Coherente: La información de avance de la magnitud, consignada en el reporte del periodo, concuerda con la programación realizada, con la información cualitativa presentada, con las actividades establecidas (si aplica) y con los soportes presentados. Esta</v>
          </cell>
          <cell r="MM29" t="str">
            <v>Coherente: La información de avance de la magnitud, consignada en el reporte del periodo, concuerda con la programación realizada, con la información cualitativa presentada, con las actividades establecidas (si aplica) y con los soportes presentados. Esta</v>
          </cell>
          <cell r="MN29" t="str">
            <v>Coherente: La información de avance de la magnitud, consignada en el reporte del periodo, concuerda con la programación realizada, con la información cualitativa presentada, con las actividades establecidas (si aplica) y con los soportes presentados. Esta</v>
          </cell>
          <cell r="MO29" t="str">
            <v>Coherente: La información de avance de la magnitud, consignada en el reporte del periodo, concuerda con la programación realizada, con la información cualitativa presentada, con las actividades establecidas (si aplica) y con los soportes presentados. Esta</v>
          </cell>
          <cell r="MP29" t="str">
            <v>Coherente: La información de avance de la magnitud, consignada en el reporte del periodo, concuerda con la programación realizada, con la información cualitativa presentada, con las actividades establecidas (si aplica) y con los soportes presentados. Esta</v>
          </cell>
          <cell r="MQ29"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2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2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2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29">
            <v>0</v>
          </cell>
          <cell r="MV29">
            <v>0</v>
          </cell>
          <cell r="MW29">
            <v>0</v>
          </cell>
          <cell r="MX29" t="str">
            <v>No Programó</v>
          </cell>
          <cell r="MY29">
            <v>100</v>
          </cell>
          <cell r="MZ29">
            <v>100</v>
          </cell>
          <cell r="NA29">
            <v>100</v>
          </cell>
          <cell r="NB29">
            <v>100</v>
          </cell>
          <cell r="NC29">
            <v>100</v>
          </cell>
          <cell r="ND29">
            <v>100</v>
          </cell>
          <cell r="NE29">
            <v>100</v>
          </cell>
          <cell r="NF29">
            <v>100</v>
          </cell>
          <cell r="NG29">
            <v>100</v>
          </cell>
          <cell r="NH29" t="str">
            <v/>
          </cell>
          <cell r="NI29" t="str">
            <v/>
          </cell>
          <cell r="NJ29" t="str">
            <v>No aplica</v>
          </cell>
          <cell r="NK29" t="str">
            <v>No aplica</v>
          </cell>
          <cell r="NL29" t="str">
            <v>No aplica</v>
          </cell>
          <cell r="NM29" t="str">
            <v>No aplica</v>
          </cell>
          <cell r="NN29" t="str">
            <v>No aplica</v>
          </cell>
          <cell r="NO29" t="str">
            <v>No aplica</v>
          </cell>
          <cell r="NP29" t="str">
            <v>No aplica</v>
          </cell>
          <cell r="NQ29" t="str">
            <v>No aplica</v>
          </cell>
          <cell r="NR29" t="str">
            <v>No aplica</v>
          </cell>
          <cell r="NS29">
            <v>0</v>
          </cell>
          <cell r="NT29">
            <v>0</v>
          </cell>
          <cell r="NU29">
            <v>0</v>
          </cell>
          <cell r="NV29" t="str">
            <v>No aplica</v>
          </cell>
          <cell r="NW29" t="str">
            <v>No aplica</v>
          </cell>
          <cell r="NX29" t="str">
            <v>No aplica</v>
          </cell>
          <cell r="NY29" t="str">
            <v>No aplica</v>
          </cell>
          <cell r="NZ29" t="str">
            <v>No aplica</v>
          </cell>
          <cell r="OA29" t="str">
            <v>No aplica</v>
          </cell>
          <cell r="OB29" t="str">
            <v>No aplica</v>
          </cell>
          <cell r="OC29" t="str">
            <v>No aplica</v>
          </cell>
          <cell r="OD29" t="str">
            <v>No aplica</v>
          </cell>
          <cell r="OE29">
            <v>0</v>
          </cell>
          <cell r="OF29">
            <v>0</v>
          </cell>
          <cell r="OG29">
            <v>0</v>
          </cell>
          <cell r="OJ29" t="str">
            <v>PD36</v>
          </cell>
          <cell r="OK29">
            <v>17</v>
          </cell>
          <cell r="OL29" t="str">
            <v>N/A</v>
          </cell>
          <cell r="OM29" t="str">
            <v>N/A</v>
          </cell>
          <cell r="ON29" t="str">
            <v>N/A</v>
          </cell>
          <cell r="OO29" t="str">
            <v>N/A</v>
          </cell>
          <cell r="OP29" t="str">
            <v>N/A</v>
          </cell>
          <cell r="OQ29" t="str">
            <v>N/A</v>
          </cell>
          <cell r="OR29" t="str">
            <v>N/A</v>
          </cell>
          <cell r="OS29" t="str">
            <v>N/A</v>
          </cell>
          <cell r="OT29" t="str">
            <v>N/A</v>
          </cell>
          <cell r="OU29" t="str">
            <v>N/A</v>
          </cell>
          <cell r="OV29" t="str">
            <v>N/A</v>
          </cell>
          <cell r="OW29" t="str">
            <v>N/A</v>
          </cell>
          <cell r="OX29" t="str">
            <v>N/A</v>
          </cell>
          <cell r="OY29" t="str">
            <v>N/A</v>
          </cell>
          <cell r="OZ29" t="str">
            <v>N/A</v>
          </cell>
          <cell r="PA29" t="str">
            <v>N/A</v>
          </cell>
          <cell r="PB29" t="str">
            <v>N/A</v>
          </cell>
          <cell r="PC29" t="str">
            <v>N/A</v>
          </cell>
          <cell r="PD29" t="str">
            <v>N/A</v>
          </cell>
          <cell r="PE29" t="str">
            <v>N/A</v>
          </cell>
          <cell r="PF29" t="str">
            <v>N/A</v>
          </cell>
          <cell r="PG29" t="str">
            <v>N/A</v>
          </cell>
          <cell r="PH29" t="str">
            <v>N/A</v>
          </cell>
          <cell r="PI29" t="str">
            <v>N/A</v>
          </cell>
          <cell r="PJ29" t="str">
            <v>N/A</v>
          </cell>
          <cell r="PK29" t="str">
            <v>N/A</v>
          </cell>
          <cell r="PL29">
            <v>211476</v>
          </cell>
          <cell r="PM29">
            <v>1174933335</v>
          </cell>
          <cell r="PN29" t="str">
            <v>Meta Sectorial</v>
          </cell>
        </row>
        <row r="30">
          <cell r="A30" t="str">
            <v>PD37</v>
          </cell>
          <cell r="B30">
            <v>7868</v>
          </cell>
          <cell r="D30">
            <v>2020110010191</v>
          </cell>
          <cell r="E30" t="str">
            <v>Un nuevo contrato social y ambiental para la Bogotá del siglo XXI</v>
          </cell>
          <cell r="F30" t="str">
            <v>5. Construir Bogotá región con gobierno abierto, transparente y ciudadanía consciente.</v>
          </cell>
          <cell r="G30" t="str">
            <v>56. Gestión Pública Efectiva</v>
          </cell>
          <cell r="H30" t="str">
            <v xml:space="preserve">Fortalecer las capacidades institucionales para una Gestión pública efectiva y articulada, orientada a la generación de valor público para los grupos de interés. </v>
          </cell>
          <cell r="I30" t="str">
            <v>N/A</v>
          </cell>
          <cell r="J30" t="str">
            <v>Desarrollo Institucional para una Gestión Pública Eficiente</v>
          </cell>
          <cell r="K30" t="str">
            <v>Subsecretaría Distrital de Fortalecimiento Institucional</v>
          </cell>
          <cell r="L30" t="str">
            <v>Gloria Patricia Rincón Mazo</v>
          </cell>
          <cell r="M30" t="str">
            <v>Subsecretaria Distrital de Fortalecimiento Institucional</v>
          </cell>
          <cell r="N30" t="str">
            <v>Dirección Distrital de Archivo de Bogotá</v>
          </cell>
          <cell r="O30" t="str">
            <v>Alvaro Arias Cruz</v>
          </cell>
          <cell r="P30" t="str">
            <v>Director Distrital de Archivo de Bogotá</v>
          </cell>
          <cell r="Q30" t="str">
            <v>Nelson Guillermo Duarte Alfaro</v>
          </cell>
          <cell r="R30" t="str">
            <v>Eliana Pedraza</v>
          </cell>
          <cell r="S30" t="str">
            <v>504. Formular e implementar una estrategia para la gestión documental distrital y el uso y apropiación de la memoria histórica</v>
          </cell>
          <cell r="T30" t="str">
            <v>552. Porcentaje de avance en la implementación de la estrategia de apropiación del patrimonio documental y fortalecimiento de la gestión documental distrital.</v>
          </cell>
          <cell r="Z30" t="str">
            <v>504. Formular e implementar una estrategia para la gestión documental distrital y el uso y apropiación de la memoria histórica</v>
          </cell>
          <cell r="AA30" t="str">
            <v>552. Porcentaje de avance en la implementación de la estrategia de apropiación del patrimonio documental y fortalecimiento de la gestión documental distrital.</v>
          </cell>
          <cell r="AH30" t="str">
            <v>16. Paz, justicia e instituciones sólidas</v>
          </cell>
          <cell r="AI30" t="str">
            <v xml:space="preserve">PD_Meta Sectorial: 504. Formular e implementar una estrategia para la gestión documental distrital y el uso y apropiación de la memoria histórica; PD_Indicador Meta sector: 552. Porcentaje de avance en la implementación de la estrategia de apropiación del patrimonio documental y fortalecimiento de la gestión documental distrital.; ODS: 16. Paz, justicia e instituciones sólidas; </v>
          </cell>
          <cell r="AJ30" t="str">
            <v>(2020: 0.12) ; (2021; 0.32) (2022; 0.54) (2023; 0.80) ; (2024; 1)</v>
          </cell>
          <cell r="AK30">
            <v>44055</v>
          </cell>
          <cell r="AL30">
            <v>1</v>
          </cell>
          <cell r="AM30">
            <v>2022</v>
          </cell>
          <cell r="AN30" t="str">
            <v xml:space="preserve">"Este indicador mide el porcentaje de avance en la implementación de la estrategia de apropiación del patrimonio documental y fortalecimiento de la gestión documental distrital. Formula del indicador: _x000D_
Promedio ponderado= Sumatoria de los resultados producto de multiplicar el avance de cada componente por su peso relativo descripción del componente: Cada componente utilizará un tablero de control para verificar el nivel de avance de las acciones previstas.i)  Componente No. 1: % avance de la estrategia para el fortalecimiento de la gestión de documentos electrónicos de archivo y la Red Distrital de Archivos de Bogotá.  ii)  Componente No. 2: % de avance de la  estrategia para el fortalecimiento de los  Archivos Públicosdel Distrito Capital. Componente. iii) Componente No. 3:% de avance de la estrategia para la recuperación, preservación, difusión y apropiación del patrimonio documental y la memoria histórica de Bogotá. Componente 4: % de avance del plan de acción de publicación e impresión oficial para la conformación del acervo documental distrital."				</v>
          </cell>
          <cell r="AO30" t="str">
            <v>Esta estrategia permitirá a las entidades y organismos distritales avanzar en materia de gestión documental y preservación del patrimonio histórico - documental de Bogotá mediante el fortalecimiento de los procesos técnicos en todo el ciclo vital del documento hasta su publicación e impresión oficial para conformar el acervo documental distrital y de esta forma contribuir en la implementación del Gobierno Abierto de Bogotá y en el cumplimiento de la política de transparencia, integridad y no tolerancia a la corrupción posibilitando el acceso por parte de los ciudadanos, investigadores, académicos y comunidad en general al patrimonio documental del Distrito Capital.</v>
          </cell>
          <cell r="AP30">
            <v>2020</v>
          </cell>
          <cell r="AQ30">
            <v>2024</v>
          </cell>
          <cell r="AR30" t="str">
            <v>Creciente</v>
          </cell>
          <cell r="AS30" t="str">
            <v>Eficiencia</v>
          </cell>
          <cell r="AT30" t="str">
            <v>Porcentaje</v>
          </cell>
          <cell r="AU30" t="str">
            <v>Resultado</v>
          </cell>
          <cell r="AV30">
            <v>2020</v>
          </cell>
          <cell r="AW30">
            <v>0</v>
          </cell>
          <cell r="AX30" t="str">
            <v>N/D</v>
          </cell>
          <cell r="AY30">
            <v>0</v>
          </cell>
          <cell r="AZ30">
            <v>1</v>
          </cell>
          <cell r="BA30">
            <v>0</v>
          </cell>
          <cell r="BB30" t="str">
            <v>El cumplimiento de la meta se reporta en función del avance en  la ejecución de las metas que hacen parte de la estrategia  para la gestión documental distrital y el uso y apropiación de la memoria histórica.</v>
          </cell>
          <cell r="BC30" t="str">
            <v>Σ (% avance en la implementación de los componentes X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v>
          </cell>
          <cell r="BD30" t="str">
            <v>Σ (% avance en la implementación de los componentes X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v>
          </cell>
          <cell r="BE30" t="str">
            <v>Σ programada (% avance en la implementación de los componentes X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v>
          </cell>
          <cell r="BF30" t="str">
            <v>Informes de seguimiento a los indicadores: 09_PD, 12_PD, 18_PD, 19_PD.</v>
          </cell>
          <cell r="BG30">
            <v>2</v>
          </cell>
          <cell r="BH30">
            <v>44098</v>
          </cell>
          <cell r="BI30">
            <v>0</v>
          </cell>
          <cell r="BJ30" t="str">
            <v>Establecer variables 1 y/o 2 numéricas</v>
          </cell>
          <cell r="BK30">
            <v>100</v>
          </cell>
          <cell r="BL30">
            <v>12</v>
          </cell>
          <cell r="BM30">
            <v>32</v>
          </cell>
          <cell r="BN30">
            <v>52.76</v>
          </cell>
          <cell r="BO30">
            <v>80</v>
          </cell>
          <cell r="BP30">
            <v>100</v>
          </cell>
          <cell r="BW30">
            <v>12</v>
          </cell>
          <cell r="BX30">
            <v>32</v>
          </cell>
          <cell r="BY30">
            <v>54</v>
          </cell>
          <cell r="BZ30">
            <v>20.610000000000003</v>
          </cell>
          <cell r="CA30">
            <v>20.81</v>
          </cell>
          <cell r="CB30">
            <v>0</v>
          </cell>
          <cell r="CC30" t="str">
            <v>N/A</v>
          </cell>
          <cell r="CD30" t="str">
            <v>N/A</v>
          </cell>
          <cell r="CE30" t="str">
            <v>N/A</v>
          </cell>
          <cell r="CF30">
            <v>11.39</v>
          </cell>
          <cell r="CG30">
            <v>31.95</v>
          </cell>
          <cell r="CH30">
            <v>48.84</v>
          </cell>
          <cell r="CI30" t="str">
            <v>Suma</v>
          </cell>
          <cell r="CJ30">
            <v>0.25</v>
          </cell>
          <cell r="CK30">
            <v>0.56000000000000005</v>
          </cell>
          <cell r="CL30">
            <v>3.78</v>
          </cell>
          <cell r="CM30">
            <v>0.57999999999999996</v>
          </cell>
          <cell r="CN30">
            <v>0.57999999999999996</v>
          </cell>
          <cell r="CO30">
            <v>4.24</v>
          </cell>
          <cell r="CP30">
            <v>0.63</v>
          </cell>
          <cell r="CQ30">
            <v>0.63</v>
          </cell>
          <cell r="CR30">
            <v>5.01</v>
          </cell>
          <cell r="CS30">
            <v>0.63</v>
          </cell>
          <cell r="CT30">
            <v>0.63</v>
          </cell>
          <cell r="CU30">
            <v>3.29</v>
          </cell>
          <cell r="CV30">
            <v>52.76</v>
          </cell>
          <cell r="CW30">
            <v>16.89</v>
          </cell>
          <cell r="CX30">
            <v>16.89</v>
          </cell>
          <cell r="CY30">
            <v>0.25</v>
          </cell>
          <cell r="CZ30">
            <v>0.56000000000000005</v>
          </cell>
          <cell r="DA30">
            <v>3.78</v>
          </cell>
          <cell r="DB30">
            <v>0.57999999999999996</v>
          </cell>
          <cell r="DC30">
            <v>0.57999999999999996</v>
          </cell>
          <cell r="DD30">
            <v>4.24</v>
          </cell>
          <cell r="DE30">
            <v>0.63</v>
          </cell>
          <cell r="DF30">
            <v>0.63</v>
          </cell>
          <cell r="DG30">
            <v>5.01</v>
          </cell>
          <cell r="DH30">
            <v>0.63</v>
          </cell>
          <cell r="DI30">
            <v>0.63</v>
          </cell>
          <cell r="DJ30">
            <v>3.29</v>
          </cell>
          <cell r="DK30">
            <v>20.81</v>
          </cell>
          <cell r="DL30">
            <v>0.25</v>
          </cell>
          <cell r="DM30">
            <v>0.56000000000000005</v>
          </cell>
          <cell r="DN30">
            <v>3.78</v>
          </cell>
          <cell r="DO30">
            <v>0.57999999999999996</v>
          </cell>
          <cell r="DP30">
            <v>0.57999999999999996</v>
          </cell>
          <cell r="DQ30">
            <v>4.24</v>
          </cell>
          <cell r="DR30">
            <v>0.63</v>
          </cell>
          <cell r="DS30">
            <v>0.63</v>
          </cell>
          <cell r="DT30">
            <v>5.01</v>
          </cell>
          <cell r="DU30">
            <v>0.63</v>
          </cell>
          <cell r="DV30">
            <v>0</v>
          </cell>
          <cell r="DW30">
            <v>0</v>
          </cell>
          <cell r="DX30">
            <v>16.89</v>
          </cell>
          <cell r="DY30">
            <v>16.89</v>
          </cell>
          <cell r="DZ30" t="str">
            <v>Informe de avance meta sectorial 504 
(Ficha de indicadores de cada componente de la meta sectorial)</v>
          </cell>
          <cell r="EA30" t="str">
            <v>Informe de avance meta sectorial 504 
(Ficha de indicadores de cada componente de la meta sectorial)</v>
          </cell>
          <cell r="EB30" t="str">
            <v>Informe de avance meta sectorial 504 
(Ficha de indicadores de cada componente de la meta sectorial)</v>
          </cell>
          <cell r="EC30" t="str">
            <v>Informe de avance meta sectorial 504 
(Ficha de indicadores de cada componente de la meta sectorial)</v>
          </cell>
          <cell r="ED30" t="str">
            <v>Informe de avance meta sectorial 504 
(Ficha de indicadores de cada componente de la meta sectorial)</v>
          </cell>
          <cell r="EE30" t="str">
            <v>Informe de avance meta sectorial 504 
(Ficha de indicadores de cada componente de la meta sectorial)</v>
          </cell>
          <cell r="EF30" t="str">
            <v>Informe de avance meta sectorial 504 
(Ficha de indicadores de cada componente de la meta sectorial)</v>
          </cell>
          <cell r="EG30" t="str">
            <v>Informe de avance meta sectorial 504 
(Ficha de indicadores de cada componente de la meta sectorial)</v>
          </cell>
          <cell r="EH30" t="str">
            <v>Informe de avance meta sectorial 504 
(Ficha de indicadores de cada componente de la meta sectorial)</v>
          </cell>
          <cell r="EI30" t="str">
            <v>Informe de avance meta sectorial 504 
(Ficha de indicadores de cada componente de la meta sectorial)</v>
          </cell>
          <cell r="EJ30" t="str">
            <v>Informe de avance meta sectorial 504 
(Ficha de indicadores de cada componente de la meta sectorial)</v>
          </cell>
          <cell r="EK30" t="str">
            <v>Informe final de la  meta sectorial 504 
(Ficha de indicadores de cada componente de la meta sectorial)</v>
          </cell>
          <cell r="EL30" t="str">
            <v>Informe de avance meta sectorial 504 
(Ficha de indicadores de cada componente de la meta sectorial)</v>
          </cell>
          <cell r="EM30" t="str">
            <v>Informe de avance meta sectorial 504 
(Ficha de indicadores de cada componente de la meta sectorial)</v>
          </cell>
          <cell r="EN30" t="str">
            <v>Informe de avance meta sectorial 504 
(Ficha de indicadores de cada componente de la meta sectorial)</v>
          </cell>
          <cell r="EO30" t="str">
            <v>Informe de avance meta sectorial 504 
(Ficha de indicadores de cada componente de la meta sectorial)</v>
          </cell>
          <cell r="EP30" t="str">
            <v>Informe de avance meta sectorial 504 
(Ficha de indicadores de cada componente de la meta sectorial)</v>
          </cell>
          <cell r="EQ30" t="str">
            <v>Informe de avance meta sectorial 504 
(Ficha de indicadores de cada componente de la meta sectorial)</v>
          </cell>
          <cell r="ER30" t="str">
            <v>Informe de avance meta sectorial 504 
(Ficha de indicadores de cada componente de la meta sectorial)</v>
          </cell>
          <cell r="ES30" t="str">
            <v>Informe de avance meta sectorial 504 
(Ficha de indicadores de cada componente de la meta sectorial)</v>
          </cell>
          <cell r="ET30" t="str">
            <v>Informe de avance meta sectorial 504 
(Ficha de indicadores de cada componente de la meta sectorial)</v>
          </cell>
          <cell r="EU30" t="str">
            <v>Informe de avance meta sectorial 504 
(Ficha de indicadores de cada componente de la meta sectorial)</v>
          </cell>
          <cell r="EV30">
            <v>0</v>
          </cell>
          <cell r="EW30">
            <v>0</v>
          </cell>
          <cell r="EX30" t="str">
            <v>N/A</v>
          </cell>
          <cell r="EY30" t="str">
            <v>N/A</v>
          </cell>
          <cell r="EZ30" t="str">
            <v>N/A</v>
          </cell>
          <cell r="FA30" t="str">
            <v>N/A</v>
          </cell>
          <cell r="FB30" t="str">
            <v>N/A</v>
          </cell>
          <cell r="FC30" t="str">
            <v>N/A</v>
          </cell>
          <cell r="FD30" t="str">
            <v>N/A</v>
          </cell>
          <cell r="FE30" t="str">
            <v>N/A</v>
          </cell>
          <cell r="FF30" t="str">
            <v>N/A</v>
          </cell>
          <cell r="FG30" t="str">
            <v>N/A</v>
          </cell>
          <cell r="FH30" t="str">
            <v>N/A</v>
          </cell>
          <cell r="FI30" t="str">
            <v>N/A</v>
          </cell>
          <cell r="FJ30" t="str">
            <v>N/A</v>
          </cell>
          <cell r="FK30" t="str">
            <v>N/A</v>
          </cell>
          <cell r="FL30" t="str">
            <v>N/A</v>
          </cell>
          <cell r="FM30" t="str">
            <v>N/A</v>
          </cell>
          <cell r="FN30" t="str">
            <v>N/A</v>
          </cell>
          <cell r="FO30" t="str">
            <v>N/A</v>
          </cell>
          <cell r="FP30" t="str">
            <v>N/A</v>
          </cell>
          <cell r="FQ30" t="str">
            <v>N/A</v>
          </cell>
          <cell r="FR30" t="str">
            <v>N/A</v>
          </cell>
          <cell r="FS30" t="str">
            <v>N/A</v>
          </cell>
          <cell r="FT30" t="str">
            <v>N/A</v>
          </cell>
          <cell r="FU30" t="str">
            <v>N/A</v>
          </cell>
          <cell r="FV30" t="str">
            <v>N/A</v>
          </cell>
          <cell r="FW30" t="str">
            <v>N/A</v>
          </cell>
          <cell r="FX30" t="str">
            <v>N/A</v>
          </cell>
          <cell r="FY30" t="str">
            <v>N/A</v>
          </cell>
          <cell r="FZ30" t="str">
            <v>N/A</v>
          </cell>
          <cell r="GA30" t="str">
            <v>N/A</v>
          </cell>
          <cell r="GB30" t="str">
            <v>N/A</v>
          </cell>
          <cell r="GC30" t="str">
            <v>N/A</v>
          </cell>
          <cell r="GD30" t="str">
            <v>N/A</v>
          </cell>
          <cell r="GE30" t="str">
            <v>N/A</v>
          </cell>
          <cell r="GF30" t="str">
            <v>N/A</v>
          </cell>
          <cell r="GG30" t="str">
            <v>N/A</v>
          </cell>
          <cell r="GH30" t="str">
            <v>N/A</v>
          </cell>
          <cell r="GI30" t="str">
            <v>N/A</v>
          </cell>
          <cell r="GJ30" t="str">
            <v>N/A</v>
          </cell>
          <cell r="GK30" t="str">
            <v>N/A</v>
          </cell>
          <cell r="GL30" t="str">
            <v>N/A</v>
          </cell>
          <cell r="GM30" t="str">
            <v>N/A</v>
          </cell>
          <cell r="GN30" t="str">
            <v>N/A</v>
          </cell>
          <cell r="GO30" t="str">
            <v>N/A</v>
          </cell>
          <cell r="GP30" t="str">
            <v>N/A</v>
          </cell>
          <cell r="GQ30" t="str">
            <v>N/A</v>
          </cell>
          <cell r="GR30" t="str">
            <v>N/A</v>
          </cell>
          <cell r="GS30" t="str">
            <v>N/A</v>
          </cell>
          <cell r="GT30" t="str">
            <v>N/A</v>
          </cell>
          <cell r="GU30" t="str">
            <v>N/A</v>
          </cell>
          <cell r="GV30" t="str">
            <v>N/A</v>
          </cell>
          <cell r="GW30" t="str">
            <v>N/A</v>
          </cell>
          <cell r="GX30" t="str">
            <v>N/A</v>
          </cell>
          <cell r="GY30" t="str">
            <v>N/A</v>
          </cell>
          <cell r="GZ30" t="str">
            <v>N/A</v>
          </cell>
          <cell r="HA30" t="str">
            <v>N/A</v>
          </cell>
          <cell r="HB30" t="str">
            <v>N/A</v>
          </cell>
          <cell r="HC30" t="str">
            <v>N/A</v>
          </cell>
          <cell r="HD30" t="str">
            <v>N/A</v>
          </cell>
          <cell r="HE30" t="str">
            <v>N/A</v>
          </cell>
          <cell r="HF30" t="str">
            <v>N/A</v>
          </cell>
          <cell r="HG30" t="str">
            <v>N/A</v>
          </cell>
          <cell r="HH30" t="str">
            <v>N/A</v>
          </cell>
          <cell r="HI30" t="str">
            <v>N/A</v>
          </cell>
          <cell r="HJ30" t="str">
            <v>N/A</v>
          </cell>
          <cell r="HK30" t="str">
            <v>N/A</v>
          </cell>
          <cell r="HL30" t="str">
            <v>N/A</v>
          </cell>
          <cell r="HM30" t="str">
            <v>N/A</v>
          </cell>
          <cell r="HN30" t="str">
            <v>N/A</v>
          </cell>
          <cell r="HO30" t="str">
            <v>N/A</v>
          </cell>
          <cell r="HP30" t="str">
            <v>N/A</v>
          </cell>
          <cell r="HQ30" t="str">
            <v>N/A</v>
          </cell>
          <cell r="HR30" t="str">
            <v>N/A</v>
          </cell>
          <cell r="HS30" t="str">
            <v>N/A</v>
          </cell>
          <cell r="HT30" t="str">
            <v>N/A</v>
          </cell>
          <cell r="HU30" t="str">
            <v>N/A</v>
          </cell>
          <cell r="HV30" t="str">
            <v>N/A</v>
          </cell>
          <cell r="HW30" t="str">
            <v>N/A</v>
          </cell>
          <cell r="HX30" t="str">
            <v>En el marco del plan de desarrollo Un Nuevo Contrato Social y Ambiental para la Bogotá del Siglo XXI en el marco del desarrollo de la meta sectorial asociada a la gestión documental distrital y el uso y apropiación de la memoria histórica desde la Secretaría General se trabajó desde cada componente así:
Componente 1: META 2-Estrategia para el fortalecimiento de la gestión de documentos electrónicos de archivo y la Red Distrital de Archivos de Bogotá:
Se diseñaron y estructuraron las preguntas del formulario de seguimiento estratégico en las herramientas de SHAREPOINT y POWER APPS y se llevaron a cabo las pruebas piloto del formulario electrónico con la entidad Fondo de Prestaciones Económicas, Cesantías y pensiones- FONCEP.
Componente 2: META 5- estrategia para el fortalecimiento de los  Archivos Públicos del Distrito Capital: 
Se ejecutaron en su totalidad 156 acciones de asistencia técnica programadas, atendiendo 21 entidades públicas de 13 sectores de la administración distrital.
Componente 3:  META 12 - Estrategia para la recuperación, preservación, difusión y apropiación del patrimonio documental y la memoria histórica de Bogotá:
Se cuenta con un avance acumulado del 82,7% de la meta establecida para este 2022 correspondiente a 134 acciones del Sistema Integrado de Conservación- SIC
La agenda cultural ha comprendido la Franja Archivo de Bogotá en las localidades exposiciones virtuales y visitas guiadas, se han beneficiado en total 126.294 personas.
Componente 4: META 11- En el cuarto componente asociado de la Imprenta Distrital se avanzó así: 
Se publicaron 1795 actos o documentos administrativos mediante 235 ejemplares del Registro Distrital numerados del 7329 al 7563, lo anterior teniendo en cuenta que en un ejemplar del Registro Distrital se publican uno o varios actos o documentos administrativos. Los 1795 documentos se desagregan así: 127 Acuerdos, 140 Decretos, 1244 Resoluciones, 24 Acuerdos Locales, 201 Decretos Locales, 27 Resoluciones Locales, 24 Circulares, 1 Concepto, 5 Edictos y 2 documentos CONPES. En lo corrido de la vigencia, la Subdirección de Imprenta Distrital ha atendido 49 entidades distritales en el servicio de publicación del Registro Distrital.
En la vigencia 2022, 300 ejemplares más del Registro Distrital fueron migrados para ser consultados por la ciudadanía en el Sistema de Información del Registro Distrital – SIRD, ejemplares que van del 6473 al 6174 y que corresponden al periodo comprendido entre el 15 de enero de 2019 y 11 de octubre de 2017.  En lo que va del cuatrienio, se han cargado para consulta 590 ejemplares comprendidos entre el 6763 y 6174 cuya publicación comprende entre el 22 de marzo de 2020 y 11 de octubre de 2017.
En el desarrollo de la estrategia de posicionamiento se logró el 100% de actualización de datos de contacto, envío de primera estrategia de mailing a las 487 entidades distritales y un incremento en las visualizaciones del vídeo de la Imprenta Distrital: 576 vistas del vídeo en el canal de Youtube de la Secretaría General y 426 reproducciones en el Facebook de la entidad.
438 solicitudes de los servicios de impresión y elaboración de trabajos de artes gráficas se convirtieron en ordenes de producción, asociados a impresión de Registro Distrital y línea editorial como revistas, guías, señaléticas, manuales, libros, cartillas que en su mayoría corresponden a instituciones educativas. Dentro de las temáticas encontradas más significativas se tiene señalización, material para desarrollo educativo estudiantil, misionalidad de las entidades, campañas de prevención, fortalecimiento institucional, campañas de participación ciudadana y señalización. 
Se implementó la estrategia de uso eficiente y reutilización de papel, enfocada en optimizar a través de los tamaños estándar el uso del papel en los diferentes productos impresos ofertados por la Subdirección y emplear sobrantes de cortes de papel, para productos de artes gráficas de menor tamaño.  
En lo que va corrido de la vigencia, se le han elaborado productos de artes gráficas a 168 entidades, correspondientes a 151 instituciones educativas, 1 ente de control y 16 entidades de diversos sectores del Distrito Capital.</v>
          </cell>
          <cell r="HY30" t="str">
            <v>Sin observaciones</v>
          </cell>
          <cell r="HZ30" t="str">
            <v/>
          </cell>
          <cell r="IA30" t="str">
            <v xml:space="preserve">Componente cuato de avance del plan de acción de publicación e impresión oficial para la conformación del acervo documental distrital, durante el mes de enero se avanzó en: 
En el mes de enero, se logró iniciar la puesta en funcionamiento de la máquina CTP en las instalaciones de la Imprenta Distrital.  La máquina adquirida, con la cual se inició la modernización tecnológica de la Subdirección de Imprenta Distrital, ha logrado duplicar la capacidad productiva de la fase de pre-prensa en la elaboración de productos impresos para las entidades distritales llegando a producir 35 planchas por hora
En cuanto a la optimización en la atención de los servicios de impresión y elaboración de trabajos de artes gráficas, en el mes de enero se recibieron 56 solicitudes de las entidades distritales, de las cuales 9 solicitudes se convirtieron en ordenes de producción. En cuanto a las entidades atendidas se tienen solicitudes de 51 colegios, 1 instituto, y 4 solicitudes de secretarías.
Para este periodo, la Subdirección de Imprenta Distrital atendió 311 solicitudes de publicación de actos o documentos administrativos, cuya publicación es efectuada un día hábil siguiente a la recepción de la solicitud. Por otra parte, en el mes de enero se atendieron 26 entidades y se publicaron 25 ejemplares del Registro Distrital numerados de 7329 al 7353, dichos ejemplares corresponden a la totalidad de 311 documentos distribuidos de la siguiente forma: 5 Acuerdos, 20 Decretos, 258 Resoluciones, 2 Acuerdos Locales, 19 Decretos Locales, 2 Resoluciones Locales y 5 Circulares. En un ejemplar del Registro Distrital se publican uno o varios actos o documentos administrativos
</v>
          </cell>
          <cell r="IB30" t="str">
            <v xml:space="preserve">Componente cuatro de avance del plan de acción de publicación e impresión oficial para la conformación del acervo documental distrital, durante el mes de febrero se avanzó en: 
En el mes de febrero se recibieron 93 solicitudes de las entidades distritales, de las cuales 43 solicitudes se convirtieron en ordenes de producción, distribuidas de la siguiente forma: 19 órdenes de impresos de artes gráficas y 24 órdenes de la línea de impresión del Registro Distrital. En cuanto a las entidades se tienen que la distribución de solicitudes se presentó así: 73 colegios, 3 institutos, y 4 solicitudes de Registraduría, 1 de personería y 12 de secretarías.  
En la vigencia 2022, la Subdirección de Imprenta Distrital se propuso metas de oportunidad y uso de capacidad de producción así: por lo menos el 85% de órdenes de producción se entregaran oportunamente y el promedio de uso de su capacidad de producción debe ser, como mínimo, 490 millares de tiros de impresión mensuales. Para el mes de febrero se logró entregar el 100% de ordenes oportunamente y aunque se produjeron 401 millares, el promedio mensual cumplió con la meta asignada alcanzando los 567 millares de impresos.
Para este periodo, la Subdirección de Imprenta Distrital atendió 230 solicitudes de publicación de actos o documentos administrativos, cuya publicación es efectuada un día hábil siguiente a la recepción de la solicitud. Por otra parte, en el mes de febrero se atendieron 24 entidades y se publicaron 22 ejemplares del Registro Distrital numerados de 7354 al 7375, dichos ejemplares corresponden a la totalidad de 230 documentos distribuidos de la siguiente forma: 7 Acuerdos, 15 Decretos, 197 Resoluciones, 2 Decretos Locales, 3 Resoluciones Locales, 1 Circular y 5 documentos CONPES. En un ejemplar del Registro Distrital se publican uno o varios actos o documentos administrativos.
</v>
          </cell>
          <cell r="IC30" t="str">
            <v>Dirección Distrital del Archivo de Bogota:
En el marco del desarrollo de la estrategia de documentos electrónicos y red distrital de archivos, desde la Secretaría General durante el primer trimestre se ha logrado: 
Realizar mesas de trabajo con los lideres de los equipos que participan directamente en la estrategia, definiendo roles basados en la definición de la arquitectura , y con ello se estableció la implementación de la estrategia con base en la disposición de los recursos, definición de los servicios priorizados para beneficio de la operación de Bogotá Historia común y el Catálogo de Archivos públicos abiertos, orquestados en un flujo de trabajo específico para cada uno de los proyectos, y finalmente la especificación de requerimientos funcionales y técnicos en los términos de referencia requeridos para salir a contratar el desarrollo de la plataforma base tecnológica de la Red Distrital de Archivos.
Por otra parte, se dieron los ejercicios y estrategias con las entidades distritales que cumplan con el lineamiento de tablas de retención y por ende inventarios de gestión que serán utilizados para el proyecto de catálogo de archivos públicos abiertos.
En el marco del desarrollo de la estrategia de Archivos Públicos del Distrital, la Secretaría General durante el primer trimestre logro: 
"Los avances del primer trimestre en los diferentes entregables de la actividad 1, son los siguientes:
1. Documento de Avance de la implementación de la estrategia para el fortalecimiento de los Archivos Públicos del Distrito Capital:
*Se definió el Esquema de Correlación Estratégica frente al Plan Distrital de Desarrollo 2020 – 2024
*En las jornadas de trabajo del equipo se definió el objetivo para el proyecto EAGED: Establecer el Seguimiento Estratégico al proceso de Gestión Documental, a través del rediseño del formulario EAGED
*Se definieron los Lineamientos específicos y el listado de lineamientos a desarrollar. 
*Se estructuró el Nuevo Modelo de Asistencia Técnica las estrategias de modernización a desarrollar
*Se ajustó el  Plan de Implementación, alineando su estructura con las fases citadas en la Circular 012 de 2018 – Directrices para la Implementación del Modelo Integrado de Planeación y Gestión – MIPG 
2- Avance del Informe de normalización de Gestión Documental y Archivos:
*se realizaron 3 mesas de trabajo con la Dirección de Archivo de Bogotá para la armonización conceptual del componente Estratégico para la elaboración del MIGDA para la vigencia 2022
*Planes de trabajo para la elaboración de instrumentos de normalización
3- Avance Informe de seguimiento al Cumplimiento de la normativa archivística:
se llevó a cabo la Revisión, Análisis, Ajustes Formulario EAGED (propuesta de inclusión y supresión de preguntas); Revisión y aprobación de la nueva propuesta del Formulario EAGED por parte de la Subdirección del Sistema Distrital de Archivos ; Se elaboró y se presentó para revisión y aprobación la propuesta de Hojas de Vida de entidades a la Dirección del Archivo ; Revisión y actualización directorio entidades y la elaboración del artículo el cual fue publicado en la página web de la Dirección Distrital del Archivo de Bogotá.
Se elaboró y se presentó para revisión y aprobación la propuesta de Hojas de Vida de entidades; Revisión y actualización directorio entidades y la elaboración del artículo el cual fue publicado en la página web de la DDAB.
4. Informe de avance de resultados de la medición de los indicadores de la Dirección Distrital de Archivo de Bogotá:
Se concretaron dos grandes avances, así: 
1. Indicadores de Política Pública: Se realizó el análisis de indicadores, el cual fue compartido con el Director del Archivo de Bogotá con el fin de hacer ajustes en la forma de la medición de las políticas y den cuenta del trabajo realizado con las entidades, y presentado en dos reuniones con los Asesores de la Subsecretaría de Fortalecimiento , se elaboró la propuesta de modificación de indicadores de transparencia, y presentó a los enlaces de la Dirección Distrital de Desarrollo Institucional y la Oficina Asesora de Planeación en reunión realizada el 23 de marzo. 
2. Indicadores de Procesos DDAB: Se realizó el análisis de indicadores actuales y se avanzó en el diagnóstico, con el análisis de los 3 indicadores de gestión de proceso vigentes, y se revisaron las métricas actuales del procedimiento de asistencia técnica. En paralelo se realizó taller con el equipo de Asistencia Técnica el 16 de marzo para la validación y construcción de indicadores y sesión de consolidación el 30 de marzo, de donde se consolidó una propuesta inicial con 4 indicadores. 
Los avances del primer trimestre en los diferentes entregables de la actividad 2 “Implementar El Modelo De Asistencia Técnica Focalizada Que Permita Apoyar A Las Entidades Y Organismos Distritales En La Implementación De La Política De Archivos En El Distrito Capital”, son los siguientes: 
1. Avance de entrega de las estrategias de modernización del Modelo de Asistencia Técnica Focalizada:
- LÍNEAS TÉCNICAS: Se elaboró y aprobó la estructura de las líneas técnicas para los procesos de contratación. Se elaboró el contenido de la línea técnica para el   proceso de contratación de mensajería.
- ACUERDOS DE NIVELES DE SERVICIO – ANS: Se realizó la propuesta de la estructura de los Acuerdos de Niveles de Servicio  e identificación de los elementos.
- PLANTILLAS TIPO: Se definió el listado de plantillas tipo. Se realizó la formulación de la propuesta plantilla tipo conceptos técnicos en gestión documental.
-	INDICADORES Y ESTADISTICAS: Se entregaron las bases de datos, informes y reportes de asistencia técnica para análisis de datos. Se realizaron dos talleres sobre la metodología de formulación de indicadores  al equipo de asistencia técnica de la Subdirección del Sistema Distrital de Archivos. Se realizó la revisión de indicadores actuales A.T. y se entregó análisis de datos (batería de indicadores) 
-	MESA DE AYUDA: Se realizó mesa de trabajo con OTIC, en la cual se socializó por parte de OTIC las funcionalidades de la mesa de servicios y el piloto a realizar en esta vigencia, sin interoperabilidad del SIGA.
Para alcanzar estos resultados se realizaron 5 mesas internas (semanales oficiales), alrededor de 6 mesas colaborativas del equipo del proyecto y 2 talleres de indicadores,  adicional al trabajo individual de cada profesional del equipo del NMAT.
Se realizó mesa de trabajo con OTIC, en la cual se socializó por parte de OTIC las funcionalidades de la mesa de servicios y el piloto a realizar en esta vigencia, sin interoperabilidad del SIGA.
2. Informe de Asistencia Técnica :
Informe de conceptos técnicos: fueron atendidas las solicitudes de las entidades y organismos distritales relacionadas con la elaboración y actualización de los instrumentos archivísticos: Tablas de Retención Documental y Banco Terminológico. Adicionalmente, fueron brindadas orientaciones técnicas sobre normatividad archivística, valoración documental, firma digital y electrónica, transferencias documentales, unidades de conservación, documento electrónico, implementación de requerimientos para Sistema de Gestión de Documentos Electrónicos de Archivo y Sistema Integrado de Conservación - SIC. 
Se ejecutaron en su totalidad las acciones de asistencia técnica programadas, atendiendo 17 entidades públicas de 10 sectores de la administración distrital.
Las acciones de asistencia técnica ejecutadas en el mes de marzo en el marco del procedimiento de asistencia técnica corresponden a un total de 63 clasificadas por modalidad así:
- Mesas técnicas
*Demanda: 16
-Conceptos técnicos
*Estudios previos: 13
*Gestiòn documental: 33
- Visitas Técnicas: 1
3. Reporte de Conceptos Técnicos de TRD y TVD emitidos:
Se emitió concepto de revisión y evaluación de Tabla de Valoración Documental de la CONTRALORÍA DE BOGOTÁ, D.C.
En el marco del desarrollo de la estrategia de recuperación, preservación, difusión y apropiación del patrimonio documental y memoria historia de Bogotá, desde la Secretaría General durante el primer trimestre del año se logró: 
"En el trimestre se llevaron a cabo las siguientes acciones en la actividad 1.
1. Avance del documento de implementación de la estrategia para la recuperación, preservación, difusión y apropiación del patrimonio documental y la memoria histórica de Bogotá:
Se realizaron 6 reuniones con los equipos de investigaciones, comunicaciones y los lideres de la línea de procesos técnicos, para rediseñar el plan de implementación de la estrategia, en el cual se ajustaron las metas e indicadores de cada meta de acuerdo con la objetividad de cada linea. 
2. Informe del procesamiento técnico de las unidades documentales y material bibliográfico que conforman los fondos y colecciones que custodia el Archivo de Bogotá:
Se adelantaron las siguientes acciones para el mes de marzo: 
Se realizaron dos acciones de visita a la Secretaría Distrital de Seguridad, Convivencia y Justicia  para la oficialización de transferencia
*Se cuenta con un avance acumulado del 10 % de la meta establecida para este 2022 correspondiente a 2000 descripciones
*Se cuenta con un avance acumulado del 30 % de la meta establecida para este 2022 correspondiente a 60 acciones del SIC
*Se han digitalizado 131.122 imágenes.
*Se han atendido 572 usuarios en la sala de consulta durante el primer trimestre ,  220 consultas web
*Se adelantan las acciones de la colección bibliográfica de 380 libros
*Se realizaron las pruebas de parametrización para el REDPT.
3. Informe de ejecución y seguimiento a metas e indicadores de las actividades transversales de la Dirección Distrital de Archivo:
Se realizó la solicitud de Certificados de Disponibilidad para los 36 contratos de prestación de servicios y 1 de bolsa logística en los tiempos programados en el Plan Anual de Adquisiciones de 2022.
Durante el primer trimestre se realizó seguimiento al cronograma de mantenimientos preventivos y/o correctivos de los equipos de cómputo de la Subdirección del Sistema Distrital de Archivos.
Se inició la elaboración de los estudios de mercado de los procesos de funcionamiento.
Se realizaron seguimientos a la ejecución financiera de la DDAB con el fin de hacer las gestiones necesarios y programar el PAC del segundo trimestre de la vigencia 2022. De igual manera se realizaron presentaciones con la ejecución financiera para los comités de autocontrol y las reuniones de planeación. 
1. Documento Avance 1 Bogotá Historia Común 2.0
Fase 3: Desarrollo y Lanzamiento:
Se realizó la definición a detalle de los productos y subproductos del proyecto para esta vigencia, armonizándolos al modelo operativo aprobado. Igualmente, se participó en reuniones de seguimiento de productos del proyecto, asociadas a (i) la primera publicación de la línea impresa ( en coedición con la Universidad Piloto); (ii) ajustes a la Metodología de apropiación social del patrimonio documental (ASPD), definiendo actores, guías y formatos que debe contener; (iii) ajustes al modelo operativo para incluir la participación de los nuevos socios: Biblored e IDPAC; (iiii) aportes a la definición de requerimientos de implementación de la plataforma digital  
Un alto porcentaje de las acciones estuvieron enfocadas en realizar la evaluación del piloto comunitario 2021, lo cual implicó la sistematización de las experiencias con las 3 comunidades involucradas, la identificación de contenidos de memoria, la tabulación de resultados y los análisis cuantitativos y cualitativos correspondientes. Dicha evaluación generó hallazgos y conclusiones que apuntan a la incorporación de ajustes para la implementación del proyecto y de su operación. Este trabajo, así como el modelo operativo ajustado hacen parte del Avance #1, de la Fase 3
2. Documento Avance 1 Plan Distrital Archivos Derechos Humanos: Implementación (Fase 1):
Se llevó a cabo la actividad relacionada con la reformulación del objetivo general del Plan Distrital de Archivos de Derechos Humanos, Memoria Histórica, Paz y Reconciliación. Este ejercicio incluyó el cambio y justificación de nombre del proyecto, por: Proyecto Archivos de Derechos Humanos Bogotá – ADHB. Igualmente, se trabajó en la proyección de una imagen de identidad para el proyecto y una imagen que identifique el catálogo digital de Archivos de Derechos Humanos (ARDEHU), que hace parte de las actividades relacionadas con la línea 4 del Proyecto. Por otra parte, para el desarrollo e implementación de la línea 2 denominada: “Lineamientos de Política en materia de archivos de Derechos Humanos”, se terminó la elaboración de la proyección de la estructura y contenido que presentará la citada resolución.  
se dio continuidad a la proyección y elaboración del esquema del modelo operativo de trabajo que dibuja cada uno de los pasos que permiten visualizar el Proyecto Archivos de Derechos Humanos Bogotá (ADHB), a partir de un flujo que permite identificar las líneas de operación que activan las entradas de información y las salidas que resultan de aplicar cada una de las líneas del citado Proyecto. Igualmente, para la línea 4 denominada: “Democratización, acceso y apropiación social de la memoria”, se inició la elaboración de la propuesta metodológica para la proyección del micrositio WEB del Proyecto ADHB y los requisitos funcionales y no funcionales de la plataforma colaborativa y el catálogo que llevará por nombre: ERDAHU. Por último, se terminó la versión final y entrega de los guiones que acompañan “cofre viajero”, actividad relacionada con el uso, apropiación y difusión de la exposición virtual: “La Constitución Política de 1991. Un legado para la construcción de paz en Colombia”.
3. Informe de acciones de divulgación de las actividades de la Dirección Distrital de Archivo de Bogotá:
En el primer trimestre 2022 se publicaron en el micrositio web 8 notas con la visita de 80.407 usuarios. Las redes sociales en las que se compartieron las imágenes de los fondos y colecciones que custodia el Archivo de Bogotá y las actividades de la agenda cultural para este mes demuestran un incremento respecto a seguidores. Fueron publicados 204 contenidos de divulgación en redes (63 trinos en Twitter, con 1.444 interacciones con un promedio de 4.715 interacciones mensuales; 50 publicaciones en Instagram con 3.519 interacciones con un promedio mensual de 1.173 interacciones y 79 publicaciones en Facebook con 18893 interacciones y 6298 interacciones en promedio mensual).  Todo enfocado en las temáticas de los archivos y los derechos humanos en enero y Bogotá y sus archivos públicos en los meses de febrero y marzo. La agenda cultural del mes comprendió la Franja Archivo de Bogotá en las localidades, El Ipes reporta que respecto al video Plazas de Mercado Centros de la Memoria y el patrimonio vivo de Bogotá que se exhibió durante enero y febrero 79.000 personas pudieron acceder a la exposición en 14 Plazas Distritales de Mercado. Respecto a las exposiciones virtuales Constitución política de 1991 , Archivos a Fondo y la alegría de leer 1167 personas las han explorado. Sobre las visitas guiadas se han realizado 5 con la participación de 132 personas. Para un total de 80.299 personas beneficiadas de las actividades de la agenda cultural del Archivo de Bogotá durante el primer trimestre. 
Componente cuatro de avance del plan de acción de publicación e impresión oficial para la conformación del acervo documental distrital, durante el mes de marzo se avanzó en: 
En el mes de marzo se recibieron 114 solicitudes de las entidades distritales, de las cuales 55 solicitudes se convirtieron en ordenes de producción, distribuidas de la siguiente forma: 33 órdenes de impresos de artes gráficas y 22 órdenes de la línea de impresión del Registro Distrital. En cuanto a las entidades se tienen que la distribución de solicitudes se presentó así: 91 colegios, 2 alcaldías, 4 institutos, 1 persona natural, 13 secretarías, 2 subred, 1 de departamento administrativo.  
Para el mes de marzo se logró entregar el 100% de órdenes oportunamente y se produjeron 423 millares, alcanzando un promedio mensual de 519 millares de impresos.
Para este periodo, la Subdirección de Imprenta Distrital atendió 135 solicitudes de publicación de actos o documentos administrativos, cuya publicación es efectuada un día hábil siguiente a la recepción de la solicitud. Por otra parte, en el mes de marzo se atendieron 26 entidades y se publicaron 27 ejemplares del Registro Distrital numerados de 7376 al 7402, dichos ejemplares corresponden a la totalidad de 135 documentos distribuidos de la siguiente forma: 15 Acuerdos, 16 Decretos, 79 Resoluciones, 1 Acuerdo Local, 17 Decretos Locales, 1 Resolución Local, 5 Circulares y 1 Edicto. En un ejemplar del Registro Distrital se publican uno o varios actos o documentos administrativos.
Se avanzó en el cargue del Registro Distrital al Sistema de Información del Registro Distrital – SIRD, para marzo se subieron 40 ejemplares correspondientes a los consecutivos 6433 hasta el 6394 y que comprenden los periodos del 14 de noviembre de 2018 al 17 de septiembre de 2018.</v>
          </cell>
          <cell r="ID30" t="str">
            <v xml:space="preserve">Componente cuatro de avance del plan de acción de publicación e impresión oficial para la conformación del acervo documental distrital, durante el mes de abril se avanzó en: 
En el mes de abril se generaron 39 órdenes de producción, distribuidas de la siguiente forma: 19 órdenes de impresos de artes gráficas y 20 órdenes de la línea de impresión del Registro Distrital. En cuanto a las entidades se tienen que la distribución de ordenes de producción del mes de abril se presentó así: 6 colegios, 1 alcaldía local, 1 institutos, 2 secretarías, 1 subred, 1 correspondiente a la Sociedad Transmilenio S.A. Una entidad puede solicitar más de una orden de producción en el mes de reporte.
Para el mes de abril se logró entregar el 96.88% de órdenes oportunamente y se produjeron 610 millares, alcanzando un promedio mensual de 542 millares de impresos.
Para este periodo, la Subdirección de Imprenta Distrital atendió 119 solicitudes de publicación de actos o documentos administrativos, cuya publicación es efectuada un día hábil siguiente a la recepción de la solicitud. Por otra parte, en el mes de abril se atendieron 31 entidades y se publicaron 21 ejemplares del Registro Distrital numerados de 7403 al 7423, dichos ejemplares corresponden a la totalidad de 119 documentos distribuidos de la siguiente forma: 8 Acuerdos, 7 Decretos, 46 Resoluciones, 10 Acuerdo Local, 46 Decretos Locales, y 2 Circular. En un ejemplar del Registro Distrital se publican uno o varios actos o documentos administrativos.
Se avanzó en el cargue del Registro Distrital al Sistema de Información del Registro Distrital – SIRD, para abril se subieron 50 ejemplares correspondientes a los consecutivos 6344 hasta el 6393 y que comprenden los periodos del 14 de septiembre de 2018 al 3 de julio de 2018.
</v>
          </cell>
          <cell r="IE30" t="str">
            <v xml:space="preserve">Componente cuatro de avance del plan de acción de publicación e impresión oficial para la conformación del acervo documental distrital, durante el mes de mayo se avanzó en:  
En el mes de mayo se generaron 35 órdenes de producción, distribuidas de la siguiente forma: 32 órdenes de impresos de artes gráficas y 3 órdenes de la línea de impresión del Registro Distrital. En cuanto a las entidades se tiene que la distribución de ordenes de producción del mes de mayo se presentó así: 11 colegios, 1 institutos, 3 secretarías, 1 subred, 1 Unidad Administrativa Especial y la Registraduría Distrital. En mayo se atendieron 18 entidades, una entidad puede solicitar más de una orden de producción en el mes de reporte. 
En el mes de mayo, se logró entregar el 100% de ordenes oportunamente y se produjeron 522 millares, alcanzando un promedio mensual de 538 millares de impresos. 
Para este periodo, la Subdirección de Imprenta Distrital atendió 204 solicitudes de publicación de actos o documentos administrativos, cuya publicación es efectuada un día hábil siguiente a la recepción de la solicitud. Por otra parte, en el mes de mayo se atendieron 36 entidades y se publicaron 23 ejemplares del Registro Distrital numerados de 7424 al 7446, dichos ejemplares corresponden a la totalidad de 204 documentos distribuidos de la siguiente forma: 17 Acuerdos, 9 Decretos, 133 Resoluciones, 2 Acuerdos Locales, 31 Decretos Locales, 9 Resoluciones Locales, 1 Circular y 2 CONPES. En un ejemplar del Registro Distrital se publican uno o varios actos o documentos administrativos. 
Se avanzó en el cargue del Registro Distrital al Sistema de Información del Registro Distrital – SIRD, para mayo se subieron 20 ejemplares correspondientes a los consecutivos 6343 hasta el 6324 y que comprenden los periodos del 29 de junio de 2018 al 31 de mayo de 2018. </v>
          </cell>
          <cell r="IF30" t="str">
            <v xml:space="preserve">Dirección Distrital del Archivo de Bogotá:
A la fecha se encuentra definida la arquitectura de la estrategia con base en la disposición de los recursos, definición de los servicios priorizados para beneficio de la operación.
Se diseñaron y estructuraron las preguntas del formulario de seguimiento estratégico en las herramientas de SHAREPOINT y POWER APPS y se llevaron a cabo las pruebas piloto del formulario electrónico con la entidad Fondo de Prestaciones Económicas, Cesantías y pensiones- FONCEP.
Se ejecutaron en su totalidad 156  acciones de asistencia técnica programadas, atendiendo 21 entidades públicas de 13 sectores de la administración distrital.
Se cuenta con un avance acumulado del 82,7% de la meta establecida para este 2022 correspondiente a 134 acciones del Sistema Integrado de Conservación- SIC
La agenda cultural ha comprendido la Franja Archivo de Bogotá en las localidades exposiciones virtuales y visitas guiadas, se han beneficiado en total 126.294 personas.
"Componente cuatro de avance del plan de acción de publicación e impresión oficial para la conformación del acervo documental distrital, durante el mes de junio se avanzó en:  
En el mes de junio se generaron 33 órdenes de producción, de impresos de artes gráficas. En cuanto a las entidades se tiene que la distribución de ordenes de producción del mes de junio se presentó así: 21 colegios, 1 subred, 1 Unidad Administrativa Especial, 1 alcaldía local y la Registraduría Distrital. En junio se atendieron 25 entidades, una entidad puede solicitar más de una orden de producción en el mes de reporte. 
En el mes de junio, se logró entregar el 100% de ordenes oportunamente y se produjeron 593 millares, alcanzando un promedio mensual de 547 millares de impresos. 
Para este periodo, la Subdirección de Imprenta Distrital atendió 145 solicitudes de publicación de actos o documentos administrativos, cuya publicación es efectuada un día hábil siguiente a la recepción de la solicitud. Por otra parte, en el mes de junio se atendieron 31 entidades y se publicaron 23 ejemplares del Registro Distrital numerados de 7447 al 7469, dichos ejemplares corresponden a la totalidad de 145 documentos distribuidos de la siguiente forma: 24 Acuerdos, 9 Decretos, 90 Resoluciones, 1 Acuerdos Locales, 7 Decretos Locales, 3 Resoluciones Locales, y 3 Circulares. En un ejemplar del Registro Distrital se publican uno o varios actos o documentos administrativos. 
Se avanzó en el cargue del Registro Distrital al Sistema de Información del Registro Distrital – SIRD, para junio se subieron 30 ejemplares correspondientes a los consecutivos 6323 hasta el 6294 y que comprenden los periodos del 30 de mayo de 2018 al 16 de abril de 2018. "
</v>
          </cell>
          <cell r="IG30" t="str">
            <v xml:space="preserve">Componente cuatro de avance del plan de acción de publicación e impresión oficial para la conformación del acervo documental distrital, durante el mes de julio se avanzó en:  
En el mes de julio se generaron 34 órdenes de producción, de impresos de artes gráficas. En cuanto a las entidades se tiene que la distribución de ordenes de producción del mes de julio se presentó así: 17 colegios, 1 secretarias, 1 instituto, 1 correspondiente a la Personería Distrital. En julio se atendieron 20 entidades, una entidad puede solicitar más de una orden de producción en el mes de reporte.  
En el mes de julio, se logró entregar el 100% de ordenes oportunamente y se produjeron 561 millares, alcanzando un promedio mensual de 549 millares de impresos. 
Para este periodo, la Subdirección de Imprenta Distrital atendió 134 solicitudes de publicación de actos o documentos administrativos, cuya publicación es efectuada un día hábil siguiente a la recepción de la solicitud. Por otra parte, en el mes de julio se atendieron 24 entidades y se publicaron 22 ejemplares del Registro Distrital numerados de 7470 al 7491, dichos ejemplares corresponden a la totalidad de 134 documentos distribuidos de la siguiente forma: 4 Acuerdos, 9 Decretos, 98 Resoluciones, 16 Decretos Locales, 4 Resoluciones Locales, y 3 Circulares. En un ejemplar del Registro Distrital se publican uno o varios actos o documentos administrativos. 
Se avanzó en el cargue del Registro Distrital al Sistema de Información del Registro Distrital – SIRD, para julio se subieron 40 ejemplares correspondientes a los consecutivos 6303 hasta el 6264 y que comprenden los periodos del 27 de abril de 2018 al 27 de febrero de 2018. 
En el mes de julio se continuó con la apuesta de utilización de medios digitales para efectuar el relacionamiento con las entidades distritales y el posicionamiento de la dependencia, por lo que a las entidades distritales que realizan consultas sobre el portafolio de servicios se les invita a ver los videos de la Imprenta Distrital. Se incluyeron nuevos registros en la base de entidades, correspondientes a 2 agencias y 1 colegio, llegando a un total de 487. </v>
          </cell>
          <cell r="IH30" t="str">
            <v xml:space="preserve">Componente cuatro de avance del plan de acción de publicación e impresión oficial para la conformación del acervo documental distrital, durante el mes de agosto se avanzó en: 
En el mes de agosto se generaron 28 órdenes de producción de impresos de artes gráficas y se atendieron 21 entidades, distribuidas según clase de entidad, así: 17 colegios, 3 secretarias, y 1 alcaldía local. Una entidad puede solicitar más de una orden de producción en el mes de reporte.  En este periodo, se logró entregar el 100% de ordenes oportunamente, se produjeron 773 millares de tiros de impresión, alcanzando un promedio mensual de 577 millares de tiros.
En lo concerniente al Registro Distrital, en agosto la Subdirección de Imprenta Distrital atendió 170 solicitudes de publicación de actos o documentos administrativos, cuya publicación es efectuada un día hábil siguiente a la recepción de esta. En este periodo se atendieron 26 entidades y se publicaron 28 ejemplares del Registro Distrital numerados de 7492 al 7519, dichos ejemplares corresponden a la totalidad de 170 documentos distribuidos de la siguiente forma: 18 Acuerdos, 19 Decretos, 113 Resoluciones, 2 Acuerdos Locales, 16 Decretos Locales, 1 Resolución Local, y 1 Circular. En un ejemplar del Registro Distrital se publican uno o varios actos o documentos administrativos.
Se avanzó la migración de ejemplares del Registro Distrital al Sistema de Información del Registro Distrital – SIRD, para agosto se subieron 20 ejemplares correspondientes a los consecutivos 6263 hasta el 6244 y que comprenden los periodos del 26 de febrero de 2018 al 29 de enero de 2018.
En este periodo de reporte, se continúan viendo los resultados de la implementación de la estrategia en la que, en cada respuesta de viabilidad de solicitud de impresión, se incluye los links de las piezas audiovisuales invitando a conocer el portafolio de servicios de la Subdirección de Imprenta Distrital - SID, ya que al finalizar el periodo el video con la historia de la Subdirección de Imprenta Distrital y la socialización de su portafolio de productos llegó a 541 vistas en el canal de YouTube de la Secretaría General y 421 reproducciones en el Facebook de la entidad.  
</v>
          </cell>
          <cell r="II30" t="str">
            <v xml:space="preserve">Componente cuatro de avance del plan de acción de publicación e impresión oficial para la conformación del acervo documental distrital, durante el mes de SEPTIEMBRE se avanzó en: 
En el mes de septiembre se generaron 38 órdenes de producción, de impresos de artes gráficas. En cuanto a las entidades se tiene que la distribución de órdenes de producción del mes de septiembre se presentó así: 17 colegios, 4 secretarias, 1 alcaldía local y 1 Unidad Administrativa Especial. En septiembre se atendieron 23 entidades, una entidad puede solicitar más de una orden de producción en el mes de reporte.
En el mes de septiembre, se logró entregar el 100% de ordenes oportunamente y se produjeron 841 millares, alcanzando un promedio mensual de 606 millares de impresos.
Para este periodo, la Subdirección de Imprenta Distrital atendió 174 solicitudes de publicación de actos o documentos administrativos, cuya publicación es efectuada un día hábil siguiente a la recepción de la solicitud. Por otra parte, en el mes de septiembre se atendieron 36 entidades y se publicaron 24 ejemplares del Registro Distrital numerados de 7520 al 7543, dichos ejemplares corresponden a la totalidad de 174 documentos distribuidos de la siguiente forma: 20 Acuerdos, 15 Decretos, 119 Resoluciones, 1 Acuerdo Local, 15 Decretos Locales, 3 Resoluciones Local y 1 Circular. En un ejemplar del Registro Distrital se publican uno o varios actos o documentos administrativos.
Se avanzó en el cargue del Registro Distrital al Sistema de Información del Registro Distrital – SIRD, para septiembre se subieron 40 ejemplares correspondientes a los consecutivos 6243 hasta el 6204 y que comprenden los periodos del 26 de enero de 2018 al 27 de noviembre de 2017.
Se avanza en la ejecución de la estrategia ¡Pilas Ahí! con la Secretaría de Educación y las Instituciones Educativas Distritales, logrando generar la primera orden de producción asociada a la campaña.  Además, se da inicio al diseño de una segunda estrategia, mediante la cual se busca contactar a entidades del sector central, vinculadas y adscritas que aún no solicitan servicio de elaboración de impresos a la Subdirección de Imprenta Distrital.
</v>
          </cell>
          <cell r="IJ30" t="str">
            <v xml:space="preserve">Componente cuatro de avance del plan de acción de publicación e impresión oficial para la conformación del acervo documental distrital, durante el mes de octubre se avanzó en: 
En el mes de octubre se generaron 93 órdenes de producción, de impresos de artes gráficas y se atendieron 74 entidades, distribuidas según clase de entidad, así: 66 colegios, 4 secretarias, 1 alcaldía local, 1 instituto, 1 subred y 1 Unidad Administrativa Especial. Una entidad puede solicitar más de una orden de producción en el mes de reporte.
En el mes de octubre, se logró entregar el 98.5% de ordenes oportunamente, que corresponden a 94 de las 95 que tenían pacto de entrega en el periodo de reporte. Se produjeron 632 millares, alcanzando un promedio mensual de 609 millares de tiros de impresión.
Para este periodo, la Subdirección de Imprenta Distrital atendió 173 solicitudes de publicación de actos o documentos administrativos, cuya publicación es efectuada un día hábil siguiente a la recepción de la solicitud. Por otra parte, en el mes de octubre se atendieron 33 entidades y se publicaron 20 ejemplares del Registro Distrital numerados de 7544 al 7563, dichos ejemplares corresponden a la totalidad de 173 documentos distribuidos de la siguiente forma: 9 Acuerdos, 14 Decretos, 110 Resoluciones, 5 Acuerdos Locales, 31 Decretos Locales, 2 Resoluciones Locales y 2 Circulares. En un ejemplar del Registro Distrital se publican uno o varios actos o documentos administrativos.
Se avanzó en el cargue del Registro Distrital al Sistema de Información del Registro Distrital – SIRD, para octubre se subieron 30 ejemplares correspondientes a los consecutivos 6203 hasta el 6174 y que comprenden los periodos del 24 de noviembre de 2017 al 11 de octubre de 2017.
Se avanza en la ejecución de la estrategia ¡Pilas Ahí! con la Secretaría de Educación y las Instituciones Educativas Distritales, logrando generar 64 órdenes de producción asociadas a la campaña.  Además, se ejecuta la estrategia denominada Súmate a la estrategia de aprovechamiento de papel, mediante la cual se contactó vía correo electrónico a entidades del sector central, vinculadas y adscritas que no habían hecho uso del servicio de elaboración de impresos. 
La Subdirección de Imprenta Distrital, al finalizar el mes de octubre le ha elaborado por lo menos un (1) producto impreso a 168 entidades distritales.
</v>
          </cell>
          <cell r="IK30" t="str">
            <v/>
          </cell>
          <cell r="IL30" t="str">
            <v/>
          </cell>
          <cell r="IM30">
            <v>1</v>
          </cell>
          <cell r="IN30">
            <v>1</v>
          </cell>
          <cell r="IO30">
            <v>1</v>
          </cell>
          <cell r="IP30">
            <v>1</v>
          </cell>
          <cell r="IQ30">
            <v>1</v>
          </cell>
          <cell r="IR30">
            <v>1</v>
          </cell>
          <cell r="IS30">
            <v>1</v>
          </cell>
          <cell r="IT30">
            <v>1</v>
          </cell>
          <cell r="IU30">
            <v>1</v>
          </cell>
          <cell r="IV30">
            <v>1</v>
          </cell>
          <cell r="IW30">
            <v>0</v>
          </cell>
          <cell r="IX30">
            <v>0</v>
          </cell>
          <cell r="IY30">
            <v>0.81162902450744845</v>
          </cell>
          <cell r="IZ30">
            <v>1.2013455069678041</v>
          </cell>
          <cell r="JA30">
            <v>2.6910139356078813</v>
          </cell>
          <cell r="JB30">
            <v>18.164344065353198</v>
          </cell>
          <cell r="JC30">
            <v>2.7871215761653052</v>
          </cell>
          <cell r="JD30">
            <v>2.7871215761653052</v>
          </cell>
          <cell r="JE30">
            <v>20.374819798173956</v>
          </cell>
          <cell r="JF30">
            <v>3.0273906775588664</v>
          </cell>
          <cell r="JG30">
            <v>3.0273906775588664</v>
          </cell>
          <cell r="JH30">
            <v>24.07496395963479</v>
          </cell>
          <cell r="JI30">
            <v>3.0273906775588664</v>
          </cell>
          <cell r="JJ30">
            <v>0</v>
          </cell>
          <cell r="JK30">
            <v>0</v>
          </cell>
          <cell r="JL30">
            <v>81.162902450744838</v>
          </cell>
          <cell r="JM30">
            <v>1.2013455069678041</v>
          </cell>
          <cell r="JN30">
            <v>3.8923594425756853</v>
          </cell>
          <cell r="JO30">
            <v>22.056703507928884</v>
          </cell>
          <cell r="JP30">
            <v>24.843825084094188</v>
          </cell>
          <cell r="JQ30">
            <v>27.630946660259493</v>
          </cell>
          <cell r="JR30">
            <v>48.005766458433449</v>
          </cell>
          <cell r="JS30">
            <v>51.033157135992312</v>
          </cell>
          <cell r="JT30">
            <v>54.060547813551182</v>
          </cell>
          <cell r="JU30">
            <v>78.135511773185968</v>
          </cell>
          <cell r="JV30">
            <v>81.162902450744838</v>
          </cell>
          <cell r="JW30">
            <v>81.162902450744838</v>
          </cell>
          <cell r="JX30">
            <v>81.162902450744838</v>
          </cell>
          <cell r="JY30">
            <v>100</v>
          </cell>
          <cell r="JZ30">
            <v>100</v>
          </cell>
          <cell r="KA30">
            <v>100</v>
          </cell>
          <cell r="KB30">
            <v>100</v>
          </cell>
          <cell r="KC30">
            <v>100</v>
          </cell>
          <cell r="KD30">
            <v>100</v>
          </cell>
          <cell r="KE30">
            <v>100</v>
          </cell>
          <cell r="KF30">
            <v>100</v>
          </cell>
          <cell r="KG30">
            <v>100</v>
          </cell>
          <cell r="KH30">
            <v>100</v>
          </cell>
          <cell r="KI30" t="str">
            <v/>
          </cell>
          <cell r="KJ30" t="str">
            <v/>
          </cell>
          <cell r="KK30">
            <v>100</v>
          </cell>
          <cell r="KL30">
            <v>100</v>
          </cell>
          <cell r="KM30">
            <v>100</v>
          </cell>
          <cell r="KN30">
            <v>100</v>
          </cell>
          <cell r="KO30">
            <v>100</v>
          </cell>
          <cell r="KP30">
            <v>100</v>
          </cell>
          <cell r="KQ30">
            <v>100</v>
          </cell>
          <cell r="KR30">
            <v>100</v>
          </cell>
          <cell r="KS30">
            <v>100</v>
          </cell>
          <cell r="KT30">
            <v>100</v>
          </cell>
          <cell r="KU30" t="str">
            <v/>
          </cell>
          <cell r="KV30" t="str">
            <v/>
          </cell>
          <cell r="KW30">
            <v>100</v>
          </cell>
          <cell r="KX30" t="str">
            <v>7868_N</v>
          </cell>
          <cell r="KY30" t="str">
            <v>N/A</v>
          </cell>
          <cell r="KZ30" t="str">
            <v>No programó</v>
          </cell>
          <cell r="LA30" t="str">
            <v/>
          </cell>
          <cell r="LB30" t="str">
            <v/>
          </cell>
          <cell r="LC30" t="str">
            <v/>
          </cell>
          <cell r="LD30">
            <v>100</v>
          </cell>
          <cell r="LE30">
            <v>76.326388888888886</v>
          </cell>
          <cell r="LF30">
            <v>10533461000</v>
          </cell>
          <cell r="LG30">
            <v>9952827681</v>
          </cell>
          <cell r="LH30">
            <v>7343147798</v>
          </cell>
          <cell r="LI30">
            <v>1175144811</v>
          </cell>
          <cell r="LJ30">
            <v>1134507998</v>
          </cell>
          <cell r="LK30">
            <v>0.25</v>
          </cell>
          <cell r="LL30">
            <v>0.56000000000000005</v>
          </cell>
          <cell r="LM30">
            <v>3.78</v>
          </cell>
          <cell r="LN30">
            <v>0.58000000000000007</v>
          </cell>
          <cell r="LO30">
            <v>0.58000000000000007</v>
          </cell>
          <cell r="LP30">
            <v>4.24</v>
          </cell>
          <cell r="LQ30">
            <v>0.62999999999999901</v>
          </cell>
          <cell r="LR30">
            <v>0.63000000000000256</v>
          </cell>
          <cell r="LS30">
            <v>5.01</v>
          </cell>
          <cell r="LT30">
            <v>0.62999999999999901</v>
          </cell>
          <cell r="LU30" t="str">
            <v/>
          </cell>
          <cell r="LV30" t="str">
            <v/>
          </cell>
          <cell r="LW30">
            <v>16.89</v>
          </cell>
          <cell r="LX30">
            <v>16.89</v>
          </cell>
          <cell r="LY30">
            <v>48.84</v>
          </cell>
          <cell r="LZ30" t="str">
            <v>Oportuno: Se radica en los tiempos establecidos por la Oficina Asesora de Planeación - OAP</v>
          </cell>
          <cell r="MA30" t="str">
            <v>Oportuno: Se radica en los tiempos establecidos por la Oficina Asesora de Planeación - OAP</v>
          </cell>
          <cell r="MB30" t="str">
            <v>Oportuno: Se radica en los tiempos establecidos por la Oficina Asesora de Planeación - OAP</v>
          </cell>
          <cell r="MC30" t="str">
            <v>Oportuno: Se radica en los tiempos establecidos por la Oficina Asesora de Planeación - OAP</v>
          </cell>
          <cell r="MD30" t="str">
            <v>Oportuno: Se radica en los tiempos establecidos por la Oficina Asesora de Planeación - OAP</v>
          </cell>
          <cell r="ME30" t="str">
            <v>Oportuno: Se radica en los tiempos establecidos por la Oficina Asesora de Planeación - OAP</v>
          </cell>
          <cell r="MF30" t="str">
            <v>No aplica</v>
          </cell>
          <cell r="MG30" t="str">
            <v>Oportuno: Se radica en los tiempos establecidos por la Oficina Asesora de Planeación - OAP</v>
          </cell>
          <cell r="MH30" t="str">
            <v>Oportuno: Se radica en los tiempos establecidos por la Oficina Asesora de Planeación - OAP</v>
          </cell>
          <cell r="MI30">
            <v>0</v>
          </cell>
          <cell r="MJ30">
            <v>0</v>
          </cell>
          <cell r="MK30">
            <v>0</v>
          </cell>
          <cell r="ML30" t="str">
            <v>Coherente: La información de avance de la magnitud, consignada en el reporte del periodo, concuerda con la programación realizada, con la información cualitativa presentada, con las actividades establecidas (si aplica) y con los soportes presentados. Esta</v>
          </cell>
          <cell r="MM30" t="str">
            <v>Coherente: La información de avance de la magnitud, consignada en el reporte del periodo, concuerda con la programación realizada, con la información cualitativa presentada, con las actividades establecidas (si aplica) y con los soportes presentados. Esta</v>
          </cell>
          <cell r="MN30" t="str">
            <v>Coherente: La información de avance de la magnitud, consignada en el reporte del periodo, concuerda con la programación realizada, con la información cualitativa presentada, con las actividades establecidas (si aplica) y con los soportes presentados. Esta</v>
          </cell>
          <cell r="MO30" t="str">
            <v>Coherente: La información de avance de la magnitud, consignada en el reporte del periodo, concuerda con la programación realizada, con la información cualitativa presentada, con las actividades establecidas (si aplica) y con los soportes presentados. Esta</v>
          </cell>
          <cell r="MP3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30"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30"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S3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3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30">
            <v>0</v>
          </cell>
          <cell r="MV30">
            <v>0</v>
          </cell>
          <cell r="MW30">
            <v>0</v>
          </cell>
          <cell r="MX30">
            <v>100</v>
          </cell>
          <cell r="MY30">
            <v>100</v>
          </cell>
          <cell r="MZ30">
            <v>100</v>
          </cell>
          <cell r="NA30">
            <v>100</v>
          </cell>
          <cell r="NB30">
            <v>100</v>
          </cell>
          <cell r="NC30">
            <v>100</v>
          </cell>
          <cell r="ND30">
            <v>100</v>
          </cell>
          <cell r="NE30">
            <v>100</v>
          </cell>
          <cell r="NF30">
            <v>100</v>
          </cell>
          <cell r="NG30">
            <v>100</v>
          </cell>
          <cell r="NH30" t="str">
            <v/>
          </cell>
          <cell r="NI30" t="str">
            <v/>
          </cell>
          <cell r="NJ30" t="str">
            <v>No aplica</v>
          </cell>
          <cell r="NK30" t="str">
            <v>No aplica</v>
          </cell>
          <cell r="NL30" t="str">
            <v>No aplica</v>
          </cell>
          <cell r="NM30" t="str">
            <v>No aplica</v>
          </cell>
          <cell r="NN30" t="str">
            <v>No aplica</v>
          </cell>
          <cell r="NO30" t="str">
            <v>No aplica</v>
          </cell>
          <cell r="NP30" t="str">
            <v>No aplica</v>
          </cell>
          <cell r="NQ30" t="str">
            <v>No aplica</v>
          </cell>
          <cell r="NR30" t="str">
            <v>No aplica</v>
          </cell>
          <cell r="NS30">
            <v>0</v>
          </cell>
          <cell r="NT30">
            <v>0</v>
          </cell>
          <cell r="NU30">
            <v>0</v>
          </cell>
          <cell r="NV30" t="str">
            <v>No aplica</v>
          </cell>
          <cell r="NW30" t="str">
            <v>Se sugirió tener en la carpeta el mapa operativo, evidencias de las reuniones para el rediseño del plan de implementación de la estrategia. El área da respuesta oportunamente mencionando los componentes de las metas  a lo que la OAP sugiere que al responder las observaciones, la información que se registre, dé cuenta de las mismas. Se sugiere la siguiente redacción: Las evidencias de las reuniones para el rediseño de la implementación de las estrategias, reposan en las carpetas de evidencias de la meta 2 para el componente 1, de la meta 5 para el componente 2, meta 12 para el componente 3 y meta 11 para el componente 3</v>
          </cell>
          <cell r="NX30" t="str">
            <v>No aplica</v>
          </cell>
          <cell r="NY30" t="str">
            <v>No aplica</v>
          </cell>
          <cell r="NZ30" t="str">
            <v>No aplica</v>
          </cell>
          <cell r="OA30" t="str">
            <v>No aplica</v>
          </cell>
          <cell r="OB30" t="str">
            <v>No aplica</v>
          </cell>
          <cell r="OC30" t="str">
            <v>No aplica</v>
          </cell>
          <cell r="OD30" t="str">
            <v>No aplica</v>
          </cell>
          <cell r="OE30">
            <v>0</v>
          </cell>
          <cell r="OF30">
            <v>0</v>
          </cell>
          <cell r="OG30">
            <v>0</v>
          </cell>
          <cell r="OJ30" t="str">
            <v>PD37</v>
          </cell>
          <cell r="OK30">
            <v>48.89</v>
          </cell>
          <cell r="OL30" t="str">
            <v>N/A</v>
          </cell>
          <cell r="OM30" t="str">
            <v>N/A</v>
          </cell>
          <cell r="ON30" t="str">
            <v>N/A</v>
          </cell>
          <cell r="OO30" t="str">
            <v>N/A</v>
          </cell>
          <cell r="OP30" t="str">
            <v>N/A</v>
          </cell>
          <cell r="OQ30" t="str">
            <v>N/A</v>
          </cell>
          <cell r="OR30" t="str">
            <v>N/A</v>
          </cell>
          <cell r="OS30" t="str">
            <v>N/A</v>
          </cell>
          <cell r="OT30" t="str">
            <v>N/A</v>
          </cell>
          <cell r="OU30" t="str">
            <v>N/A</v>
          </cell>
          <cell r="OV30" t="str">
            <v>N/A</v>
          </cell>
          <cell r="OW30" t="str">
            <v>N/A</v>
          </cell>
          <cell r="OX30" t="str">
            <v>N/A</v>
          </cell>
          <cell r="OY30" t="str">
            <v>N/A</v>
          </cell>
          <cell r="OZ30" t="str">
            <v>N/A</v>
          </cell>
          <cell r="PA30" t="str">
            <v>N/A</v>
          </cell>
          <cell r="PB30" t="str">
            <v>N/A</v>
          </cell>
          <cell r="PC30" t="str">
            <v>N/A</v>
          </cell>
          <cell r="PD30" t="str">
            <v>N/A</v>
          </cell>
          <cell r="PE30" t="str">
            <v>N/A</v>
          </cell>
          <cell r="PF30" t="str">
            <v>N/A</v>
          </cell>
          <cell r="PG30" t="str">
            <v>N/A</v>
          </cell>
          <cell r="PH30" t="str">
            <v>N/A</v>
          </cell>
          <cell r="PI30" t="str">
            <v>N/A</v>
          </cell>
          <cell r="PJ30" t="str">
            <v>N/A</v>
          </cell>
          <cell r="PK30" t="str">
            <v>N/A</v>
          </cell>
          <cell r="PL30">
            <v>211476</v>
          </cell>
          <cell r="PM30">
            <v>1174933335</v>
          </cell>
          <cell r="PN30" t="str">
            <v>Meta Sectorial</v>
          </cell>
        </row>
        <row r="31">
          <cell r="A31" t="str">
            <v>PD38</v>
          </cell>
          <cell r="B31">
            <v>7868</v>
          </cell>
          <cell r="D31">
            <v>2020110010191</v>
          </cell>
          <cell r="E31" t="str">
            <v>Un nuevo contrato social y ambiental para la Bogotá del siglo XXI</v>
          </cell>
          <cell r="F31" t="str">
            <v>5. Construir Bogotá región con gobierno abierto, transparente y ciudadanía consciente.</v>
          </cell>
          <cell r="G31" t="str">
            <v>56. Gestión Pública Efectiva</v>
          </cell>
          <cell r="H31" t="str">
            <v xml:space="preserve">Fortalecer las capacidades institucionales para una Gestión pública efectiva y articulada, orientada a la generación de valor público para los grupos de interés. </v>
          </cell>
          <cell r="I31" t="str">
            <v>N/A</v>
          </cell>
          <cell r="J31" t="str">
            <v>Desarrollo Institucional para una Gestión Pública Eficiente</v>
          </cell>
          <cell r="K31" t="str">
            <v>Subsecretaría Distrital de Fortalecimiento Institucional</v>
          </cell>
          <cell r="L31" t="str">
            <v>Gloria Patricia Rincón Mazo</v>
          </cell>
          <cell r="M31" t="str">
            <v>Subsecretaria Distrital de Fortalecimiento Institucional</v>
          </cell>
          <cell r="N31" t="str">
            <v>Dirección Distrital de Desarrollo Institucional</v>
          </cell>
          <cell r="O31" t="str">
            <v>Oscar Guillermo Niño del Rio</v>
          </cell>
          <cell r="P31" t="str">
            <v>Director Distrital de Desarrollo Institucional</v>
          </cell>
          <cell r="Q31" t="str">
            <v xml:space="preserve">Lady Nieto Bahamón </v>
          </cell>
          <cell r="R31" t="str">
            <v>Eliana Pedraza</v>
          </cell>
          <cell r="S31" t="str">
            <v>497. Diseñar e implementar una estrategia para fortalecer la gestión, la innovación y la creatividad en la administración distrital,  generando valor público al servicio de la ciudadanía</v>
          </cell>
          <cell r="T31" t="str">
            <v xml:space="preserve">543. Porcentaje de avance en la implementación de estrategias para fortalecer la gestión y la innovación pública distrital. </v>
          </cell>
          <cell r="Z31" t="str">
            <v>497. Diseñar e implementar una estrategia para fortalecer la gestión, la innovación y la creatividad en la administración distrital,  generando valor público al servicio de la ciudadanía</v>
          </cell>
          <cell r="AA31" t="str">
            <v xml:space="preserve">543. Porcentaje de avance en la implementación de estrategias para fortalecer la gestión y la innovación pública distrital. </v>
          </cell>
          <cell r="AH31" t="str">
            <v>16. Paz, justicia e instituciones sólidas</v>
          </cell>
          <cell r="AI31" t="str">
            <v xml:space="preserve">PD_Meta Sectorial: 497. Diseñar e implementar una estrategia para fortalecer la gestión, la innovación y la creatividad en la administración distrital,  generando valor público al servicio de la ciudadanía; PD_Indicador Meta sector: 543. Porcentaje de avance en la implementación de estrategias para fortalecer la gestión y la innovación pública distrital. ; ODS: 16. Paz, justicia e instituciones sólidas; </v>
          </cell>
          <cell r="AJ31">
            <v>0</v>
          </cell>
          <cell r="AK31">
            <v>44055</v>
          </cell>
          <cell r="AL31">
            <v>1</v>
          </cell>
          <cell r="AM31">
            <v>2022</v>
          </cell>
          <cell r="AN31" t="str">
            <v>Indicador: Porcentaje de avance en la implementacion de estrategias para fortalecer la gestión y la innovación pública distrital. Formula del indicador: Sumatoria de cada componente por vigencia divido entre el numero de componentes. Metas por componente: Componente 1:% avance en el porcentaje de implementación de la estrategia para el fortalecimiento del sistema de coordinación distrital,  Componente 2: avance en el porcentaje de implementación para promover la Gestión del Conocimiento y la Innovación Componente 3: avance en el Porcentaje de implementación de la estrategia estrategia que permita fortalecer la Gestión y Desempeño Institucional, Componente 4:  avance en el Porcentaje  del documento del estudio técnico para la modernización administrativa del Distrito Capital, Componente 5: avance en el Porcentaje de implementación los productos definidos en el Plan de Acción de la Política Pública de transparencia  Componente 6: avance en el Porcentaje de Implementación de las estrategias de direccionamiento estratégico para el fortalecimiento y modernización de la Gestión Pública.</v>
          </cell>
          <cell r="AO31" t="str">
            <v xml:space="preserve">El beneficio de la implementación de la meta estará representado en el distrital de los componentes de innovación y creatividad en la administración distrital, con el desarrollo de cada uno de los componentes </v>
          </cell>
          <cell r="AP31">
            <v>2020</v>
          </cell>
          <cell r="AQ31">
            <v>2024</v>
          </cell>
          <cell r="AR31" t="str">
            <v>Suma</v>
          </cell>
          <cell r="AS31" t="str">
            <v>Efectividad</v>
          </cell>
          <cell r="AT31" t="str">
            <v>Porcentaje</v>
          </cell>
          <cell r="AU31" t="str">
            <v>Gestión</v>
          </cell>
          <cell r="AV31">
            <v>2020</v>
          </cell>
          <cell r="AW31">
            <v>0</v>
          </cell>
          <cell r="AX31" t="str">
            <v>N/D</v>
          </cell>
          <cell r="AY31">
            <v>0</v>
          </cell>
          <cell r="AZ31">
            <v>1</v>
          </cell>
          <cell r="BA31">
            <v>0</v>
          </cell>
          <cell r="BB31" t="str">
            <v xml:space="preserve">El cumplimiento de la meta estara representada en el avance de los componentes del indicador </v>
          </cell>
          <cell r="BC31" t="str">
            <v>Sumatoria de cada componente por vigencia divido entre el numero de componentes. Metas por componente: Componente 1:% avance en el porcentaje de implementación de la estrategia para el fortalecimiento del sistema de coordinación distrital,  Componente 2: avance en el porcentaje de implementación para promover la Gestión del Conocimiento y la Innovación Componente 3: avance en el Porcentaje de implementación de la estrategia estrategia que permita fortalecer la Gestión y Desempeño Institucional, Componente 4:  avance en el Porcentaje  del documento del estudio técnico para la modernización administrativa del Distrito Capital, Componente 5: avance en el Porcentaje de implementación los productos definidos en el Plan de Acción de la Política Pública de transparencia  Componente 6: avance en el Porcentaje de Implementación de las estrategias de direccionamiento estratégico para el fortalecimiento y modernización de la Gestión Pública.</v>
          </cell>
          <cell r="BD31">
            <v>0</v>
          </cell>
          <cell r="BE31" t="str">
            <v>N/A</v>
          </cell>
          <cell r="BF31" t="str">
            <v xml:space="preserve">Informes de avance de cada componente registrado en el inficador </v>
          </cell>
          <cell r="BG31">
            <v>2</v>
          </cell>
          <cell r="BH31">
            <v>44098</v>
          </cell>
          <cell r="BI31">
            <v>0</v>
          </cell>
          <cell r="BJ31" t="str">
            <v>Establecer variables 1 y/o 2 numéricas</v>
          </cell>
          <cell r="BK31">
            <v>100</v>
          </cell>
          <cell r="BL31">
            <v>9</v>
          </cell>
          <cell r="BM31">
            <v>22</v>
          </cell>
          <cell r="BN31">
            <v>24</v>
          </cell>
          <cell r="BO31">
            <v>24</v>
          </cell>
          <cell r="BP31">
            <v>21</v>
          </cell>
          <cell r="BW31">
            <v>9</v>
          </cell>
          <cell r="BX31">
            <v>22</v>
          </cell>
          <cell r="BY31">
            <v>24</v>
          </cell>
          <cell r="BZ31">
            <v>22</v>
          </cell>
          <cell r="CA31">
            <v>24</v>
          </cell>
          <cell r="CB31">
            <v>0</v>
          </cell>
          <cell r="CC31" t="str">
            <v>N/A</v>
          </cell>
          <cell r="CD31" t="str">
            <v>N/A</v>
          </cell>
          <cell r="CE31" t="str">
            <v>N/A</v>
          </cell>
          <cell r="CF31">
            <v>9</v>
          </cell>
          <cell r="CG31">
            <v>22.000000000000004</v>
          </cell>
          <cell r="CH31">
            <v>49</v>
          </cell>
          <cell r="CI31" t="str">
            <v>Suma</v>
          </cell>
          <cell r="CJ31">
            <v>0</v>
          </cell>
          <cell r="CK31">
            <v>0</v>
          </cell>
          <cell r="CL31">
            <v>6</v>
          </cell>
          <cell r="CM31">
            <v>0</v>
          </cell>
          <cell r="CN31">
            <v>0</v>
          </cell>
          <cell r="CO31">
            <v>6</v>
          </cell>
          <cell r="CP31">
            <v>0</v>
          </cell>
          <cell r="CQ31">
            <v>0</v>
          </cell>
          <cell r="CR31">
            <v>6</v>
          </cell>
          <cell r="CS31">
            <v>0</v>
          </cell>
          <cell r="CT31">
            <v>0</v>
          </cell>
          <cell r="CU31">
            <v>6</v>
          </cell>
          <cell r="CV31">
            <v>24</v>
          </cell>
          <cell r="CW31">
            <v>18</v>
          </cell>
          <cell r="CX31">
            <v>18</v>
          </cell>
          <cell r="CY31">
            <v>0</v>
          </cell>
          <cell r="CZ31">
            <v>0</v>
          </cell>
          <cell r="DA31">
            <v>0</v>
          </cell>
          <cell r="DB31">
            <v>0</v>
          </cell>
          <cell r="DC31">
            <v>0</v>
          </cell>
          <cell r="DD31">
            <v>0</v>
          </cell>
          <cell r="DE31">
            <v>0</v>
          </cell>
          <cell r="DF31">
            <v>0</v>
          </cell>
          <cell r="DG31">
            <v>0</v>
          </cell>
          <cell r="DH31">
            <v>0</v>
          </cell>
          <cell r="DI31">
            <v>0</v>
          </cell>
          <cell r="DJ31">
            <v>0</v>
          </cell>
          <cell r="DK31">
            <v>24</v>
          </cell>
          <cell r="DL31">
            <v>0</v>
          </cell>
          <cell r="DM31">
            <v>0</v>
          </cell>
          <cell r="DN31">
            <v>6</v>
          </cell>
          <cell r="DO31">
            <v>0</v>
          </cell>
          <cell r="DP31">
            <v>0</v>
          </cell>
          <cell r="DQ31">
            <v>6</v>
          </cell>
          <cell r="DR31">
            <v>0</v>
          </cell>
          <cell r="DS31">
            <v>0</v>
          </cell>
          <cell r="DT31">
            <v>6</v>
          </cell>
          <cell r="DU31">
            <v>0</v>
          </cell>
          <cell r="DV31">
            <v>0</v>
          </cell>
          <cell r="DW31">
            <v>0</v>
          </cell>
          <cell r="DX31">
            <v>18</v>
          </cell>
          <cell r="DY31">
            <v>18</v>
          </cell>
          <cell r="DZ31">
            <v>0</v>
          </cell>
          <cell r="EA31">
            <v>0</v>
          </cell>
          <cell r="EB31" t="str">
            <v>Informe avance Meta Sectorial 497 .</v>
          </cell>
          <cell r="EC31">
            <v>0</v>
          </cell>
          <cell r="ED31">
            <v>0</v>
          </cell>
          <cell r="EE31" t="str">
            <v>Informe avance Meta Sectorial 497 .</v>
          </cell>
          <cell r="EF31">
            <v>0</v>
          </cell>
          <cell r="EG31">
            <v>0</v>
          </cell>
          <cell r="EH31" t="str">
            <v>Informe avance Meta Sectorial 497 .</v>
          </cell>
          <cell r="EI31">
            <v>0</v>
          </cell>
          <cell r="EJ31">
            <v>0</v>
          </cell>
          <cell r="EK31" t="str">
            <v>Informe avance Meta Sectorial 497.</v>
          </cell>
          <cell r="EL31">
            <v>0</v>
          </cell>
          <cell r="EM31">
            <v>0</v>
          </cell>
          <cell r="EN31" t="str">
            <v>Informe avance Meta Sectorial 497 .</v>
          </cell>
          <cell r="EO31">
            <v>0</v>
          </cell>
          <cell r="EP31">
            <v>0</v>
          </cell>
          <cell r="EQ31" t="str">
            <v>Informe avance Meta Sectorial 497 .</v>
          </cell>
          <cell r="ER31">
            <v>0</v>
          </cell>
          <cell r="ES31">
            <v>0</v>
          </cell>
          <cell r="ET31" t="str">
            <v>Informe avance Meta Sectorial 497 .</v>
          </cell>
          <cell r="EU31">
            <v>0</v>
          </cell>
          <cell r="EV31">
            <v>0</v>
          </cell>
          <cell r="EW31">
            <v>0</v>
          </cell>
          <cell r="EX31" t="str">
            <v>N/A</v>
          </cell>
          <cell r="EY31" t="str">
            <v>N/A</v>
          </cell>
          <cell r="EZ31" t="str">
            <v>N/A</v>
          </cell>
          <cell r="FA31" t="str">
            <v>N/A</v>
          </cell>
          <cell r="FB31" t="str">
            <v>N/A</v>
          </cell>
          <cell r="FC31" t="str">
            <v>N/A</v>
          </cell>
          <cell r="FD31" t="str">
            <v>N/A</v>
          </cell>
          <cell r="FE31" t="str">
            <v>N/A</v>
          </cell>
          <cell r="FF31" t="str">
            <v>N/A</v>
          </cell>
          <cell r="FG31" t="str">
            <v>N/A</v>
          </cell>
          <cell r="FH31" t="str">
            <v>N/A</v>
          </cell>
          <cell r="FI31" t="str">
            <v>N/A</v>
          </cell>
          <cell r="FJ31" t="str">
            <v>N/A</v>
          </cell>
          <cell r="FK31" t="str">
            <v>N/A</v>
          </cell>
          <cell r="FL31" t="str">
            <v>N/A</v>
          </cell>
          <cell r="FM31" t="str">
            <v>N/A</v>
          </cell>
          <cell r="FN31" t="str">
            <v>N/A</v>
          </cell>
          <cell r="FO31" t="str">
            <v>N/A</v>
          </cell>
          <cell r="FP31" t="str">
            <v>N/A</v>
          </cell>
          <cell r="FQ31" t="str">
            <v>N/A</v>
          </cell>
          <cell r="FR31" t="str">
            <v>N/A</v>
          </cell>
          <cell r="FS31" t="str">
            <v>N/A</v>
          </cell>
          <cell r="FT31" t="str">
            <v>N/A</v>
          </cell>
          <cell r="FU31" t="str">
            <v>N/A</v>
          </cell>
          <cell r="FV31" t="str">
            <v>N/A</v>
          </cell>
          <cell r="FW31" t="str">
            <v>N/A</v>
          </cell>
          <cell r="FX31" t="str">
            <v>N/A</v>
          </cell>
          <cell r="FY31" t="str">
            <v>N/A</v>
          </cell>
          <cell r="FZ31" t="str">
            <v>N/A</v>
          </cell>
          <cell r="GA31" t="str">
            <v>N/A</v>
          </cell>
          <cell r="GB31" t="str">
            <v>N/A</v>
          </cell>
          <cell r="GC31" t="str">
            <v>N/A</v>
          </cell>
          <cell r="GD31" t="str">
            <v>N/A</v>
          </cell>
          <cell r="GE31" t="str">
            <v>N/A</v>
          </cell>
          <cell r="GF31" t="str">
            <v>N/A</v>
          </cell>
          <cell r="GG31" t="str">
            <v>N/A</v>
          </cell>
          <cell r="GH31" t="str">
            <v>N/A</v>
          </cell>
          <cell r="GI31" t="str">
            <v>N/A</v>
          </cell>
          <cell r="GJ31" t="str">
            <v>N/A</v>
          </cell>
          <cell r="GK31" t="str">
            <v>N/A</v>
          </cell>
          <cell r="GL31" t="str">
            <v>N/A</v>
          </cell>
          <cell r="GM31" t="str">
            <v>N/A</v>
          </cell>
          <cell r="GN31" t="str">
            <v>N/A</v>
          </cell>
          <cell r="GO31" t="str">
            <v>N/A</v>
          </cell>
          <cell r="GP31" t="str">
            <v>N/A</v>
          </cell>
          <cell r="GQ31" t="str">
            <v>N/A</v>
          </cell>
          <cell r="GR31" t="str">
            <v>N/A</v>
          </cell>
          <cell r="GS31" t="str">
            <v>N/A</v>
          </cell>
          <cell r="GT31" t="str">
            <v>N/A</v>
          </cell>
          <cell r="GU31" t="str">
            <v>N/A</v>
          </cell>
          <cell r="GV31" t="str">
            <v>N/A</v>
          </cell>
          <cell r="GW31" t="str">
            <v>N/A</v>
          </cell>
          <cell r="GX31" t="str">
            <v>N/A</v>
          </cell>
          <cell r="GY31" t="str">
            <v>N/A</v>
          </cell>
          <cell r="GZ31" t="str">
            <v>N/A</v>
          </cell>
          <cell r="HA31" t="str">
            <v>N/A</v>
          </cell>
          <cell r="HB31" t="str">
            <v>N/A</v>
          </cell>
          <cell r="HC31" t="str">
            <v>N/A</v>
          </cell>
          <cell r="HD31" t="str">
            <v>N/A</v>
          </cell>
          <cell r="HE31" t="str">
            <v>N/A</v>
          </cell>
          <cell r="HF31" t="str">
            <v>N/A</v>
          </cell>
          <cell r="HG31" t="str">
            <v>N/A</v>
          </cell>
          <cell r="HH31" t="str">
            <v>N/A</v>
          </cell>
          <cell r="HI31" t="str">
            <v>N/A</v>
          </cell>
          <cell r="HJ31" t="str">
            <v>N/A</v>
          </cell>
          <cell r="HK31" t="str">
            <v>N/A</v>
          </cell>
          <cell r="HL31" t="str">
            <v>N/A</v>
          </cell>
          <cell r="HM31" t="str">
            <v>N/A</v>
          </cell>
          <cell r="HN31" t="str">
            <v>N/A</v>
          </cell>
          <cell r="HO31" t="str">
            <v>N/A</v>
          </cell>
          <cell r="HP31" t="str">
            <v>N/A</v>
          </cell>
          <cell r="HQ31" t="str">
            <v>N/A</v>
          </cell>
          <cell r="HR31" t="str">
            <v>N/A</v>
          </cell>
          <cell r="HS31" t="str">
            <v>N/A</v>
          </cell>
          <cell r="HT31" t="str">
            <v>N/A</v>
          </cell>
          <cell r="HU31" t="str">
            <v>N/A</v>
          </cell>
          <cell r="HV31" t="str">
            <v>N/A</v>
          </cell>
          <cell r="HW31" t="str">
            <v>N/A</v>
          </cell>
          <cell r="HX31" t="str">
            <v xml:space="preserve">En el marco de la ejecución de la meta sectorial se ha dado cumplimiento al desarrollo de la estrategias: 
Meta1: Instancias de coordinación: ""En el marco del desarrollo de la estrategia de fortalecimiento del sistema de Coordinación Distrital, desde la Secretaría General se avanzó con corte septiembre 
Durante lo corrido de la vigencia se elaboraron de 45 Informes dirigidos a los sectores administrativos del Distrito frente al seguimiento al funcionamiento de las instancias de coordinación distrital y la publicación de la toma de decisiones por parte de lo espacio se gobierno corporativo de las entidades del sector descentralizado (15 informes último trimestre 2021, 15 informes primer trimestre 2022 y 15 informes segundo trimestre de 2022). 
Se han elaborado 16 conceptos técnicos sobre la creación y/o modificación de las instancias de coordinación Distrital (5 en el 1er trimestre, 4 en el 2do trimestre y 7 en el 3er trimestre).
""Meta 4: Gestión del Conocimiento y la Innovación: ""En el marco del desarrollo de la estrategia para la promoción de la gestión del conocimiento y la innovación, la secretaria general avanzó con corte a junio en las siguientes acciones: 
1. Dos Jornadas FURAG (Diligenciamiento FURAG, acciones para el cierre de brechas IDI 2021) con la participación de 453 servidores del Distrito Capital.
2. Dos Charlas GESCO+I (Conceptos básicos - Implementación Política Pública) con la participación de 360 servidores del Distrito Capital.
3.Se realizaron tres (3) capacitaciones en conjunto con el DAFP para fortalecer los conocimientos de los equipos de Gestión del Conocimiento y la Innovación en la implementación de la política, con doscientos setenta y tres (273) asistencias a nivel distrital. 
4.  Se realizó el Lanzamiento Cumbre 2.0-Encuentro Líderes Georgetown) con la participación de 115 servidores del Distrito Capital
5.. Se realizó el programa ""Liderazgo en Gestión Pública “con la Georgetown University, correspondiente a la cohorte II, en la que se formaron a 40 servidores públicos. 
Meta 10: Cumplimiento Productos Política de Transparencia: 
Se realizó restructuración de los documentos Lineamiento Sistema de Administración de Riesgos de LA/FT y Ruta metodológica, para la unificación en un único documento técnico para la adaptación de medidas de prevención y mitigación del lavado de activos y la financiación del terrorismo en las entidades del Distrito Capital.
Se realizó adecuación y restructuración de la caja de herramientas, se generó un documento consolidado para su visualización, se ajustó la ruta para su implementación.
• Rendición de cuentas: Se desarrolló el Speed Dating de rendición de cuentas con enfoque de derechos humanos de las mujeres, género y diferencial, se contó con la inscripción y participación de 48 entidades distritales durante las 4 jornadas presenciales realizadas el viernes 23 y el martes 27 de septiembre de 2022.
• Decreto 189 de 2020: Se realizó informe de seguimiento a la implementación; Lineamientos emitidos: Conoce, Propone, Prioriza y Apertura de Agendas; 14 Asistencias Técnicas (900 participantes) para la apropiación del Lineamiento de Apertura de Agendas y seguimiento.
Meta 7: Desempeño Institucional: Modelo Integrado de Planeación y Gestión:
Modelo Integrado de Planeación y Gestión:  106 Asistencias Técnicas, 37 Reuniones de articulación con lideres de política o proceso, 10 Eventos Masivos Participantes No. 1310, 59 Fichas de resultados PAAC y riesgos asociados a corrupción, 31 Informes de resultados IDI por sector (ejecutivo y discriminado por entidad), 17 Informes de resultados IDI por política de gestión y desempeño. 91,8 Resultado IDI Distrital (49 entidades) 98,4 Resultado IDI AMB (15 secretarías). 
Se acompaño desempeñando el rol de la secretaría técnica del proceso de negociación sindical con la firma del acuerdo colectivo laboral 2022 de la Alcaldía Mayor de Bogotá D.C., con vigencia hasta el 31 de diciembre de 2022, en donde la Administración Distrital pactó 62 compromisos con las organizaciones sindicales, los cuales benefician aproximadamente a 57 mil empleados públicos del Distrito Capital
Se desarrollo junto a la oficina de tecnologías de información el aplicativo Sistema de Información de Acuerdos Laborales – SIALDC
Se llevo a cabo el Día Internacional del teletrabajo, el 16 de septiembre de 2022 “El teletrabajo como aporte al desarrollo sostenible de Bogotá”, con la participación de 117 asistentes; en la agenda del evento se socializaron los avances, retos y desafíos en la implementación del teletrabajo distrital
</v>
          </cell>
          <cell r="HY31" t="str">
            <v>No aplica</v>
          </cell>
          <cell r="HZ31" t="str">
            <v/>
          </cell>
          <cell r="IA31" t="str">
            <v/>
          </cell>
          <cell r="IB31" t="str">
            <v/>
          </cell>
          <cell r="IC31" t="str">
            <v xml:space="preserve">Se presenta informe con las acciones desarrolladas en la meta sectorial 497, frente al desarrollo de las estrategias de Fortalecimiento del Sistema e Coordinación Distrital, Gestión del Conocimiento, Desempeño Institucional, cumplimiento a los productos de la Política de Transparencia. </v>
          </cell>
          <cell r="ID31" t="str">
            <v/>
          </cell>
          <cell r="IE31" t="str">
            <v/>
          </cell>
          <cell r="IF31" t="str">
            <v xml:space="preserve">Se presenta informe con las acciones desarrolladas en la meta sectorial 497, frente al desarrollo de las estrategias de Fortalecimiento del Sistema e Coordinación Distrital, Gestión del Conocimiento, Desempeño Institucional, cumplimiento a los productos de la Política de Transparencia. </v>
          </cell>
          <cell r="IG31" t="str">
            <v/>
          </cell>
          <cell r="IH31" t="str">
            <v/>
          </cell>
          <cell r="II31" t="str">
            <v xml:space="preserve">Se presenta informe con las acciones desarrolladas en la meta sectorial 497, frente al desarrollo de las estrategias de Fortalecimiento del Sistema e Coordinación Distrital, Gestión del Conocimiento, Desempeño Institucional, cumplimiento a los productos de la Política de Transparencia. </v>
          </cell>
          <cell r="IJ31" t="str">
            <v/>
          </cell>
          <cell r="IK31" t="str">
            <v/>
          </cell>
          <cell r="IL31" t="str">
            <v/>
          </cell>
          <cell r="IM31">
            <v>0</v>
          </cell>
          <cell r="IN31">
            <v>0</v>
          </cell>
          <cell r="IO31">
            <v>1</v>
          </cell>
          <cell r="IP31">
            <v>0</v>
          </cell>
          <cell r="IQ31">
            <v>0</v>
          </cell>
          <cell r="IR31">
            <v>1</v>
          </cell>
          <cell r="IS31">
            <v>0</v>
          </cell>
          <cell r="IT31">
            <v>0</v>
          </cell>
          <cell r="IU31">
            <v>1</v>
          </cell>
          <cell r="IV31">
            <v>0</v>
          </cell>
          <cell r="IW31">
            <v>0</v>
          </cell>
          <cell r="IX31">
            <v>0</v>
          </cell>
          <cell r="IY31">
            <v>0.75</v>
          </cell>
          <cell r="IZ31">
            <v>0</v>
          </cell>
          <cell r="JA31">
            <v>0</v>
          </cell>
          <cell r="JB31">
            <v>25</v>
          </cell>
          <cell r="JC31">
            <v>0</v>
          </cell>
          <cell r="JD31">
            <v>0</v>
          </cell>
          <cell r="JE31">
            <v>25</v>
          </cell>
          <cell r="JF31">
            <v>0</v>
          </cell>
          <cell r="JG31">
            <v>0</v>
          </cell>
          <cell r="JH31">
            <v>25</v>
          </cell>
          <cell r="JI31">
            <v>0</v>
          </cell>
          <cell r="JJ31">
            <v>0</v>
          </cell>
          <cell r="JK31">
            <v>0</v>
          </cell>
          <cell r="JL31">
            <v>75</v>
          </cell>
          <cell r="JM31">
            <v>0</v>
          </cell>
          <cell r="JN31">
            <v>0</v>
          </cell>
          <cell r="JO31">
            <v>25</v>
          </cell>
          <cell r="JP31">
            <v>25</v>
          </cell>
          <cell r="JQ31">
            <v>25</v>
          </cell>
          <cell r="JR31">
            <v>50</v>
          </cell>
          <cell r="JS31">
            <v>50</v>
          </cell>
          <cell r="JT31">
            <v>50</v>
          </cell>
          <cell r="JU31">
            <v>75</v>
          </cell>
          <cell r="JV31">
            <v>75</v>
          </cell>
          <cell r="JW31">
            <v>75</v>
          </cell>
          <cell r="JX31">
            <v>75</v>
          </cell>
          <cell r="JY31" t="str">
            <v>No Programó</v>
          </cell>
          <cell r="JZ31" t="str">
            <v/>
          </cell>
          <cell r="KA31">
            <v>100</v>
          </cell>
          <cell r="KB31" t="str">
            <v/>
          </cell>
          <cell r="KC31" t="str">
            <v/>
          </cell>
          <cell r="KD31">
            <v>100</v>
          </cell>
          <cell r="KE31" t="str">
            <v/>
          </cell>
          <cell r="KF31" t="str">
            <v/>
          </cell>
          <cell r="KG31">
            <v>100</v>
          </cell>
          <cell r="KH31" t="str">
            <v/>
          </cell>
          <cell r="KI31" t="str">
            <v/>
          </cell>
          <cell r="KJ31" t="str">
            <v/>
          </cell>
          <cell r="KK31" t="str">
            <v>No Programó</v>
          </cell>
          <cell r="KL31" t="str">
            <v>No Programó</v>
          </cell>
          <cell r="KM31">
            <v>100</v>
          </cell>
          <cell r="KN31">
            <v>100</v>
          </cell>
          <cell r="KO31">
            <v>100</v>
          </cell>
          <cell r="KP31">
            <v>100</v>
          </cell>
          <cell r="KQ31">
            <v>100</v>
          </cell>
          <cell r="KR31">
            <v>100</v>
          </cell>
          <cell r="KS31">
            <v>100</v>
          </cell>
          <cell r="KT31">
            <v>100</v>
          </cell>
          <cell r="KU31" t="str">
            <v/>
          </cell>
          <cell r="KV31" t="str">
            <v/>
          </cell>
          <cell r="KW31">
            <v>100</v>
          </cell>
          <cell r="KX31" t="str">
            <v>7868_N</v>
          </cell>
          <cell r="KY31" t="str">
            <v>N/A</v>
          </cell>
          <cell r="KZ31" t="str">
            <v>No programó</v>
          </cell>
          <cell r="LA31" t="str">
            <v/>
          </cell>
          <cell r="LB31" t="str">
            <v/>
          </cell>
          <cell r="LC31" t="str">
            <v/>
          </cell>
          <cell r="LD31">
            <v>100</v>
          </cell>
          <cell r="LE31">
            <v>76.326388888888886</v>
          </cell>
          <cell r="LF31">
            <v>10533461000</v>
          </cell>
          <cell r="LG31">
            <v>9952827681</v>
          </cell>
          <cell r="LH31">
            <v>7343147798</v>
          </cell>
          <cell r="LI31">
            <v>1175144811</v>
          </cell>
          <cell r="LJ31">
            <v>1134507998</v>
          </cell>
          <cell r="LK31" t="str">
            <v>No Programó</v>
          </cell>
          <cell r="LL31" t="str">
            <v>No Programó</v>
          </cell>
          <cell r="LM31">
            <v>6</v>
          </cell>
          <cell r="LN31">
            <v>0</v>
          </cell>
          <cell r="LO31">
            <v>0</v>
          </cell>
          <cell r="LP31">
            <v>6</v>
          </cell>
          <cell r="LQ31">
            <v>0</v>
          </cell>
          <cell r="LR31">
            <v>0</v>
          </cell>
          <cell r="LS31">
            <v>6</v>
          </cell>
          <cell r="LT31">
            <v>0</v>
          </cell>
          <cell r="LU31" t="str">
            <v/>
          </cell>
          <cell r="LV31" t="str">
            <v/>
          </cell>
          <cell r="LW31">
            <v>18</v>
          </cell>
          <cell r="LX31">
            <v>18</v>
          </cell>
          <cell r="LY31">
            <v>18</v>
          </cell>
          <cell r="LZ31" t="str">
            <v>No aplica</v>
          </cell>
          <cell r="MA31" t="str">
            <v>No aplica</v>
          </cell>
          <cell r="MB31" t="str">
            <v>Oportuno: Se radica en los tiempos establecidos por la Oficina Asesora de Planeación - OAP</v>
          </cell>
          <cell r="MC31" t="str">
            <v>No aplica</v>
          </cell>
          <cell r="MD31" t="str">
            <v>No aplica</v>
          </cell>
          <cell r="ME31" t="str">
            <v>Oportuno: Se radica en los tiempos establecidos por la Oficina Asesora de Planeación - OAP</v>
          </cell>
          <cell r="MF31" t="str">
            <v>No aplica</v>
          </cell>
          <cell r="MG31" t="str">
            <v>No aplica</v>
          </cell>
          <cell r="MH31" t="str">
            <v>Oportuno: Se radica en los tiempos establecidos por la Oficina Asesora de Planeación - OAP</v>
          </cell>
          <cell r="MI31">
            <v>0</v>
          </cell>
          <cell r="MJ31">
            <v>0</v>
          </cell>
          <cell r="MK31">
            <v>0</v>
          </cell>
          <cell r="ML31" t="str">
            <v>No aplica</v>
          </cell>
          <cell r="MM31" t="str">
            <v>No aplica</v>
          </cell>
          <cell r="MN31" t="str">
            <v>Coherente: La información de avance de la magnitud, consignada en el reporte del periodo, concuerda con la programación realizada, con la información cualitativa presentada, con las actividades establecidas (si aplica) y con los soportes presentados. Esta</v>
          </cell>
          <cell r="MO31" t="str">
            <v>No aplica</v>
          </cell>
          <cell r="MP31" t="str">
            <v>No aplica</v>
          </cell>
          <cell r="MQ31"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31" t="str">
            <v>No aplica</v>
          </cell>
          <cell r="MS31" t="str">
            <v>No aplica</v>
          </cell>
          <cell r="MT3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31">
            <v>0</v>
          </cell>
          <cell r="MV31">
            <v>0</v>
          </cell>
          <cell r="MW31">
            <v>0</v>
          </cell>
          <cell r="MX31" t="str">
            <v>No Programó</v>
          </cell>
          <cell r="MY31" t="str">
            <v>No Programó</v>
          </cell>
          <cell r="MZ31">
            <v>100</v>
          </cell>
          <cell r="NA31" t="str">
            <v>No programó</v>
          </cell>
          <cell r="NB31" t="str">
            <v>No programó</v>
          </cell>
          <cell r="NC31">
            <v>100</v>
          </cell>
          <cell r="ND31">
            <v>100</v>
          </cell>
          <cell r="NE31">
            <v>100</v>
          </cell>
          <cell r="NF31">
            <v>100</v>
          </cell>
          <cell r="NG31">
            <v>100</v>
          </cell>
          <cell r="NH31" t="str">
            <v/>
          </cell>
          <cell r="NI31" t="str">
            <v/>
          </cell>
          <cell r="NJ31" t="str">
            <v>No aplica</v>
          </cell>
          <cell r="NK31" t="str">
            <v>No aplica</v>
          </cell>
          <cell r="NL31" t="str">
            <v>No aplica</v>
          </cell>
          <cell r="NM31" t="str">
            <v>No aplica</v>
          </cell>
          <cell r="NN31" t="str">
            <v>No aplica</v>
          </cell>
          <cell r="NO31" t="str">
            <v>No aplica</v>
          </cell>
          <cell r="NP31" t="str">
            <v>No aplica</v>
          </cell>
          <cell r="NQ31" t="str">
            <v>No aplica</v>
          </cell>
          <cell r="NR31" t="str">
            <v>No aplica</v>
          </cell>
          <cell r="NS31">
            <v>0</v>
          </cell>
          <cell r="NT31">
            <v>0</v>
          </cell>
          <cell r="NU31">
            <v>0</v>
          </cell>
          <cell r="NV31" t="str">
            <v>No aplica</v>
          </cell>
          <cell r="NW31" t="str">
            <v>No aplica</v>
          </cell>
          <cell r="NX31" t="str">
            <v>No aplica</v>
          </cell>
          <cell r="NY31" t="str">
            <v>No aplica</v>
          </cell>
          <cell r="NZ31" t="str">
            <v>No aplcia</v>
          </cell>
          <cell r="OA31" t="str">
            <v>No aplica</v>
          </cell>
          <cell r="OB31" t="str">
            <v>No aplica</v>
          </cell>
          <cell r="OC31" t="str">
            <v>No aplica</v>
          </cell>
          <cell r="OD31" t="str">
            <v>No aplica</v>
          </cell>
          <cell r="OE31">
            <v>0</v>
          </cell>
          <cell r="OF31">
            <v>0</v>
          </cell>
          <cell r="OG31">
            <v>0</v>
          </cell>
          <cell r="OJ31" t="str">
            <v>PD38</v>
          </cell>
          <cell r="OK31">
            <v>18</v>
          </cell>
          <cell r="OL31" t="str">
            <v>N/A</v>
          </cell>
          <cell r="OM31" t="str">
            <v>N/A</v>
          </cell>
          <cell r="ON31" t="str">
            <v>N/A</v>
          </cell>
          <cell r="OO31" t="str">
            <v>N/A</v>
          </cell>
          <cell r="OP31" t="str">
            <v>N/A</v>
          </cell>
          <cell r="OQ31" t="str">
            <v>N/A</v>
          </cell>
          <cell r="OR31" t="str">
            <v>N/A</v>
          </cell>
          <cell r="OS31" t="str">
            <v>N/A</v>
          </cell>
          <cell r="OT31" t="str">
            <v>N/A</v>
          </cell>
          <cell r="OU31" t="str">
            <v>N/A</v>
          </cell>
          <cell r="OV31" t="str">
            <v>N/A</v>
          </cell>
          <cell r="OW31" t="str">
            <v>N/A</v>
          </cell>
          <cell r="OX31" t="str">
            <v>N/A</v>
          </cell>
          <cell r="OY31" t="str">
            <v>N/A</v>
          </cell>
          <cell r="OZ31" t="str">
            <v>N/A</v>
          </cell>
          <cell r="PA31" t="str">
            <v>N/A</v>
          </cell>
          <cell r="PB31" t="str">
            <v>N/A</v>
          </cell>
          <cell r="PC31" t="str">
            <v>N/A</v>
          </cell>
          <cell r="PD31" t="str">
            <v>N/A</v>
          </cell>
          <cell r="PE31" t="str">
            <v>N/A</v>
          </cell>
          <cell r="PF31" t="str">
            <v>N/A</v>
          </cell>
          <cell r="PG31" t="str">
            <v>N/A</v>
          </cell>
          <cell r="PH31" t="str">
            <v>N/A</v>
          </cell>
          <cell r="PI31" t="str">
            <v>N/A</v>
          </cell>
          <cell r="PJ31" t="str">
            <v>N/A</v>
          </cell>
          <cell r="PK31" t="str">
            <v>N/A</v>
          </cell>
          <cell r="PL31">
            <v>211476</v>
          </cell>
          <cell r="PM31">
            <v>1174933335</v>
          </cell>
          <cell r="PN31" t="str">
            <v>Meta Sectorial</v>
          </cell>
        </row>
        <row r="32">
          <cell r="A32" t="str">
            <v>PD39</v>
          </cell>
          <cell r="B32">
            <v>7868</v>
          </cell>
          <cell r="C32" t="str">
            <v>7868_MGA_1</v>
          </cell>
          <cell r="D32">
            <v>2020110010191</v>
          </cell>
          <cell r="E32" t="str">
            <v>Un nuevo contrato social y ambiental para la Bogotá del siglo XXI</v>
          </cell>
          <cell r="F32" t="str">
            <v>5. Construir Bogotá región con gobierno abierto, transparente y ciudadanía consciente.</v>
          </cell>
          <cell r="G32" t="str">
            <v>56. Gestión Pública Efectiva</v>
          </cell>
          <cell r="H32" t="str">
            <v xml:space="preserve">Fortalecer las capacidades institucionales para una Gestión pública efectiva y articulada, orientada a la generación de valor público para los grupos de interés. </v>
          </cell>
          <cell r="I32" t="str">
            <v>1. Fortalecer el Sistema de coordinación y articulación institucional interna y externa.</v>
          </cell>
          <cell r="J32" t="str">
            <v>Desarrollo Institucional para una Gestión Pública Eficiente</v>
          </cell>
          <cell r="K32" t="str">
            <v>Subsecretaría Distrital de Fortalecimiento Institucional</v>
          </cell>
          <cell r="L32" t="str">
            <v>Gloria Patricia Rincón Mazo</v>
          </cell>
          <cell r="M32" t="str">
            <v>Subsecretaria Distrital de Fortalecimiento Institucional</v>
          </cell>
          <cell r="N32" t="str">
            <v>Dirección Distrital de Desarrollo Institucional
Dirección Distrital de Archivo
Dirección Distrital de Relaciones Internacionales</v>
          </cell>
          <cell r="O32" t="str">
            <v>Oscar Guillermo Niño del Rio
Alvaro Arias Cruz
Luz Amparo Medina Gerena</v>
          </cell>
          <cell r="P32" t="str">
            <v>Director Distrital de Desarrollo Institucional
Director Distrital de Archivo
Director Distrital de Relaciones Internacionales</v>
          </cell>
          <cell r="Q32" t="str">
            <v>Lady Nieto Bahamón 
Adriana Marcela Sandoval Castiblanco
Carlos Alberto Minotta Moncada</v>
          </cell>
          <cell r="R32" t="str">
            <v>Lenda Caro</v>
          </cell>
          <cell r="S32" t="str">
            <v>Documentos de lineamientos técnicos</v>
          </cell>
          <cell r="T32" t="str">
            <v>Documentos de lineamientos técnicos elaborados</v>
          </cell>
          <cell r="AD32" t="str">
            <v>1.1. Documentos de lineamientos técnicos</v>
          </cell>
          <cell r="AE32" t="str">
            <v>1.1.1. Documentos de lineamientos técnicos elaborados</v>
          </cell>
          <cell r="AI32" t="str">
            <v xml:space="preserve">PD_producto MGA: 1.1. Documentos de lineamientos técnicos; PD_ID producto MGA: 1.1.1. Documentos de lineamientos técnicos elaborados; </v>
          </cell>
          <cell r="AJ32" t="str">
            <v>La magnitud en ficha SUIFP esta dada en: 2020: 3 - 2021:3 - 2022:3 - 2023:3 - 2024:3</v>
          </cell>
          <cell r="AK32">
            <v>44055</v>
          </cell>
          <cell r="AL32">
            <v>1</v>
          </cell>
          <cell r="AM32">
            <v>2022</v>
          </cell>
          <cell r="AN32" t="str">
            <v xml:space="preserve">Documentos cuyo objetivo es describir y explicar instrumentos, estandares, requerimientos y condiciones necesarias para llevar a cabo un proceso o actividad </v>
          </cell>
          <cell r="AO32" t="str">
            <v xml:space="preserve">Fortalecer la capacidad para una  Gestión pública efectiva  y articulada, orientada a la generación de valor público para los grupos de interés.  </v>
          </cell>
          <cell r="AP32">
            <v>2020</v>
          </cell>
          <cell r="AQ32">
            <v>2024</v>
          </cell>
          <cell r="AR32" t="str">
            <v>Constante</v>
          </cell>
          <cell r="AS32" t="str">
            <v>Eficacia</v>
          </cell>
          <cell r="AT32" t="str">
            <v>Número</v>
          </cell>
          <cell r="AU32" t="str">
            <v>Producto</v>
          </cell>
          <cell r="AV32" t="str">
            <v>N/D</v>
          </cell>
          <cell r="AW32" t="str">
            <v>N/D</v>
          </cell>
          <cell r="AX32" t="str">
            <v>N/D</v>
          </cell>
          <cell r="AY32">
            <v>0</v>
          </cell>
          <cell r="AZ32">
            <v>1</v>
          </cell>
          <cell r="BA32">
            <v>0</v>
          </cell>
          <cell r="BB32" t="str">
            <v>El cumplimiento del indicador estará reflejado en la elaboración de los documento técnicos por parte de los responsables</v>
          </cell>
          <cell r="BC32" t="str">
            <v xml:space="preserve">Número de Lineamientos Técnicos. </v>
          </cell>
          <cell r="BD32" t="str">
            <v xml:space="preserve">Lineamiento Técnico </v>
          </cell>
          <cell r="BE32" t="str">
            <v>N/A</v>
          </cell>
          <cell r="BF32" t="str">
            <v xml:space="preserve">Documento del Linemiento Técnico. </v>
          </cell>
          <cell r="BG32">
            <v>2</v>
          </cell>
          <cell r="BH32">
            <v>44098</v>
          </cell>
          <cell r="BI32">
            <v>0</v>
          </cell>
          <cell r="BJ32" t="str">
            <v>Establecer variables 1 y/o 2 numéricas</v>
          </cell>
          <cell r="BK32">
            <v>3</v>
          </cell>
          <cell r="BL32">
            <v>3</v>
          </cell>
          <cell r="BM32">
            <v>3</v>
          </cell>
          <cell r="BN32">
            <v>3</v>
          </cell>
          <cell r="BO32">
            <v>3</v>
          </cell>
          <cell r="BP32">
            <v>3</v>
          </cell>
          <cell r="BW32">
            <v>3</v>
          </cell>
          <cell r="BX32">
            <v>3</v>
          </cell>
          <cell r="BY32">
            <v>3</v>
          </cell>
          <cell r="BZ32">
            <v>3</v>
          </cell>
          <cell r="CA32">
            <v>3</v>
          </cell>
          <cell r="CB32">
            <v>0</v>
          </cell>
          <cell r="CC32" t="str">
            <v>N/A</v>
          </cell>
          <cell r="CD32" t="str">
            <v>N/A</v>
          </cell>
          <cell r="CE32" t="str">
            <v>N/A</v>
          </cell>
          <cell r="CF32">
            <v>3</v>
          </cell>
          <cell r="CG32">
            <v>3</v>
          </cell>
          <cell r="CH32" t="str">
            <v>No aplica</v>
          </cell>
          <cell r="CI32" t="str">
            <v>Suma</v>
          </cell>
          <cell r="CJ32">
            <v>0</v>
          </cell>
          <cell r="CK32">
            <v>0</v>
          </cell>
          <cell r="CL32">
            <v>0</v>
          </cell>
          <cell r="CM32">
            <v>0</v>
          </cell>
          <cell r="CN32">
            <v>0</v>
          </cell>
          <cell r="CO32">
            <v>0</v>
          </cell>
          <cell r="CP32">
            <v>0</v>
          </cell>
          <cell r="CQ32">
            <v>0</v>
          </cell>
          <cell r="CR32">
            <v>0</v>
          </cell>
          <cell r="CS32">
            <v>0</v>
          </cell>
          <cell r="CT32">
            <v>0</v>
          </cell>
          <cell r="CU32">
            <v>3</v>
          </cell>
          <cell r="CV32">
            <v>3</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3</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t="str">
            <v>1 Lineamiento técnico de instancias de coordinación 
2 Lineamiento técnico gestión de archivos electronicos 
3 Lineamiento técnico articulación internacional de Bogotá</v>
          </cell>
          <cell r="EL32">
            <v>0</v>
          </cell>
          <cell r="EM32">
            <v>0</v>
          </cell>
          <cell r="EN32">
            <v>0</v>
          </cell>
          <cell r="EO32">
            <v>0</v>
          </cell>
          <cell r="EP32">
            <v>0</v>
          </cell>
          <cell r="EQ32">
            <v>0</v>
          </cell>
          <cell r="ER32">
            <v>0</v>
          </cell>
          <cell r="ES32">
            <v>0</v>
          </cell>
          <cell r="ET32">
            <v>0</v>
          </cell>
          <cell r="EU32">
            <v>0</v>
          </cell>
          <cell r="EV32">
            <v>0</v>
          </cell>
          <cell r="EW32">
            <v>0</v>
          </cell>
          <cell r="EX32" t="str">
            <v>N/A</v>
          </cell>
          <cell r="EY32" t="str">
            <v>N/A</v>
          </cell>
          <cell r="EZ32" t="str">
            <v>N/A</v>
          </cell>
          <cell r="FA32" t="str">
            <v>N/A</v>
          </cell>
          <cell r="FB32" t="str">
            <v>N/A</v>
          </cell>
          <cell r="FC32" t="str">
            <v>N/A</v>
          </cell>
          <cell r="FD32" t="str">
            <v>N/A</v>
          </cell>
          <cell r="FE32" t="str">
            <v>N/A</v>
          </cell>
          <cell r="FF32" t="str">
            <v>N/A</v>
          </cell>
          <cell r="FG32" t="str">
            <v>N/A</v>
          </cell>
          <cell r="FH32" t="str">
            <v>N/A</v>
          </cell>
          <cell r="FI32" t="str">
            <v>N/A</v>
          </cell>
          <cell r="FJ32" t="str">
            <v>N/A</v>
          </cell>
          <cell r="FK32" t="str">
            <v>N/A</v>
          </cell>
          <cell r="FL32" t="str">
            <v>N/A</v>
          </cell>
          <cell r="FM32" t="str">
            <v>N/A</v>
          </cell>
          <cell r="FN32" t="str">
            <v>N/A</v>
          </cell>
          <cell r="FO32" t="str">
            <v>N/A</v>
          </cell>
          <cell r="FP32" t="str">
            <v>N/A</v>
          </cell>
          <cell r="FQ32" t="str">
            <v>N/A</v>
          </cell>
          <cell r="FR32" t="str">
            <v>N/A</v>
          </cell>
          <cell r="FS32" t="str">
            <v>N/A</v>
          </cell>
          <cell r="FT32" t="str">
            <v>N/A</v>
          </cell>
          <cell r="FU32" t="str">
            <v>N/A</v>
          </cell>
          <cell r="FV32" t="str">
            <v>N/A</v>
          </cell>
          <cell r="FW32" t="str">
            <v>N/A</v>
          </cell>
          <cell r="FX32" t="str">
            <v>N/A</v>
          </cell>
          <cell r="FY32" t="str">
            <v>N/A</v>
          </cell>
          <cell r="FZ32" t="str">
            <v>N/A</v>
          </cell>
          <cell r="GA32" t="str">
            <v>N/A</v>
          </cell>
          <cell r="GB32" t="str">
            <v>N/A</v>
          </cell>
          <cell r="GC32" t="str">
            <v>N/A</v>
          </cell>
          <cell r="GD32" t="str">
            <v>N/A</v>
          </cell>
          <cell r="GE32" t="str">
            <v>N/A</v>
          </cell>
          <cell r="GF32" t="str">
            <v>N/A</v>
          </cell>
          <cell r="GG32" t="str">
            <v>N/A</v>
          </cell>
          <cell r="GH32" t="str">
            <v>N/A</v>
          </cell>
          <cell r="GI32" t="str">
            <v>N/A</v>
          </cell>
          <cell r="GJ32" t="str">
            <v>N/A</v>
          </cell>
          <cell r="GK32" t="str">
            <v>N/A</v>
          </cell>
          <cell r="GL32" t="str">
            <v>N/A</v>
          </cell>
          <cell r="GM32" t="str">
            <v>N/A</v>
          </cell>
          <cell r="GN32" t="str">
            <v>N/A</v>
          </cell>
          <cell r="GO32" t="str">
            <v>N/A</v>
          </cell>
          <cell r="GP32" t="str">
            <v>N/A</v>
          </cell>
          <cell r="GQ32" t="str">
            <v>N/A</v>
          </cell>
          <cell r="GR32" t="str">
            <v>N/A</v>
          </cell>
          <cell r="GS32" t="str">
            <v>N/A</v>
          </cell>
          <cell r="GT32" t="str">
            <v>N/A</v>
          </cell>
          <cell r="GU32" t="str">
            <v>N/A</v>
          </cell>
          <cell r="GV32" t="str">
            <v>N/A</v>
          </cell>
          <cell r="GW32" t="str">
            <v>N/A</v>
          </cell>
          <cell r="GX32" t="str">
            <v>N/A</v>
          </cell>
          <cell r="GY32" t="str">
            <v>N/A</v>
          </cell>
          <cell r="GZ32" t="str">
            <v>N/A</v>
          </cell>
          <cell r="HA32" t="str">
            <v>N/A</v>
          </cell>
          <cell r="HB32" t="str">
            <v>N/A</v>
          </cell>
          <cell r="HC32" t="str">
            <v>N/A</v>
          </cell>
          <cell r="HD32" t="str">
            <v>N/A</v>
          </cell>
          <cell r="HE32" t="str">
            <v>N/A</v>
          </cell>
          <cell r="HF32" t="str">
            <v>N/A</v>
          </cell>
          <cell r="HG32" t="str">
            <v>N/A</v>
          </cell>
          <cell r="HH32" t="str">
            <v>N/A</v>
          </cell>
          <cell r="HI32" t="str">
            <v>N/A</v>
          </cell>
          <cell r="HJ32" t="str">
            <v>N/A</v>
          </cell>
          <cell r="HK32" t="str">
            <v>N/A</v>
          </cell>
          <cell r="HL32" t="str">
            <v>N/A</v>
          </cell>
          <cell r="HM32" t="str">
            <v>N/A</v>
          </cell>
          <cell r="HN32" t="str">
            <v>N/A</v>
          </cell>
          <cell r="HO32" t="str">
            <v>N/A</v>
          </cell>
          <cell r="HP32" t="str">
            <v>N/A</v>
          </cell>
          <cell r="HQ32" t="str">
            <v>N/A</v>
          </cell>
          <cell r="HR32" t="str">
            <v>N/A</v>
          </cell>
          <cell r="HS32" t="str">
            <v>N/A</v>
          </cell>
          <cell r="HT32" t="str">
            <v>N/A</v>
          </cell>
          <cell r="HU32" t="str">
            <v>N/A</v>
          </cell>
          <cell r="HV32" t="str">
            <v>N/A</v>
          </cell>
          <cell r="HW32" t="str">
            <v>N/A</v>
          </cell>
          <cell r="HX32" t="str">
            <v>No aplica en el periodo</v>
          </cell>
          <cell r="HY32" t="str">
            <v>No aplica</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t="str">
            <v>No Programó</v>
          </cell>
          <cell r="JZ32" t="str">
            <v/>
          </cell>
          <cell r="KA32" t="str">
            <v/>
          </cell>
          <cell r="KB32" t="str">
            <v/>
          </cell>
          <cell r="KC32" t="str">
            <v/>
          </cell>
          <cell r="KD32" t="str">
            <v/>
          </cell>
          <cell r="KE32" t="str">
            <v/>
          </cell>
          <cell r="KF32" t="str">
            <v/>
          </cell>
          <cell r="KG32" t="str">
            <v/>
          </cell>
          <cell r="KH32" t="str">
            <v/>
          </cell>
          <cell r="KI32" t="str">
            <v/>
          </cell>
          <cell r="KJ32" t="str">
            <v/>
          </cell>
          <cell r="KK32" t="str">
            <v>No Programó</v>
          </cell>
          <cell r="KL32" t="str">
            <v>No Programó</v>
          </cell>
          <cell r="KM32" t="str">
            <v>No Programó</v>
          </cell>
          <cell r="KN32" t="str">
            <v>No Programó</v>
          </cell>
          <cell r="KO32" t="str">
            <v>No Programó</v>
          </cell>
          <cell r="KP32" t="str">
            <v>No Programó</v>
          </cell>
          <cell r="KQ32" t="str">
            <v>No Programó</v>
          </cell>
          <cell r="KR32" t="str">
            <v>No Programó</v>
          </cell>
          <cell r="KS32" t="str">
            <v>No Programó</v>
          </cell>
          <cell r="KT32" t="str">
            <v>No Programó</v>
          </cell>
          <cell r="KU32" t="str">
            <v/>
          </cell>
          <cell r="KV32" t="str">
            <v/>
          </cell>
          <cell r="KW32" t="str">
            <v>No Programó</v>
          </cell>
          <cell r="KX32" t="str">
            <v>7868_1</v>
          </cell>
          <cell r="KY32" t="str">
            <v>1. Fortalecer el Sistema de coordinación y articulación institucional interna y externa.</v>
          </cell>
          <cell r="KZ32">
            <v>100</v>
          </cell>
          <cell r="LA32">
            <v>72.777777777777771</v>
          </cell>
          <cell r="LB32" t="str">
            <v/>
          </cell>
          <cell r="LC32" t="str">
            <v/>
          </cell>
          <cell r="LD32">
            <v>100</v>
          </cell>
          <cell r="LE32">
            <v>76.326388888888886</v>
          </cell>
          <cell r="LF32">
            <v>10533461000</v>
          </cell>
          <cell r="LG32">
            <v>9952827681</v>
          </cell>
          <cell r="LH32">
            <v>7343147798</v>
          </cell>
          <cell r="LI32">
            <v>1175144811</v>
          </cell>
          <cell r="LJ32">
            <v>1134507998</v>
          </cell>
          <cell r="LK32" t="str">
            <v>No Programó</v>
          </cell>
          <cell r="LL32" t="str">
            <v>No Programó</v>
          </cell>
          <cell r="LM32" t="str">
            <v>No Programó</v>
          </cell>
          <cell r="LN32" t="str">
            <v>No Programó</v>
          </cell>
          <cell r="LO32" t="str">
            <v>No Programó</v>
          </cell>
          <cell r="LP32" t="str">
            <v>No Programó</v>
          </cell>
          <cell r="LQ32" t="str">
            <v>No Programó</v>
          </cell>
          <cell r="LR32" t="str">
            <v>No Programó</v>
          </cell>
          <cell r="LS32" t="str">
            <v>No Programó</v>
          </cell>
          <cell r="LT32" t="str">
            <v>No Programó</v>
          </cell>
          <cell r="LU32" t="str">
            <v/>
          </cell>
          <cell r="LV32" t="str">
            <v/>
          </cell>
          <cell r="LW32">
            <v>0</v>
          </cell>
          <cell r="LX32">
            <v>0</v>
          </cell>
          <cell r="LY32">
            <v>0</v>
          </cell>
          <cell r="LZ32" t="str">
            <v>No aplica</v>
          </cell>
          <cell r="MA32" t="str">
            <v>No aplica</v>
          </cell>
          <cell r="MB32" t="str">
            <v>No aplica</v>
          </cell>
          <cell r="MC32" t="str">
            <v>No aplica</v>
          </cell>
          <cell r="MD32" t="str">
            <v>No aplica</v>
          </cell>
          <cell r="ME32" t="str">
            <v>No aplica</v>
          </cell>
          <cell r="MF32" t="str">
            <v>No aplica</v>
          </cell>
          <cell r="MG32" t="str">
            <v>No aplica</v>
          </cell>
          <cell r="MH32" t="str">
            <v>No aplica</v>
          </cell>
          <cell r="MI32">
            <v>0</v>
          </cell>
          <cell r="MJ32">
            <v>0</v>
          </cell>
          <cell r="MK32">
            <v>0</v>
          </cell>
          <cell r="ML32" t="str">
            <v>No aplica</v>
          </cell>
          <cell r="MM32" t="str">
            <v>No aplica</v>
          </cell>
          <cell r="MN32" t="str">
            <v>No aplica</v>
          </cell>
          <cell r="MO32" t="str">
            <v>No aplica</v>
          </cell>
          <cell r="MP32" t="str">
            <v>No aplica</v>
          </cell>
          <cell r="MQ32" t="str">
            <v>No aplica</v>
          </cell>
          <cell r="MR32" t="str">
            <v>No aplica</v>
          </cell>
          <cell r="MS32" t="str">
            <v>No aplica</v>
          </cell>
          <cell r="MT32" t="str">
            <v>No aplica</v>
          </cell>
          <cell r="MU32">
            <v>0</v>
          </cell>
          <cell r="MV32">
            <v>0</v>
          </cell>
          <cell r="MW32">
            <v>0</v>
          </cell>
          <cell r="MX32" t="str">
            <v>No Programó</v>
          </cell>
          <cell r="MY32" t="str">
            <v>No Programó</v>
          </cell>
          <cell r="MZ32" t="str">
            <v>No Programó</v>
          </cell>
          <cell r="NA32" t="str">
            <v>No Programó</v>
          </cell>
          <cell r="NB32" t="str">
            <v>No Programó</v>
          </cell>
          <cell r="NC32" t="str">
            <v>No Programó</v>
          </cell>
          <cell r="ND32" t="str">
            <v>No Programó</v>
          </cell>
          <cell r="NE32" t="str">
            <v>No Programó</v>
          </cell>
          <cell r="NF32" t="str">
            <v>No Programó</v>
          </cell>
          <cell r="NG32" t="str">
            <v>No Programó</v>
          </cell>
          <cell r="NH32" t="str">
            <v/>
          </cell>
          <cell r="NI32" t="str">
            <v/>
          </cell>
          <cell r="NJ32" t="str">
            <v>No aplica</v>
          </cell>
          <cell r="NK32" t="str">
            <v>No aplica</v>
          </cell>
          <cell r="NL32" t="str">
            <v>No aplica</v>
          </cell>
          <cell r="NM32" t="str">
            <v>No aplica</v>
          </cell>
          <cell r="NN32" t="str">
            <v>No aplica</v>
          </cell>
          <cell r="NO32" t="str">
            <v>No aplica</v>
          </cell>
          <cell r="NP32" t="str">
            <v>No aplica</v>
          </cell>
          <cell r="NQ32" t="str">
            <v>No aplica</v>
          </cell>
          <cell r="NR32" t="str">
            <v>No aplica</v>
          </cell>
          <cell r="NS32">
            <v>0</v>
          </cell>
          <cell r="NT32">
            <v>0</v>
          </cell>
          <cell r="NU32">
            <v>0</v>
          </cell>
          <cell r="NV32" t="str">
            <v>No aplica</v>
          </cell>
          <cell r="NW32" t="str">
            <v>No aplica</v>
          </cell>
          <cell r="NX32" t="str">
            <v>No aplica</v>
          </cell>
          <cell r="NY32" t="str">
            <v>No aplica</v>
          </cell>
          <cell r="NZ32" t="str">
            <v>No aplica</v>
          </cell>
          <cell r="OA32" t="str">
            <v>No aplica</v>
          </cell>
          <cell r="OB32" t="str">
            <v>No aplica</v>
          </cell>
          <cell r="OC32" t="str">
            <v>No aplica</v>
          </cell>
          <cell r="OD32" t="str">
            <v>No aplica</v>
          </cell>
          <cell r="OE32">
            <v>0</v>
          </cell>
          <cell r="OF32">
            <v>0</v>
          </cell>
          <cell r="OG32">
            <v>0</v>
          </cell>
          <cell r="OJ32" t="str">
            <v>PD39</v>
          </cell>
          <cell r="OK32">
            <v>0</v>
          </cell>
          <cell r="OL32" t="str">
            <v>N/A</v>
          </cell>
          <cell r="OM32" t="str">
            <v>N/A</v>
          </cell>
          <cell r="ON32" t="str">
            <v>N/A</v>
          </cell>
          <cell r="OO32" t="str">
            <v>N/A</v>
          </cell>
          <cell r="OP32" t="str">
            <v>N/A</v>
          </cell>
          <cell r="OQ32" t="str">
            <v>N/A</v>
          </cell>
          <cell r="OR32" t="str">
            <v>N/A</v>
          </cell>
          <cell r="OS32" t="str">
            <v>N/A</v>
          </cell>
          <cell r="OT32" t="str">
            <v>N/A</v>
          </cell>
          <cell r="OU32" t="str">
            <v>N/A</v>
          </cell>
          <cell r="OV32" t="str">
            <v>N/A</v>
          </cell>
          <cell r="OW32" t="str">
            <v>N/A</v>
          </cell>
          <cell r="OX32" t="str">
            <v>N/A</v>
          </cell>
          <cell r="OY32" t="str">
            <v>N/A</v>
          </cell>
          <cell r="OZ32" t="str">
            <v>N/A</v>
          </cell>
          <cell r="PA32" t="str">
            <v>N/A</v>
          </cell>
          <cell r="PB32" t="str">
            <v>N/A</v>
          </cell>
          <cell r="PC32" t="str">
            <v>N/A</v>
          </cell>
          <cell r="PD32" t="str">
            <v>N/A</v>
          </cell>
          <cell r="PE32" t="str">
            <v>N/A</v>
          </cell>
          <cell r="PF32" t="str">
            <v>N/A</v>
          </cell>
          <cell r="PG32" t="str">
            <v>N/A</v>
          </cell>
          <cell r="PH32" t="str">
            <v>N/A</v>
          </cell>
          <cell r="PI32" t="str">
            <v>N/A</v>
          </cell>
          <cell r="PJ32" t="str">
            <v>N/A</v>
          </cell>
          <cell r="PK32" t="str">
            <v>N/A</v>
          </cell>
          <cell r="PL32">
            <v>211476</v>
          </cell>
          <cell r="PM32">
            <v>1174933335</v>
          </cell>
          <cell r="PN32" t="str">
            <v>Indicador MGA</v>
          </cell>
        </row>
        <row r="33">
          <cell r="A33" t="str">
            <v>PD40</v>
          </cell>
          <cell r="B33">
            <v>7868</v>
          </cell>
          <cell r="C33" t="str">
            <v>7868_MGA_2</v>
          </cell>
          <cell r="D33">
            <v>2020110010191</v>
          </cell>
          <cell r="E33" t="str">
            <v>Un nuevo contrato social y ambiental para la Bogotá del siglo XXI</v>
          </cell>
          <cell r="F33" t="str">
            <v>5. Construir Bogotá región con gobierno abierto, transparente y ciudadanía consciente.</v>
          </cell>
          <cell r="G33" t="str">
            <v>56. Gestión Pública Efectiva</v>
          </cell>
          <cell r="H33" t="str">
            <v xml:space="preserve">Fortalecer las capacidades institucionales para una Gestión pública efectiva y articulada, orientada a la generación de valor público para los grupos de interés. </v>
          </cell>
          <cell r="I33" t="str">
            <v>2. Posicionar la gestión pública distrital a través de la gestión del conocimiento y la innovación.</v>
          </cell>
          <cell r="J33" t="str">
            <v>Desarrollo Institucional para una Gestión Pública Eficiente</v>
          </cell>
          <cell r="K33" t="str">
            <v>Subsecretaría Distrital de Fortalecimiento Institucional</v>
          </cell>
          <cell r="L33" t="str">
            <v>Gloria Patricia Rincón Mazo</v>
          </cell>
          <cell r="M33" t="str">
            <v>Subsecretaria Distrital de Fortalecimiento Institucional</v>
          </cell>
          <cell r="N33" t="str">
            <v>Subsecretaría Distrital de Fortalecimiento Institucional</v>
          </cell>
          <cell r="O33" t="str">
            <v>Gloria Patricia Rincón Mazo</v>
          </cell>
          <cell r="P33" t="str">
            <v>Subsecretaria Distrital de Fortalecimiento Institucional</v>
          </cell>
          <cell r="Q33" t="str">
            <v>Blanca Iraida Bautista Torres</v>
          </cell>
          <cell r="R33" t="str">
            <v>Eliana Pedraza</v>
          </cell>
          <cell r="S33" t="str">
            <v>Servicio de asistencia técnica en temas de Gestión Pública</v>
          </cell>
          <cell r="T33" t="str">
            <v>Entidades asistidas técnicamente</v>
          </cell>
          <cell r="AD33" t="str">
            <v>2.1. Servicio de asistencia técnica en temas de Gestión Pública</v>
          </cell>
          <cell r="AE33" t="str">
            <v>2.1.1. Entidades asistidas técnicamente</v>
          </cell>
          <cell r="AI33" t="str">
            <v xml:space="preserve">PD_producto MGA: 2.1. Servicio de asistencia técnica en temas de Gestión Pública; PD_ID producto MGA: 2.1.1. Entidades asistidas técnicamente; </v>
          </cell>
          <cell r="AJ33" t="str">
            <v>La magnitud en cadela de valor esta dada en: 2020: 56 - 2021: 56 - 2022: 56 - 2023:56 - 2024:56</v>
          </cell>
          <cell r="AK33">
            <v>44055</v>
          </cell>
          <cell r="AL33">
            <v>1</v>
          </cell>
          <cell r="AM33">
            <v>2022</v>
          </cell>
          <cell r="AN33" t="str">
            <v xml:space="preserve">Asitencia técnica: en desarrollo administrativo de la función pública, el empleo público, la gestión del talento humano, la gerencia púbica, el desempeño de las funciones públicas por los particulares, la organización administrativa del estado, la planeación y la gestión, el control interno, la participación ciudadana, la transparencia en la gestión pública y el servicio al ciudadano </v>
          </cell>
          <cell r="AO33" t="str">
            <v xml:space="preserve">Fortalecer la capacidad para una  Gestión pública efectiva  y articulada, orientada a la generación de valor público para los grupos de interés.  </v>
          </cell>
          <cell r="AP33">
            <v>2020</v>
          </cell>
          <cell r="AQ33">
            <v>2024</v>
          </cell>
          <cell r="AR33" t="str">
            <v>Constante</v>
          </cell>
          <cell r="AS33" t="str">
            <v>Efectividad</v>
          </cell>
          <cell r="AT33" t="str">
            <v>Número</v>
          </cell>
          <cell r="AU33" t="str">
            <v>Producto</v>
          </cell>
          <cell r="AV33" t="str">
            <v>N/D</v>
          </cell>
          <cell r="AW33" t="str">
            <v>N/D</v>
          </cell>
          <cell r="AX33" t="str">
            <v>N/D</v>
          </cell>
          <cell r="AY33">
            <v>0</v>
          </cell>
          <cell r="AZ33">
            <v>1</v>
          </cell>
          <cell r="BA33">
            <v>0</v>
          </cell>
          <cell r="BB33" t="str">
            <v xml:space="preserve">El cumplimiento de la meta estara en función de la asistencia técnica a las entidades. </v>
          </cell>
          <cell r="BC33" t="str">
            <v xml:space="preserve">Número de entidades asistidas técnicamente. </v>
          </cell>
          <cell r="BD33" t="str">
            <v>Entidades asistidas técnicamente</v>
          </cell>
          <cell r="BE33" t="str">
            <v>N/A</v>
          </cell>
          <cell r="BF33" t="str">
            <v xml:space="preserve">Informe asistencia técnica a las 56 Entidades Distritales. </v>
          </cell>
          <cell r="BG33">
            <v>2</v>
          </cell>
          <cell r="BH33">
            <v>44098</v>
          </cell>
          <cell r="BI33">
            <v>0</v>
          </cell>
          <cell r="BJ33" t="str">
            <v>Establecer variables 1 y/o 2 numéricas</v>
          </cell>
          <cell r="BK33">
            <v>56</v>
          </cell>
          <cell r="BL33">
            <v>56</v>
          </cell>
          <cell r="BM33">
            <v>56</v>
          </cell>
          <cell r="BN33">
            <v>56</v>
          </cell>
          <cell r="BO33">
            <v>56</v>
          </cell>
          <cell r="BP33">
            <v>56</v>
          </cell>
          <cell r="BW33">
            <v>56</v>
          </cell>
          <cell r="BX33">
            <v>56</v>
          </cell>
          <cell r="BY33">
            <v>56</v>
          </cell>
          <cell r="BZ33">
            <v>56</v>
          </cell>
          <cell r="CA33">
            <v>56</v>
          </cell>
          <cell r="CB33">
            <v>0</v>
          </cell>
          <cell r="CC33" t="str">
            <v>N/A</v>
          </cell>
          <cell r="CD33" t="str">
            <v>N/A</v>
          </cell>
          <cell r="CE33" t="str">
            <v>N/A</v>
          </cell>
          <cell r="CF33">
            <v>56</v>
          </cell>
          <cell r="CG33">
            <v>56</v>
          </cell>
          <cell r="CH33" t="str">
            <v>No aplica</v>
          </cell>
          <cell r="CI33" t="str">
            <v>Suma</v>
          </cell>
          <cell r="CJ33">
            <v>0</v>
          </cell>
          <cell r="CK33">
            <v>0</v>
          </cell>
          <cell r="CL33">
            <v>0</v>
          </cell>
          <cell r="CM33">
            <v>0</v>
          </cell>
          <cell r="CN33">
            <v>0</v>
          </cell>
          <cell r="CO33">
            <v>0</v>
          </cell>
          <cell r="CP33">
            <v>0</v>
          </cell>
          <cell r="CQ33">
            <v>0</v>
          </cell>
          <cell r="CR33">
            <v>0</v>
          </cell>
          <cell r="CS33">
            <v>0</v>
          </cell>
          <cell r="CT33">
            <v>0</v>
          </cell>
          <cell r="CU33">
            <v>56</v>
          </cell>
          <cell r="CV33">
            <v>56</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56</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t="str">
            <v>Informe Asistencia Técnica en temas de Gestión Pública</v>
          </cell>
          <cell r="EL33">
            <v>0</v>
          </cell>
          <cell r="EM33">
            <v>0</v>
          </cell>
          <cell r="EN33">
            <v>0</v>
          </cell>
          <cell r="EO33">
            <v>0</v>
          </cell>
          <cell r="EP33">
            <v>0</v>
          </cell>
          <cell r="EQ33">
            <v>0</v>
          </cell>
          <cell r="ER33">
            <v>0</v>
          </cell>
          <cell r="ES33">
            <v>0</v>
          </cell>
          <cell r="ET33">
            <v>0</v>
          </cell>
          <cell r="EU33">
            <v>0</v>
          </cell>
          <cell r="EV33">
            <v>0</v>
          </cell>
          <cell r="EW33">
            <v>0</v>
          </cell>
          <cell r="EX33" t="str">
            <v>N/A</v>
          </cell>
          <cell r="EY33" t="str">
            <v>N/A</v>
          </cell>
          <cell r="EZ33" t="str">
            <v>N/A</v>
          </cell>
          <cell r="FA33" t="str">
            <v>N/A</v>
          </cell>
          <cell r="FB33" t="str">
            <v>N/A</v>
          </cell>
          <cell r="FC33" t="str">
            <v>N/A</v>
          </cell>
          <cell r="FD33" t="str">
            <v>N/A</v>
          </cell>
          <cell r="FE33" t="str">
            <v>N/A</v>
          </cell>
          <cell r="FF33" t="str">
            <v>N/A</v>
          </cell>
          <cell r="FG33" t="str">
            <v>N/A</v>
          </cell>
          <cell r="FH33" t="str">
            <v>N/A</v>
          </cell>
          <cell r="FI33" t="str">
            <v>N/A</v>
          </cell>
          <cell r="FJ33" t="str">
            <v>N/A</v>
          </cell>
          <cell r="FK33" t="str">
            <v>N/A</v>
          </cell>
          <cell r="FL33" t="str">
            <v>N/A</v>
          </cell>
          <cell r="FM33" t="str">
            <v>N/A</v>
          </cell>
          <cell r="FN33" t="str">
            <v>N/A</v>
          </cell>
          <cell r="FO33" t="str">
            <v>N/A</v>
          </cell>
          <cell r="FP33" t="str">
            <v>N/A</v>
          </cell>
          <cell r="FQ33" t="str">
            <v>N/A</v>
          </cell>
          <cell r="FR33" t="str">
            <v>N/A</v>
          </cell>
          <cell r="FS33" t="str">
            <v>N/A</v>
          </cell>
          <cell r="FT33" t="str">
            <v>N/A</v>
          </cell>
          <cell r="FU33" t="str">
            <v>N/A</v>
          </cell>
          <cell r="FV33" t="str">
            <v>N/A</v>
          </cell>
          <cell r="FW33" t="str">
            <v>N/A</v>
          </cell>
          <cell r="FX33" t="str">
            <v>N/A</v>
          </cell>
          <cell r="FY33" t="str">
            <v>N/A</v>
          </cell>
          <cell r="FZ33" t="str">
            <v>N/A</v>
          </cell>
          <cell r="GA33" t="str">
            <v>N/A</v>
          </cell>
          <cell r="GB33" t="str">
            <v>N/A</v>
          </cell>
          <cell r="GC33" t="str">
            <v>N/A</v>
          </cell>
          <cell r="GD33" t="str">
            <v>N/A</v>
          </cell>
          <cell r="GE33" t="str">
            <v>N/A</v>
          </cell>
          <cell r="GF33" t="str">
            <v>N/A</v>
          </cell>
          <cell r="GG33" t="str">
            <v>N/A</v>
          </cell>
          <cell r="GH33" t="str">
            <v>N/A</v>
          </cell>
          <cell r="GI33" t="str">
            <v>N/A</v>
          </cell>
          <cell r="GJ33" t="str">
            <v>N/A</v>
          </cell>
          <cell r="GK33" t="str">
            <v>N/A</v>
          </cell>
          <cell r="GL33" t="str">
            <v>N/A</v>
          </cell>
          <cell r="GM33" t="str">
            <v>N/A</v>
          </cell>
          <cell r="GN33" t="str">
            <v>N/A</v>
          </cell>
          <cell r="GO33" t="str">
            <v>N/A</v>
          </cell>
          <cell r="GP33" t="str">
            <v>N/A</v>
          </cell>
          <cell r="GQ33" t="str">
            <v>N/A</v>
          </cell>
          <cell r="GR33" t="str">
            <v>N/A</v>
          </cell>
          <cell r="GS33" t="str">
            <v>N/A</v>
          </cell>
          <cell r="GT33" t="str">
            <v>N/A</v>
          </cell>
          <cell r="GU33" t="str">
            <v>N/A</v>
          </cell>
          <cell r="GV33" t="str">
            <v>N/A</v>
          </cell>
          <cell r="GW33" t="str">
            <v>N/A</v>
          </cell>
          <cell r="GX33" t="str">
            <v>N/A</v>
          </cell>
          <cell r="GY33" t="str">
            <v>N/A</v>
          </cell>
          <cell r="GZ33" t="str">
            <v>N/A</v>
          </cell>
          <cell r="HA33" t="str">
            <v>N/A</v>
          </cell>
          <cell r="HB33" t="str">
            <v>N/A</v>
          </cell>
          <cell r="HC33" t="str">
            <v>N/A</v>
          </cell>
          <cell r="HD33" t="str">
            <v>N/A</v>
          </cell>
          <cell r="HE33" t="str">
            <v>N/A</v>
          </cell>
          <cell r="HF33" t="str">
            <v>N/A</v>
          </cell>
          <cell r="HG33" t="str">
            <v>N/A</v>
          </cell>
          <cell r="HH33" t="str">
            <v>N/A</v>
          </cell>
          <cell r="HI33" t="str">
            <v>N/A</v>
          </cell>
          <cell r="HJ33" t="str">
            <v>N/A</v>
          </cell>
          <cell r="HK33" t="str">
            <v>N/A</v>
          </cell>
          <cell r="HL33" t="str">
            <v>N/A</v>
          </cell>
          <cell r="HM33" t="str">
            <v>N/A</v>
          </cell>
          <cell r="HN33" t="str">
            <v>N/A</v>
          </cell>
          <cell r="HO33" t="str">
            <v>N/A</v>
          </cell>
          <cell r="HP33" t="str">
            <v>N/A</v>
          </cell>
          <cell r="HQ33" t="str">
            <v>N/A</v>
          </cell>
          <cell r="HR33" t="str">
            <v>N/A</v>
          </cell>
          <cell r="HS33" t="str">
            <v>N/A</v>
          </cell>
          <cell r="HT33" t="str">
            <v>N/A</v>
          </cell>
          <cell r="HU33" t="str">
            <v>N/A</v>
          </cell>
          <cell r="HV33" t="str">
            <v>N/A</v>
          </cell>
          <cell r="HW33" t="str">
            <v>N/A</v>
          </cell>
          <cell r="HX33" t="str">
            <v>No aplica en el periodo</v>
          </cell>
          <cell r="HY33" t="str">
            <v>No aplica</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t="str">
            <v>No Programó</v>
          </cell>
          <cell r="JZ33" t="str">
            <v/>
          </cell>
          <cell r="KA33" t="str">
            <v/>
          </cell>
          <cell r="KB33" t="str">
            <v/>
          </cell>
          <cell r="KC33" t="str">
            <v/>
          </cell>
          <cell r="KD33" t="str">
            <v/>
          </cell>
          <cell r="KE33" t="str">
            <v/>
          </cell>
          <cell r="KF33" t="str">
            <v/>
          </cell>
          <cell r="KG33" t="str">
            <v/>
          </cell>
          <cell r="KH33" t="str">
            <v/>
          </cell>
          <cell r="KI33" t="str">
            <v/>
          </cell>
          <cell r="KJ33" t="str">
            <v/>
          </cell>
          <cell r="KK33" t="str">
            <v>No Programó</v>
          </cell>
          <cell r="KL33" t="str">
            <v>No Programó</v>
          </cell>
          <cell r="KM33" t="str">
            <v>No Programó</v>
          </cell>
          <cell r="KN33" t="str">
            <v>No Programó</v>
          </cell>
          <cell r="KO33" t="str">
            <v>No Programó</v>
          </cell>
          <cell r="KP33" t="str">
            <v>No Programó</v>
          </cell>
          <cell r="KQ33" t="str">
            <v>No Programó</v>
          </cell>
          <cell r="KR33" t="str">
            <v>No Programó</v>
          </cell>
          <cell r="KS33" t="str">
            <v>No Programó</v>
          </cell>
          <cell r="KT33" t="str">
            <v>No Programó</v>
          </cell>
          <cell r="KU33" t="str">
            <v/>
          </cell>
          <cell r="KV33" t="str">
            <v/>
          </cell>
          <cell r="KW33" t="str">
            <v>No Programó</v>
          </cell>
          <cell r="KX33" t="str">
            <v>7868_2</v>
          </cell>
          <cell r="KY33" t="str">
            <v>2. Posicionar la gestión pública distrital a través de la gestión del conocimiento y la innovación.</v>
          </cell>
          <cell r="KZ33">
            <v>100</v>
          </cell>
          <cell r="LA33">
            <v>74.444444444444443</v>
          </cell>
          <cell r="LB33" t="str">
            <v/>
          </cell>
          <cell r="LC33" t="str">
            <v/>
          </cell>
          <cell r="LD33">
            <v>100</v>
          </cell>
          <cell r="LE33">
            <v>76.326388888888886</v>
          </cell>
          <cell r="LF33">
            <v>10533461000</v>
          </cell>
          <cell r="LG33">
            <v>9952827681</v>
          </cell>
          <cell r="LH33">
            <v>7343147798</v>
          </cell>
          <cell r="LI33">
            <v>1175144811</v>
          </cell>
          <cell r="LJ33">
            <v>1134507998</v>
          </cell>
          <cell r="LK33" t="str">
            <v>No Programó</v>
          </cell>
          <cell r="LL33" t="str">
            <v>No Programó</v>
          </cell>
          <cell r="LM33" t="str">
            <v>No Programó</v>
          </cell>
          <cell r="LN33" t="str">
            <v>No Programó</v>
          </cell>
          <cell r="LO33" t="str">
            <v>No Programó</v>
          </cell>
          <cell r="LP33" t="str">
            <v>No Programó</v>
          </cell>
          <cell r="LQ33" t="str">
            <v>No Programó</v>
          </cell>
          <cell r="LR33" t="str">
            <v>No Programó</v>
          </cell>
          <cell r="LS33" t="str">
            <v>No Programó</v>
          </cell>
          <cell r="LT33" t="str">
            <v>No Programó</v>
          </cell>
          <cell r="LU33" t="str">
            <v/>
          </cell>
          <cell r="LV33" t="str">
            <v/>
          </cell>
          <cell r="LW33">
            <v>0</v>
          </cell>
          <cell r="LX33">
            <v>0</v>
          </cell>
          <cell r="LY33">
            <v>0</v>
          </cell>
          <cell r="LZ33" t="str">
            <v>No aplica</v>
          </cell>
          <cell r="MA33" t="str">
            <v>No aplica</v>
          </cell>
          <cell r="MB33" t="str">
            <v>No aplica</v>
          </cell>
          <cell r="MC33" t="str">
            <v>No aplica</v>
          </cell>
          <cell r="MD33" t="str">
            <v>No aplica</v>
          </cell>
          <cell r="ME33" t="str">
            <v>No aplica</v>
          </cell>
          <cell r="MF33" t="str">
            <v>No aplica</v>
          </cell>
          <cell r="MG33" t="str">
            <v>No aplica</v>
          </cell>
          <cell r="MH33" t="str">
            <v>No aplica</v>
          </cell>
          <cell r="MI33">
            <v>0</v>
          </cell>
          <cell r="MJ33">
            <v>0</v>
          </cell>
          <cell r="MK33">
            <v>0</v>
          </cell>
          <cell r="ML33" t="str">
            <v>No aplica</v>
          </cell>
          <cell r="MM33" t="str">
            <v>No aplica</v>
          </cell>
          <cell r="MN33" t="str">
            <v>No aplica</v>
          </cell>
          <cell r="MO33" t="str">
            <v>No aplica</v>
          </cell>
          <cell r="MP33" t="str">
            <v>No aplica</v>
          </cell>
          <cell r="MQ33" t="str">
            <v>No aplica</v>
          </cell>
          <cell r="MR33" t="str">
            <v>No aplica</v>
          </cell>
          <cell r="MS33" t="str">
            <v>No aplica</v>
          </cell>
          <cell r="MT33" t="str">
            <v>No aplica</v>
          </cell>
          <cell r="MU33">
            <v>0</v>
          </cell>
          <cell r="MV33">
            <v>0</v>
          </cell>
          <cell r="MW33">
            <v>0</v>
          </cell>
          <cell r="MX33" t="str">
            <v>No Programó</v>
          </cell>
          <cell r="MY33" t="str">
            <v>No Programó</v>
          </cell>
          <cell r="MZ33" t="str">
            <v>No Programó</v>
          </cell>
          <cell r="NA33" t="str">
            <v>No Programó</v>
          </cell>
          <cell r="NB33" t="str">
            <v>No Programó</v>
          </cell>
          <cell r="NC33" t="str">
            <v>No Programó</v>
          </cell>
          <cell r="ND33" t="str">
            <v>No Programó</v>
          </cell>
          <cell r="NE33" t="str">
            <v>No Programó</v>
          </cell>
          <cell r="NF33" t="str">
            <v>No Programó</v>
          </cell>
          <cell r="NG33" t="str">
            <v>No Programó</v>
          </cell>
          <cell r="NH33" t="str">
            <v/>
          </cell>
          <cell r="NI33" t="str">
            <v/>
          </cell>
          <cell r="NJ33" t="str">
            <v>No aplica</v>
          </cell>
          <cell r="NK33" t="str">
            <v>No aplica</v>
          </cell>
          <cell r="NL33" t="str">
            <v>No aplica</v>
          </cell>
          <cell r="NM33" t="str">
            <v>No aplica</v>
          </cell>
          <cell r="NN33" t="str">
            <v>No aplica</v>
          </cell>
          <cell r="NO33" t="str">
            <v>No aplica</v>
          </cell>
          <cell r="NP33" t="str">
            <v>No aplica</v>
          </cell>
          <cell r="NQ33" t="str">
            <v>No aplica</v>
          </cell>
          <cell r="NR33" t="str">
            <v>No aplica</v>
          </cell>
          <cell r="NS33">
            <v>0</v>
          </cell>
          <cell r="NT33">
            <v>0</v>
          </cell>
          <cell r="NU33">
            <v>0</v>
          </cell>
          <cell r="NV33" t="str">
            <v>No aplica</v>
          </cell>
          <cell r="NW33" t="str">
            <v>No aplica</v>
          </cell>
          <cell r="NX33" t="str">
            <v>No aplica</v>
          </cell>
          <cell r="NY33" t="str">
            <v>No aplica</v>
          </cell>
          <cell r="NZ33" t="str">
            <v>No aplica</v>
          </cell>
          <cell r="OA33" t="str">
            <v>No aplica</v>
          </cell>
          <cell r="OB33" t="str">
            <v>No aplica</v>
          </cell>
          <cell r="OC33" t="str">
            <v>No aplica</v>
          </cell>
          <cell r="OD33" t="str">
            <v>No aplica</v>
          </cell>
          <cell r="OE33">
            <v>0</v>
          </cell>
          <cell r="OF33">
            <v>0</v>
          </cell>
          <cell r="OG33">
            <v>0</v>
          </cell>
          <cell r="OJ33" t="str">
            <v>PD40</v>
          </cell>
          <cell r="OK33">
            <v>0</v>
          </cell>
          <cell r="OL33" t="str">
            <v>N/A</v>
          </cell>
          <cell r="OM33" t="str">
            <v>N/A</v>
          </cell>
          <cell r="ON33" t="str">
            <v>N/A</v>
          </cell>
          <cell r="OO33" t="str">
            <v>N/A</v>
          </cell>
          <cell r="OP33" t="str">
            <v>N/A</v>
          </cell>
          <cell r="OQ33" t="str">
            <v>N/A</v>
          </cell>
          <cell r="OR33" t="str">
            <v>N/A</v>
          </cell>
          <cell r="OS33" t="str">
            <v>N/A</v>
          </cell>
          <cell r="OT33" t="str">
            <v>N/A</v>
          </cell>
          <cell r="OU33" t="str">
            <v>N/A</v>
          </cell>
          <cell r="OV33" t="str">
            <v>N/A</v>
          </cell>
          <cell r="OW33" t="str">
            <v>N/A</v>
          </cell>
          <cell r="OX33" t="str">
            <v>N/A</v>
          </cell>
          <cell r="OY33" t="str">
            <v>N/A</v>
          </cell>
          <cell r="OZ33" t="str">
            <v>N/A</v>
          </cell>
          <cell r="PA33" t="str">
            <v>N/A</v>
          </cell>
          <cell r="PB33" t="str">
            <v>N/A</v>
          </cell>
          <cell r="PC33" t="str">
            <v>N/A</v>
          </cell>
          <cell r="PD33" t="str">
            <v>N/A</v>
          </cell>
          <cell r="PE33" t="str">
            <v>N/A</v>
          </cell>
          <cell r="PF33" t="str">
            <v>N/A</v>
          </cell>
          <cell r="PG33" t="str">
            <v>N/A</v>
          </cell>
          <cell r="PH33" t="str">
            <v>N/A</v>
          </cell>
          <cell r="PI33" t="str">
            <v>N/A</v>
          </cell>
          <cell r="PJ33" t="str">
            <v>N/A</v>
          </cell>
          <cell r="PK33" t="str">
            <v>N/A</v>
          </cell>
          <cell r="PL33">
            <v>211476</v>
          </cell>
          <cell r="PM33">
            <v>1174933335</v>
          </cell>
          <cell r="PN33" t="str">
            <v>Indicador MGA</v>
          </cell>
        </row>
        <row r="34">
          <cell r="A34" t="str">
            <v>PD41</v>
          </cell>
          <cell r="B34">
            <v>7868</v>
          </cell>
          <cell r="C34" t="str">
            <v>7868_MGA_3</v>
          </cell>
          <cell r="D34">
            <v>2020110010191</v>
          </cell>
          <cell r="E34" t="str">
            <v>Un nuevo contrato social y ambiental para la Bogotá del siglo XXI</v>
          </cell>
          <cell r="F34" t="str">
            <v>5. Construir Bogotá región con gobierno abierto, transparente y ciudadanía consciente.</v>
          </cell>
          <cell r="G34" t="str">
            <v>56. Gestión Pública Efectiva</v>
          </cell>
          <cell r="H34" t="str">
            <v xml:space="preserve">Fortalecer las capacidades institucionales para una Gestión pública efectiva y articulada, orientada a la generación de valor público para los grupos de interés. </v>
          </cell>
          <cell r="I34" t="str">
            <v>3. Fortalecer la gestión y desempeño  para generar valor público en nuestros grupos de interés.</v>
          </cell>
          <cell r="J34" t="str">
            <v>Desarrollo Institucional para una Gestión Pública Eficiente</v>
          </cell>
          <cell r="K34" t="str">
            <v>Subsecretaría Distrital de Fortalecimiento Institucional</v>
          </cell>
          <cell r="L34" t="str">
            <v>Gloria Patricia Rincón Mazo</v>
          </cell>
          <cell r="M34" t="str">
            <v>Subsecretaria Distrital de Fortalecimiento Institucional</v>
          </cell>
          <cell r="N34" t="str">
            <v>Subsecretaría Distrital de Fortalecimiento Institucional</v>
          </cell>
          <cell r="O34" t="str">
            <v>Gloria Patricia Rincón Mazo</v>
          </cell>
          <cell r="P34" t="str">
            <v>Subsecretaria Distrital de Fortalecimiento Institucional</v>
          </cell>
          <cell r="Q34" t="str">
            <v>Blanca Iraida Bautista Torres</v>
          </cell>
          <cell r="R34" t="str">
            <v>Eliana Pedraza</v>
          </cell>
          <cell r="S34" t="str">
            <v>Servicio de apoyo para el fortalecimiento de la gestión de las entidades públicas</v>
          </cell>
          <cell r="T34" t="str">
            <v>Instituciones públicas asistidas técnicamente</v>
          </cell>
          <cell r="AD34" t="str">
            <v>3.1. Servicio de apoyo para el fortalecimiento de la gestión de las entidades públicas</v>
          </cell>
          <cell r="AE34" t="str">
            <v xml:space="preserve">3.1.1. Instituciones públicas asistidas técnicamente </v>
          </cell>
          <cell r="AI34" t="str">
            <v xml:space="preserve">PD_producto MGA: 3.1. Servicio de apoyo para el fortalecimiento de la gestión de las entidades públicas; PD_ID producto MGA: 3.1.1. Instituciones públicas asistidas técnicamente ; </v>
          </cell>
          <cell r="AJ34" t="str">
            <v>La magnitud en cadela de valor esta dada en: 2020: 56 - 2021: 56 - 2022: 56 - 2023:56 - 2024:56</v>
          </cell>
          <cell r="AK34">
            <v>44055</v>
          </cell>
          <cell r="AL34">
            <v>1</v>
          </cell>
          <cell r="AM34">
            <v>2022</v>
          </cell>
          <cell r="AN34" t="str">
            <v xml:space="preserve">Este servicio incluye apoyo para el fortalecimiento de entidades públicas, servidores públicos y ciudadanos en la implementación de las politicas del sector </v>
          </cell>
          <cell r="AO34" t="str">
            <v xml:space="preserve">Fortalecer la capacidad para una  Gestión pública efectiva  y articulada, orientada a la generación de valor público para los grupos de interés.  </v>
          </cell>
          <cell r="AP34">
            <v>2020</v>
          </cell>
          <cell r="AQ34">
            <v>2024</v>
          </cell>
          <cell r="AR34" t="str">
            <v>Constante</v>
          </cell>
          <cell r="AS34" t="str">
            <v>Efectividad</v>
          </cell>
          <cell r="AT34" t="str">
            <v>Número</v>
          </cell>
          <cell r="AU34" t="str">
            <v>Producto</v>
          </cell>
          <cell r="AV34" t="str">
            <v>N/D</v>
          </cell>
          <cell r="AW34" t="str">
            <v>N/D</v>
          </cell>
          <cell r="AX34" t="str">
            <v>N/D</v>
          </cell>
          <cell r="AY34">
            <v>0</v>
          </cell>
          <cell r="AZ34">
            <v>1</v>
          </cell>
          <cell r="BA34">
            <v>0</v>
          </cell>
          <cell r="BB34">
            <v>0</v>
          </cell>
          <cell r="BC34" t="str">
            <v xml:space="preserve">Instituciones públicas asistidas técnicamente </v>
          </cell>
          <cell r="BD34" t="str">
            <v xml:space="preserve">Instituciones públicas asistidas técnicamente </v>
          </cell>
          <cell r="BE34" t="str">
            <v>N/A</v>
          </cell>
          <cell r="BF34">
            <v>0</v>
          </cell>
          <cell r="BG34">
            <v>2</v>
          </cell>
          <cell r="BH34">
            <v>44098</v>
          </cell>
          <cell r="BI34">
            <v>0</v>
          </cell>
          <cell r="BJ34" t="str">
            <v>Establecer variables 1 y/o 2 numéricas</v>
          </cell>
          <cell r="BK34">
            <v>56</v>
          </cell>
          <cell r="BL34">
            <v>56</v>
          </cell>
          <cell r="BM34">
            <v>56</v>
          </cell>
          <cell r="BN34">
            <v>56</v>
          </cell>
          <cell r="BO34">
            <v>56</v>
          </cell>
          <cell r="BP34">
            <v>56</v>
          </cell>
          <cell r="BW34">
            <v>56</v>
          </cell>
          <cell r="BX34">
            <v>56</v>
          </cell>
          <cell r="BY34">
            <v>56</v>
          </cell>
          <cell r="BZ34">
            <v>56</v>
          </cell>
          <cell r="CA34">
            <v>56</v>
          </cell>
          <cell r="CB34">
            <v>0</v>
          </cell>
          <cell r="CC34" t="str">
            <v>N/A</v>
          </cell>
          <cell r="CD34" t="str">
            <v>N/A</v>
          </cell>
          <cell r="CE34" t="str">
            <v>N/A</v>
          </cell>
          <cell r="CF34">
            <v>56</v>
          </cell>
          <cell r="CG34">
            <v>56</v>
          </cell>
          <cell r="CH34" t="str">
            <v>No aplica</v>
          </cell>
          <cell r="CI34" t="str">
            <v>Suma</v>
          </cell>
          <cell r="CJ34">
            <v>0</v>
          </cell>
          <cell r="CK34">
            <v>0</v>
          </cell>
          <cell r="CL34">
            <v>0</v>
          </cell>
          <cell r="CM34">
            <v>0</v>
          </cell>
          <cell r="CN34">
            <v>0</v>
          </cell>
          <cell r="CO34">
            <v>0</v>
          </cell>
          <cell r="CP34">
            <v>0</v>
          </cell>
          <cell r="CQ34">
            <v>0</v>
          </cell>
          <cell r="CR34">
            <v>0</v>
          </cell>
          <cell r="CS34">
            <v>0</v>
          </cell>
          <cell r="CT34">
            <v>0</v>
          </cell>
          <cell r="CU34">
            <v>56</v>
          </cell>
          <cell r="CV34">
            <v>56</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56</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t="str">
            <v>Informe apoyo técnico entidades distritales.</v>
          </cell>
          <cell r="EL34">
            <v>0</v>
          </cell>
          <cell r="EM34">
            <v>0</v>
          </cell>
          <cell r="EN34">
            <v>0</v>
          </cell>
          <cell r="EO34">
            <v>0</v>
          </cell>
          <cell r="EP34">
            <v>0</v>
          </cell>
          <cell r="EQ34">
            <v>0</v>
          </cell>
          <cell r="ER34">
            <v>0</v>
          </cell>
          <cell r="ES34">
            <v>0</v>
          </cell>
          <cell r="ET34">
            <v>0</v>
          </cell>
          <cell r="EU34">
            <v>0</v>
          </cell>
          <cell r="EV34">
            <v>0</v>
          </cell>
          <cell r="EW34">
            <v>0</v>
          </cell>
          <cell r="EX34" t="str">
            <v>N/A</v>
          </cell>
          <cell r="EY34" t="str">
            <v>N/A</v>
          </cell>
          <cell r="EZ34" t="str">
            <v>N/A</v>
          </cell>
          <cell r="FA34" t="str">
            <v>N/A</v>
          </cell>
          <cell r="FB34" t="str">
            <v>N/A</v>
          </cell>
          <cell r="FC34" t="str">
            <v>N/A</v>
          </cell>
          <cell r="FD34" t="str">
            <v>N/A</v>
          </cell>
          <cell r="FE34" t="str">
            <v>N/A</v>
          </cell>
          <cell r="FF34" t="str">
            <v>N/A</v>
          </cell>
          <cell r="FG34" t="str">
            <v>N/A</v>
          </cell>
          <cell r="FH34" t="str">
            <v>N/A</v>
          </cell>
          <cell r="FI34" t="str">
            <v>N/A</v>
          </cell>
          <cell r="FJ34" t="str">
            <v>N/A</v>
          </cell>
          <cell r="FK34" t="str">
            <v>N/A</v>
          </cell>
          <cell r="FL34" t="str">
            <v>N/A</v>
          </cell>
          <cell r="FM34" t="str">
            <v>N/A</v>
          </cell>
          <cell r="FN34" t="str">
            <v>N/A</v>
          </cell>
          <cell r="FO34" t="str">
            <v>N/A</v>
          </cell>
          <cell r="FP34" t="str">
            <v>N/A</v>
          </cell>
          <cell r="FQ34" t="str">
            <v>N/A</v>
          </cell>
          <cell r="FR34" t="str">
            <v>N/A</v>
          </cell>
          <cell r="FS34" t="str">
            <v>N/A</v>
          </cell>
          <cell r="FT34" t="str">
            <v>N/A</v>
          </cell>
          <cell r="FU34" t="str">
            <v>N/A</v>
          </cell>
          <cell r="FV34" t="str">
            <v>N/A</v>
          </cell>
          <cell r="FW34" t="str">
            <v>N/A</v>
          </cell>
          <cell r="FX34" t="str">
            <v>N/A</v>
          </cell>
          <cell r="FY34" t="str">
            <v>N/A</v>
          </cell>
          <cell r="FZ34" t="str">
            <v>N/A</v>
          </cell>
          <cell r="GA34" t="str">
            <v>N/A</v>
          </cell>
          <cell r="GB34" t="str">
            <v>N/A</v>
          </cell>
          <cell r="GC34" t="str">
            <v>N/A</v>
          </cell>
          <cell r="GD34" t="str">
            <v>N/A</v>
          </cell>
          <cell r="GE34" t="str">
            <v>N/A</v>
          </cell>
          <cell r="GF34" t="str">
            <v>N/A</v>
          </cell>
          <cell r="GG34" t="str">
            <v>N/A</v>
          </cell>
          <cell r="GH34" t="str">
            <v>N/A</v>
          </cell>
          <cell r="GI34" t="str">
            <v>N/A</v>
          </cell>
          <cell r="GJ34" t="str">
            <v>N/A</v>
          </cell>
          <cell r="GK34" t="str">
            <v>N/A</v>
          </cell>
          <cell r="GL34" t="str">
            <v>N/A</v>
          </cell>
          <cell r="GM34" t="str">
            <v>N/A</v>
          </cell>
          <cell r="GN34" t="str">
            <v>N/A</v>
          </cell>
          <cell r="GO34" t="str">
            <v>N/A</v>
          </cell>
          <cell r="GP34" t="str">
            <v>N/A</v>
          </cell>
          <cell r="GQ34" t="str">
            <v>N/A</v>
          </cell>
          <cell r="GR34" t="str">
            <v>N/A</v>
          </cell>
          <cell r="GS34" t="str">
            <v>N/A</v>
          </cell>
          <cell r="GT34" t="str">
            <v>N/A</v>
          </cell>
          <cell r="GU34" t="str">
            <v>N/A</v>
          </cell>
          <cell r="GV34" t="str">
            <v>N/A</v>
          </cell>
          <cell r="GW34" t="str">
            <v>N/A</v>
          </cell>
          <cell r="GX34" t="str">
            <v>N/A</v>
          </cell>
          <cell r="GY34" t="str">
            <v>N/A</v>
          </cell>
          <cell r="GZ34" t="str">
            <v>N/A</v>
          </cell>
          <cell r="HA34" t="str">
            <v>N/A</v>
          </cell>
          <cell r="HB34" t="str">
            <v>N/A</v>
          </cell>
          <cell r="HC34" t="str">
            <v>N/A</v>
          </cell>
          <cell r="HD34" t="str">
            <v>N/A</v>
          </cell>
          <cell r="HE34" t="str">
            <v>N/A</v>
          </cell>
          <cell r="HF34" t="str">
            <v>N/A</v>
          </cell>
          <cell r="HG34" t="str">
            <v>N/A</v>
          </cell>
          <cell r="HH34" t="str">
            <v>N/A</v>
          </cell>
          <cell r="HI34" t="str">
            <v>N/A</v>
          </cell>
          <cell r="HJ34" t="str">
            <v>N/A</v>
          </cell>
          <cell r="HK34" t="str">
            <v>N/A</v>
          </cell>
          <cell r="HL34" t="str">
            <v>N/A</v>
          </cell>
          <cell r="HM34" t="str">
            <v>N/A</v>
          </cell>
          <cell r="HN34" t="str">
            <v>N/A</v>
          </cell>
          <cell r="HO34" t="str">
            <v>N/A</v>
          </cell>
          <cell r="HP34" t="str">
            <v>N/A</v>
          </cell>
          <cell r="HQ34" t="str">
            <v>N/A</v>
          </cell>
          <cell r="HR34" t="str">
            <v>N/A</v>
          </cell>
          <cell r="HS34" t="str">
            <v>N/A</v>
          </cell>
          <cell r="HT34" t="str">
            <v>N/A</v>
          </cell>
          <cell r="HU34" t="str">
            <v>N/A</v>
          </cell>
          <cell r="HV34" t="str">
            <v>N/A</v>
          </cell>
          <cell r="HW34" t="str">
            <v>N/A</v>
          </cell>
          <cell r="HX34" t="str">
            <v>No aplica en el periodo</v>
          </cell>
          <cell r="HY34" t="str">
            <v>No aplica</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t="str">
            <v>No Programó</v>
          </cell>
          <cell r="JZ34" t="str">
            <v/>
          </cell>
          <cell r="KA34" t="str">
            <v/>
          </cell>
          <cell r="KB34" t="str">
            <v/>
          </cell>
          <cell r="KC34" t="str">
            <v/>
          </cell>
          <cell r="KD34" t="str">
            <v/>
          </cell>
          <cell r="KE34" t="str">
            <v/>
          </cell>
          <cell r="KF34" t="str">
            <v/>
          </cell>
          <cell r="KG34" t="str">
            <v/>
          </cell>
          <cell r="KH34" t="str">
            <v/>
          </cell>
          <cell r="KI34" t="str">
            <v/>
          </cell>
          <cell r="KJ34" t="str">
            <v/>
          </cell>
          <cell r="KK34" t="str">
            <v>No Programó</v>
          </cell>
          <cell r="KL34" t="str">
            <v>No Programó</v>
          </cell>
          <cell r="KM34" t="str">
            <v>No Programó</v>
          </cell>
          <cell r="KN34" t="str">
            <v>No Programó</v>
          </cell>
          <cell r="KO34" t="str">
            <v>No Programó</v>
          </cell>
          <cell r="KP34" t="str">
            <v>No Programó</v>
          </cell>
          <cell r="KQ34" t="str">
            <v>No Programó</v>
          </cell>
          <cell r="KR34" t="str">
            <v>No Programó</v>
          </cell>
          <cell r="KS34" t="str">
            <v>No Programó</v>
          </cell>
          <cell r="KT34" t="str">
            <v>No Programó</v>
          </cell>
          <cell r="KU34" t="str">
            <v/>
          </cell>
          <cell r="KV34" t="str">
            <v/>
          </cell>
          <cell r="KW34" t="str">
            <v>No Programó</v>
          </cell>
          <cell r="KX34" t="str">
            <v>7868_3</v>
          </cell>
          <cell r="KY34" t="str">
            <v>3. Fortalecer la gestión y desempeño  para generar valor público en nuestros grupos de interés.</v>
          </cell>
          <cell r="KZ34">
            <v>100</v>
          </cell>
          <cell r="LA34">
            <v>77.5</v>
          </cell>
          <cell r="LB34" t="str">
            <v/>
          </cell>
          <cell r="LC34" t="str">
            <v/>
          </cell>
          <cell r="LD34">
            <v>100</v>
          </cell>
          <cell r="LE34">
            <v>76.326388888888886</v>
          </cell>
          <cell r="LF34">
            <v>10533461000</v>
          </cell>
          <cell r="LG34">
            <v>9952827681</v>
          </cell>
          <cell r="LH34">
            <v>7343147798</v>
          </cell>
          <cell r="LI34">
            <v>1175144811</v>
          </cell>
          <cell r="LJ34">
            <v>1134507998</v>
          </cell>
          <cell r="LK34" t="str">
            <v>No Programó</v>
          </cell>
          <cell r="LL34" t="str">
            <v>No Programó</v>
          </cell>
          <cell r="LM34" t="str">
            <v>No Programó</v>
          </cell>
          <cell r="LN34" t="str">
            <v>No Programó</v>
          </cell>
          <cell r="LO34" t="str">
            <v>No Programó</v>
          </cell>
          <cell r="LP34" t="str">
            <v>No Programó</v>
          </cell>
          <cell r="LQ34" t="str">
            <v>No Programó</v>
          </cell>
          <cell r="LR34" t="str">
            <v>No Programó</v>
          </cell>
          <cell r="LS34" t="str">
            <v>No Programó</v>
          </cell>
          <cell r="LT34" t="str">
            <v>No Programó</v>
          </cell>
          <cell r="LU34" t="str">
            <v/>
          </cell>
          <cell r="LV34" t="str">
            <v/>
          </cell>
          <cell r="LW34">
            <v>0</v>
          </cell>
          <cell r="LX34">
            <v>0</v>
          </cell>
          <cell r="LY34">
            <v>0</v>
          </cell>
          <cell r="LZ34" t="str">
            <v>No aplica</v>
          </cell>
          <cell r="MA34" t="str">
            <v>No aplica</v>
          </cell>
          <cell r="MB34" t="str">
            <v>No aplica</v>
          </cell>
          <cell r="MC34" t="str">
            <v>No aplica</v>
          </cell>
          <cell r="MD34" t="str">
            <v>No aplica</v>
          </cell>
          <cell r="ME34" t="str">
            <v>No aplica</v>
          </cell>
          <cell r="MF34" t="str">
            <v>No aplica</v>
          </cell>
          <cell r="MG34" t="str">
            <v>No aplica</v>
          </cell>
          <cell r="MH34" t="str">
            <v>No aplica</v>
          </cell>
          <cell r="MI34">
            <v>0</v>
          </cell>
          <cell r="MJ34">
            <v>0</v>
          </cell>
          <cell r="MK34">
            <v>0</v>
          </cell>
          <cell r="ML34" t="str">
            <v>No aplica</v>
          </cell>
          <cell r="MM34" t="str">
            <v>No aplica</v>
          </cell>
          <cell r="MN34" t="str">
            <v>No aplica</v>
          </cell>
          <cell r="MO34" t="str">
            <v>No aplica</v>
          </cell>
          <cell r="MP34" t="str">
            <v>No aplica</v>
          </cell>
          <cell r="MQ34" t="str">
            <v>No aplica</v>
          </cell>
          <cell r="MR34" t="str">
            <v>No aplica</v>
          </cell>
          <cell r="MS34" t="str">
            <v>No aplica</v>
          </cell>
          <cell r="MT34" t="str">
            <v>No aplica</v>
          </cell>
          <cell r="MU34">
            <v>0</v>
          </cell>
          <cell r="MV34">
            <v>0</v>
          </cell>
          <cell r="MW34">
            <v>0</v>
          </cell>
          <cell r="MX34" t="str">
            <v>No Programó</v>
          </cell>
          <cell r="MY34" t="str">
            <v>No Programó</v>
          </cell>
          <cell r="MZ34" t="str">
            <v>No Programó</v>
          </cell>
          <cell r="NA34" t="str">
            <v>No Programó</v>
          </cell>
          <cell r="NB34" t="str">
            <v>No Programó</v>
          </cell>
          <cell r="NC34" t="str">
            <v>No Programó</v>
          </cell>
          <cell r="ND34" t="str">
            <v>No Programó</v>
          </cell>
          <cell r="NE34" t="str">
            <v>No Programó</v>
          </cell>
          <cell r="NF34" t="str">
            <v>No Programó</v>
          </cell>
          <cell r="NG34" t="str">
            <v>No Programó</v>
          </cell>
          <cell r="NH34" t="str">
            <v/>
          </cell>
          <cell r="NI34" t="str">
            <v/>
          </cell>
          <cell r="NJ34" t="str">
            <v>No aplica</v>
          </cell>
          <cell r="NK34" t="str">
            <v>No aplica</v>
          </cell>
          <cell r="NL34" t="str">
            <v>No aplica</v>
          </cell>
          <cell r="NM34" t="str">
            <v>No aplica</v>
          </cell>
          <cell r="NN34" t="str">
            <v>No aplica</v>
          </cell>
          <cell r="NO34" t="str">
            <v>No aplica</v>
          </cell>
          <cell r="NP34" t="str">
            <v>No aplica</v>
          </cell>
          <cell r="NQ34" t="str">
            <v>No aplica</v>
          </cell>
          <cell r="NR34" t="str">
            <v>No aplica</v>
          </cell>
          <cell r="NS34">
            <v>0</v>
          </cell>
          <cell r="NT34">
            <v>0</v>
          </cell>
          <cell r="NU34">
            <v>0</v>
          </cell>
          <cell r="NV34" t="str">
            <v>No aplica</v>
          </cell>
          <cell r="NW34" t="str">
            <v>No aplica</v>
          </cell>
          <cell r="NX34" t="str">
            <v>No aplica</v>
          </cell>
          <cell r="NY34" t="str">
            <v>No aplica</v>
          </cell>
          <cell r="NZ34" t="str">
            <v>No aplica</v>
          </cell>
          <cell r="OA34" t="str">
            <v>No aplica</v>
          </cell>
          <cell r="OB34" t="str">
            <v>No aplica</v>
          </cell>
          <cell r="OC34" t="str">
            <v>No aplica</v>
          </cell>
          <cell r="OD34" t="str">
            <v>No aplica</v>
          </cell>
          <cell r="OE34">
            <v>0</v>
          </cell>
          <cell r="OF34">
            <v>0</v>
          </cell>
          <cell r="OG34">
            <v>0</v>
          </cell>
          <cell r="OJ34" t="str">
            <v>PD41</v>
          </cell>
          <cell r="OK34">
            <v>0</v>
          </cell>
          <cell r="OL34" t="str">
            <v>N/A</v>
          </cell>
          <cell r="OM34" t="str">
            <v>N/A</v>
          </cell>
          <cell r="ON34" t="str">
            <v>N/A</v>
          </cell>
          <cell r="OO34" t="str">
            <v>N/A</v>
          </cell>
          <cell r="OP34" t="str">
            <v>N/A</v>
          </cell>
          <cell r="OQ34" t="str">
            <v>N/A</v>
          </cell>
          <cell r="OR34" t="str">
            <v>N/A</v>
          </cell>
          <cell r="OS34" t="str">
            <v>N/A</v>
          </cell>
          <cell r="OT34" t="str">
            <v>N/A</v>
          </cell>
          <cell r="OU34" t="str">
            <v>N/A</v>
          </cell>
          <cell r="OV34" t="str">
            <v>N/A</v>
          </cell>
          <cell r="OW34" t="str">
            <v>N/A</v>
          </cell>
          <cell r="OX34" t="str">
            <v>N/A</v>
          </cell>
          <cell r="OY34" t="str">
            <v>N/A</v>
          </cell>
          <cell r="OZ34" t="str">
            <v>N/A</v>
          </cell>
          <cell r="PA34" t="str">
            <v>N/A</v>
          </cell>
          <cell r="PB34" t="str">
            <v>N/A</v>
          </cell>
          <cell r="PC34" t="str">
            <v>N/A</v>
          </cell>
          <cell r="PD34" t="str">
            <v>N/A</v>
          </cell>
          <cell r="PE34" t="str">
            <v>N/A</v>
          </cell>
          <cell r="PF34" t="str">
            <v>N/A</v>
          </cell>
          <cell r="PG34" t="str">
            <v>N/A</v>
          </cell>
          <cell r="PH34" t="str">
            <v>N/A</v>
          </cell>
          <cell r="PI34" t="str">
            <v>N/A</v>
          </cell>
          <cell r="PJ34" t="str">
            <v>N/A</v>
          </cell>
          <cell r="PK34" t="str">
            <v>N/A</v>
          </cell>
          <cell r="PL34">
            <v>211476</v>
          </cell>
          <cell r="PM34">
            <v>1174933335</v>
          </cell>
          <cell r="PN34" t="str">
            <v>Indicador MGA</v>
          </cell>
        </row>
        <row r="35">
          <cell r="A35" t="str">
            <v>PD42</v>
          </cell>
          <cell r="B35">
            <v>7868</v>
          </cell>
          <cell r="C35" t="str">
            <v>7868_MGA_4</v>
          </cell>
          <cell r="D35">
            <v>2020110010191</v>
          </cell>
          <cell r="E35" t="str">
            <v>Un nuevo contrato social y ambiental para la Bogotá del siglo XXI</v>
          </cell>
          <cell r="F35" t="str">
            <v>5. Construir Bogotá región con gobierno abierto, transparente y ciudadanía consciente.</v>
          </cell>
          <cell r="G35" t="str">
            <v>56. Gestión Pública Efectiva</v>
          </cell>
          <cell r="H35" t="str">
            <v xml:space="preserve">Fortalecer las capacidades institucionales para una Gestión pública efectiva y articulada, orientada a la generación de valor público para los grupos de interés. </v>
          </cell>
          <cell r="I35" t="str">
            <v>N/A</v>
          </cell>
          <cell r="J35" t="str">
            <v>Desarrollo Institucional para una Gestión Pública Eficiente</v>
          </cell>
          <cell r="K35" t="str">
            <v>Subsecretaría Distrital de Fortalecimiento Institucional</v>
          </cell>
          <cell r="L35" t="str">
            <v>Gloria Patricia Rincón Mazo</v>
          </cell>
          <cell r="M35" t="str">
            <v>Subsecretaria Distrital de Fortalecimiento Institucional</v>
          </cell>
          <cell r="N35" t="str">
            <v>Dirección Distrital de Desarrollo Institucional</v>
          </cell>
          <cell r="O35" t="str">
            <v>Oscar Guillermo Niño del Rio</v>
          </cell>
          <cell r="P35" t="str">
            <v>Director Distrital de Desarrollo Institucional</v>
          </cell>
          <cell r="Q35" t="str">
            <v xml:space="preserve">Lady Nieto Bahamón </v>
          </cell>
          <cell r="R35" t="str">
            <v>Eliana Pedraza</v>
          </cell>
          <cell r="S35" t="str">
            <v>Cursos de formación dictados</v>
          </cell>
          <cell r="T35" t="str">
            <v>Número de cursos de formación dictados</v>
          </cell>
          <cell r="AF35" t="str">
            <v>Cursos de formación dictados</v>
          </cell>
          <cell r="AI35" t="str">
            <v xml:space="preserve">PD_Gestion MGA: Cursos de formación dictados; </v>
          </cell>
          <cell r="AJ35">
            <v>0</v>
          </cell>
          <cell r="AK35">
            <v>44055</v>
          </cell>
          <cell r="AL35">
            <v>1</v>
          </cell>
          <cell r="AM35">
            <v>2022</v>
          </cell>
          <cell r="AN35" t="str">
            <v xml:space="preserve">Cursos habilitados y ofertados en temas de gestión pública para los servidores de las entidades y organismos distritales._x000D_
_x000D_
Curso de Teletrabajo para Directivos_x000D_
Curso de Teletrabajo para servidores _x000D_
Implementación de Políticas Públicas _x000D_
Gobernanza Pública Buenas Prácticas _x000D_
Gobernanza Pública Transparencia _x000D_
</v>
          </cell>
          <cell r="AO35" t="str">
            <v>Fortalecimiento de las competencias en temas de gestión pública de los servidores de las entidades y organismos distritales, brindándoles información actualizada y herramientas basadas en mejores prácticas que permiten una mejor atención a la ciudadanía fomentando permanentemente la transparencia e integridad en las labores diarias</v>
          </cell>
          <cell r="AP35">
            <v>2020</v>
          </cell>
          <cell r="AQ35">
            <v>2024</v>
          </cell>
          <cell r="AR35" t="str">
            <v>Suma</v>
          </cell>
          <cell r="AS35" t="str">
            <v>Eficiencia</v>
          </cell>
          <cell r="AT35" t="str">
            <v>Número</v>
          </cell>
          <cell r="AU35" t="str">
            <v>Resultado</v>
          </cell>
          <cell r="AV35">
            <v>2020</v>
          </cell>
          <cell r="AW35">
            <v>0</v>
          </cell>
          <cell r="AX35" t="str">
            <v>N/D</v>
          </cell>
          <cell r="AY35">
            <v>0</v>
          </cell>
          <cell r="AZ35">
            <v>1</v>
          </cell>
          <cell r="BA35">
            <v>0</v>
          </cell>
          <cell r="BB35" t="str">
            <v xml:space="preserve">Ejecución de los cursos de formación de acuerdo a lo programado. </v>
          </cell>
          <cell r="BC35" t="str">
            <v>Número cursos ofertados/Número cursos programados * 100</v>
          </cell>
          <cell r="BD35" t="str">
            <v>Cursos ofertados</v>
          </cell>
          <cell r="BE35" t="str">
            <v xml:space="preserve">Cursos programados </v>
          </cell>
          <cell r="BF35" t="str">
            <v>Informes de gestión de la dependencia.</v>
          </cell>
          <cell r="BG35">
            <v>2</v>
          </cell>
          <cell r="BH35">
            <v>44098</v>
          </cell>
          <cell r="BI35">
            <v>0</v>
          </cell>
          <cell r="BJ35" t="str">
            <v>Establecer variables 1 y/o 2 numéricas</v>
          </cell>
          <cell r="BK35">
            <v>25</v>
          </cell>
          <cell r="BL35">
            <v>5</v>
          </cell>
          <cell r="BM35">
            <v>5</v>
          </cell>
          <cell r="BN35">
            <v>5</v>
          </cell>
          <cell r="BO35">
            <v>5</v>
          </cell>
          <cell r="BP35">
            <v>5</v>
          </cell>
          <cell r="BW35">
            <v>5</v>
          </cell>
          <cell r="BX35">
            <v>5</v>
          </cell>
          <cell r="BY35">
            <v>5</v>
          </cell>
          <cell r="BZ35">
            <v>5</v>
          </cell>
          <cell r="CA35">
            <v>5</v>
          </cell>
          <cell r="CB35">
            <v>0</v>
          </cell>
          <cell r="CC35" t="str">
            <v>N/A</v>
          </cell>
          <cell r="CD35" t="str">
            <v>N/A</v>
          </cell>
          <cell r="CE35" t="str">
            <v>N/A</v>
          </cell>
          <cell r="CF35">
            <v>5</v>
          </cell>
          <cell r="CG35">
            <v>5</v>
          </cell>
          <cell r="CH35">
            <v>13</v>
          </cell>
          <cell r="CI35" t="str">
            <v>Suma</v>
          </cell>
          <cell r="CJ35" t="str">
            <v> </v>
          </cell>
          <cell r="CK35" t="str">
            <v> </v>
          </cell>
          <cell r="CL35" t="str">
            <v> </v>
          </cell>
          <cell r="CM35" t="str">
            <v> </v>
          </cell>
          <cell r="CN35">
            <v>0</v>
          </cell>
          <cell r="CO35">
            <v>2</v>
          </cell>
          <cell r="CP35">
            <v>0</v>
          </cell>
          <cell r="CQ35">
            <v>0</v>
          </cell>
          <cell r="CR35">
            <v>0</v>
          </cell>
          <cell r="CS35">
            <v>0</v>
          </cell>
          <cell r="CT35">
            <v>0</v>
          </cell>
          <cell r="CU35">
            <v>3</v>
          </cell>
          <cell r="CV35">
            <v>5</v>
          </cell>
          <cell r="CW35">
            <v>2</v>
          </cell>
          <cell r="CX35">
            <v>2</v>
          </cell>
          <cell r="CY35">
            <v>0</v>
          </cell>
          <cell r="CZ35">
            <v>0</v>
          </cell>
          <cell r="DA35">
            <v>0</v>
          </cell>
          <cell r="DB35">
            <v>0</v>
          </cell>
          <cell r="DC35">
            <v>0</v>
          </cell>
          <cell r="DD35">
            <v>2</v>
          </cell>
          <cell r="DE35">
            <v>0</v>
          </cell>
          <cell r="DF35">
            <v>0</v>
          </cell>
          <cell r="DG35">
            <v>0</v>
          </cell>
          <cell r="DH35">
            <v>0</v>
          </cell>
          <cell r="DI35">
            <v>0</v>
          </cell>
          <cell r="DJ35">
            <v>0</v>
          </cell>
          <cell r="DK35">
            <v>2</v>
          </cell>
          <cell r="DL35">
            <v>0</v>
          </cell>
          <cell r="DM35">
            <v>0</v>
          </cell>
          <cell r="DN35">
            <v>0</v>
          </cell>
          <cell r="DO35">
            <v>0</v>
          </cell>
          <cell r="DP35">
            <v>0</v>
          </cell>
          <cell r="DQ35">
            <v>2</v>
          </cell>
          <cell r="DR35">
            <v>0</v>
          </cell>
          <cell r="DS35">
            <v>0</v>
          </cell>
          <cell r="DT35">
            <v>1</v>
          </cell>
          <cell r="DU35">
            <v>0</v>
          </cell>
          <cell r="DV35">
            <v>0</v>
          </cell>
          <cell r="DW35">
            <v>0</v>
          </cell>
          <cell r="DX35">
            <v>3</v>
          </cell>
          <cell r="DY35">
            <v>3</v>
          </cell>
          <cell r="DZ35">
            <v>0</v>
          </cell>
          <cell r="EA35">
            <v>0</v>
          </cell>
          <cell r="EB35">
            <v>0</v>
          </cell>
          <cell r="EC35">
            <v>0</v>
          </cell>
          <cell r="ED35">
            <v>0</v>
          </cell>
          <cell r="EE35" t="str">
            <v xml:space="preserve">Informe Cursos MGA </v>
          </cell>
          <cell r="EF35">
            <v>0</v>
          </cell>
          <cell r="EG35">
            <v>0</v>
          </cell>
          <cell r="EH35">
            <v>0</v>
          </cell>
          <cell r="EI35">
            <v>0</v>
          </cell>
          <cell r="EJ35">
            <v>0</v>
          </cell>
          <cell r="EK35" t="str">
            <v xml:space="preserve">Informe Cursos MGA </v>
          </cell>
          <cell r="EL35">
            <v>0</v>
          </cell>
          <cell r="EM35">
            <v>0</v>
          </cell>
          <cell r="EN35">
            <v>0</v>
          </cell>
          <cell r="EO35">
            <v>0</v>
          </cell>
          <cell r="EP35">
            <v>0</v>
          </cell>
          <cell r="EQ35" t="str">
            <v xml:space="preserve">Informe Cursos MGA </v>
          </cell>
          <cell r="ER35">
            <v>0</v>
          </cell>
          <cell r="ES35">
            <v>0</v>
          </cell>
          <cell r="ET35" t="str">
            <v xml:space="preserve">Informe Cursos MGA </v>
          </cell>
          <cell r="EU35">
            <v>0</v>
          </cell>
          <cell r="EV35">
            <v>0</v>
          </cell>
          <cell r="EW35">
            <v>0</v>
          </cell>
          <cell r="EX35" t="str">
            <v>N/A</v>
          </cell>
          <cell r="EY35" t="str">
            <v>N/A</v>
          </cell>
          <cell r="EZ35" t="str">
            <v>N/A</v>
          </cell>
          <cell r="FA35" t="str">
            <v>N/A</v>
          </cell>
          <cell r="FB35" t="str">
            <v>N/A</v>
          </cell>
          <cell r="FC35" t="str">
            <v>N/A</v>
          </cell>
          <cell r="FD35" t="str">
            <v>N/A</v>
          </cell>
          <cell r="FE35" t="str">
            <v>N/A</v>
          </cell>
          <cell r="FF35" t="str">
            <v>N/A</v>
          </cell>
          <cell r="FG35" t="str">
            <v>N/A</v>
          </cell>
          <cell r="FH35" t="str">
            <v>N/A</v>
          </cell>
          <cell r="FI35" t="str">
            <v>N/A</v>
          </cell>
          <cell r="FJ35" t="str">
            <v>N/A</v>
          </cell>
          <cell r="FK35" t="str">
            <v>N/A</v>
          </cell>
          <cell r="FL35" t="str">
            <v>N/A</v>
          </cell>
          <cell r="FM35" t="str">
            <v>N/A</v>
          </cell>
          <cell r="FN35" t="str">
            <v>N/A</v>
          </cell>
          <cell r="FO35" t="str">
            <v>N/A</v>
          </cell>
          <cell r="FP35" t="str">
            <v>N/A</v>
          </cell>
          <cell r="FQ35" t="str">
            <v>N/A</v>
          </cell>
          <cell r="FR35" t="str">
            <v>N/A</v>
          </cell>
          <cell r="FS35" t="str">
            <v>N/A</v>
          </cell>
          <cell r="FT35" t="str">
            <v>N/A</v>
          </cell>
          <cell r="FU35" t="str">
            <v>N/A</v>
          </cell>
          <cell r="FV35" t="str">
            <v>N/A</v>
          </cell>
          <cell r="FW35" t="str">
            <v>N/A</v>
          </cell>
          <cell r="FX35" t="str">
            <v>N/A</v>
          </cell>
          <cell r="FY35" t="str">
            <v>N/A</v>
          </cell>
          <cell r="FZ35" t="str">
            <v>N/A</v>
          </cell>
          <cell r="GA35" t="str">
            <v>N/A</v>
          </cell>
          <cell r="GB35" t="str">
            <v>N/A</v>
          </cell>
          <cell r="GC35" t="str">
            <v>N/A</v>
          </cell>
          <cell r="GD35" t="str">
            <v>N/A</v>
          </cell>
          <cell r="GE35" t="str">
            <v>N/A</v>
          </cell>
          <cell r="GF35" t="str">
            <v>N/A</v>
          </cell>
          <cell r="GG35" t="str">
            <v>N/A</v>
          </cell>
          <cell r="GH35" t="str">
            <v>N/A</v>
          </cell>
          <cell r="GI35" t="str">
            <v>N/A</v>
          </cell>
          <cell r="GJ35" t="str">
            <v>N/A</v>
          </cell>
          <cell r="GK35" t="str">
            <v>N/A</v>
          </cell>
          <cell r="GL35" t="str">
            <v>N/A</v>
          </cell>
          <cell r="GM35" t="str">
            <v>N/A</v>
          </cell>
          <cell r="GN35" t="str">
            <v>N/A</v>
          </cell>
          <cell r="GO35" t="str">
            <v>N/A</v>
          </cell>
          <cell r="GP35" t="str">
            <v>N/A</v>
          </cell>
          <cell r="GQ35" t="str">
            <v>N/A</v>
          </cell>
          <cell r="GR35" t="str">
            <v>N/A</v>
          </cell>
          <cell r="GS35" t="str">
            <v>N/A</v>
          </cell>
          <cell r="GT35" t="str">
            <v>N/A</v>
          </cell>
          <cell r="GU35" t="str">
            <v>N/A</v>
          </cell>
          <cell r="GV35" t="str">
            <v>N/A</v>
          </cell>
          <cell r="GW35" t="str">
            <v>N/A</v>
          </cell>
          <cell r="GX35" t="str">
            <v>N/A</v>
          </cell>
          <cell r="GY35" t="str">
            <v>N/A</v>
          </cell>
          <cell r="GZ35" t="str">
            <v>N/A</v>
          </cell>
          <cell r="HA35" t="str">
            <v>N/A</v>
          </cell>
          <cell r="HB35" t="str">
            <v>N/A</v>
          </cell>
          <cell r="HC35" t="str">
            <v>N/A</v>
          </cell>
          <cell r="HD35" t="str">
            <v>N/A</v>
          </cell>
          <cell r="HE35" t="str">
            <v>N/A</v>
          </cell>
          <cell r="HF35" t="str">
            <v>N/A</v>
          </cell>
          <cell r="HG35" t="str">
            <v>N/A</v>
          </cell>
          <cell r="HH35" t="str">
            <v>N/A</v>
          </cell>
          <cell r="HI35" t="str">
            <v>N/A</v>
          </cell>
          <cell r="HJ35" t="str">
            <v>N/A</v>
          </cell>
          <cell r="HK35" t="str">
            <v>N/A</v>
          </cell>
          <cell r="HL35" t="str">
            <v>N/A</v>
          </cell>
          <cell r="HM35" t="str">
            <v>N/A</v>
          </cell>
          <cell r="HN35" t="str">
            <v>N/A</v>
          </cell>
          <cell r="HO35" t="str">
            <v>N/A</v>
          </cell>
          <cell r="HP35" t="str">
            <v>N/A</v>
          </cell>
          <cell r="HQ35" t="str">
            <v>N/A</v>
          </cell>
          <cell r="HR35" t="str">
            <v>N/A</v>
          </cell>
          <cell r="HS35" t="str">
            <v>N/A</v>
          </cell>
          <cell r="HT35" t="str">
            <v>N/A</v>
          </cell>
          <cell r="HU35" t="str">
            <v>N/A</v>
          </cell>
          <cell r="HV35" t="str">
            <v>N/A</v>
          </cell>
          <cell r="HW35" t="str">
            <v>N/A</v>
          </cell>
          <cell r="HX35" t="str">
            <v>Los elementos de formación que se utilizaron para el cumplimiento de la meta comprende recursos
tipo curso virtual, el cual se compone de la integración de imágenes, infografíasestáticas y
animadas, videos, test de autoevaluación y podcast, todos estos interrelacionados de forma
dinámica e intuitiva.
Para la vigencia 2022, se ofertó y desarrolló los siguientes cursos virtuales:
•	Plan Distrital de Desarrollo -107 formados
•	Teletrabajo para Teletrabajadores de Entidades y Organismos del Distrito Capital - Cohorte II -649 formados
•	Políticas Públicas: Introducción a las Políticas Públicas Conceptos Básicos -309 formados</v>
          </cell>
          <cell r="HY35" t="str">
            <v>No aplica</v>
          </cell>
          <cell r="HZ35" t="str">
            <v/>
          </cell>
          <cell r="IA35" t="str">
            <v/>
          </cell>
          <cell r="IB35" t="str">
            <v/>
          </cell>
          <cell r="IC35" t="str">
            <v/>
          </cell>
          <cell r="ID35" t="str">
            <v/>
          </cell>
          <cell r="IE35" t="str">
            <v/>
          </cell>
          <cell r="IF35" t="str">
            <v>Los elementos de formación que se utilizaron para el cumplimiento de la meta comprende recursos
tipo curso virtual, el cual se compone de la integración de imágenes, infografíasestáticas y
animadas, videos, test de autoevaluación y podcast, todos estos interrelacionados de forma
dinámica e intuitiva.
Para este primer semestre de la vigencia 2022, se ofertó y desarrolló los siguientes cursos virtuales:
“Teletrabajo para Teletrabajadores de Entidades y Organismos del Distrito Capital - Cohorte I”,
con un ciclo académico comprendido entre el 09 de marzo al 06 de mayo de 2022, alcanzando un
total de 990 servidores(as) formados.
Y “Plan Distrital de Desarrollo”, inscripciones que iniciaron el día 02 de junio y terminaron el 14
de junio. Se dio inicio con el ciclo académico del 16 de junio al 18 de julio de 2022. Con corte a
30 de junio se registran 19 formados.</v>
          </cell>
          <cell r="IG35" t="str">
            <v/>
          </cell>
          <cell r="IH35" t="str">
            <v/>
          </cell>
          <cell r="II35" t="str">
            <v xml:space="preserve">Para el mes de septiembre los cursos MGA virtuales finalizados en este tercer trimestre de 2022:
•	Plan Distrital de Desarrollo -107 formados. 
•	Teletrabajo para Teletrabajadores de Entidades y Organismos del Distrito Capital - Cohorte II.-649 formados. 
•	Políticas Públicas: Introducción a las Políticas Públicas Conceptos Básicos. -309 formados. 
</v>
          </cell>
          <cell r="IJ35" t="str">
            <v/>
          </cell>
          <cell r="IK35" t="str">
            <v/>
          </cell>
          <cell r="IL35" t="str">
            <v/>
          </cell>
          <cell r="IM35">
            <v>0</v>
          </cell>
          <cell r="IN35">
            <v>0</v>
          </cell>
          <cell r="IO35">
            <v>0</v>
          </cell>
          <cell r="IP35">
            <v>0</v>
          </cell>
          <cell r="IQ35">
            <v>0</v>
          </cell>
          <cell r="IR35">
            <v>1</v>
          </cell>
          <cell r="IS35">
            <v>0</v>
          </cell>
          <cell r="IT35">
            <v>0</v>
          </cell>
          <cell r="IU35">
            <v>1</v>
          </cell>
          <cell r="IV35">
            <v>0</v>
          </cell>
          <cell r="IW35">
            <v>0</v>
          </cell>
          <cell r="IX35">
            <v>0</v>
          </cell>
          <cell r="IY35">
            <v>1.5</v>
          </cell>
          <cell r="IZ35">
            <v>0</v>
          </cell>
          <cell r="JA35">
            <v>0</v>
          </cell>
          <cell r="JB35">
            <v>0</v>
          </cell>
          <cell r="JC35">
            <v>0</v>
          </cell>
          <cell r="JD35">
            <v>0</v>
          </cell>
          <cell r="JE35">
            <v>100</v>
          </cell>
          <cell r="JF35">
            <v>0</v>
          </cell>
          <cell r="JG35">
            <v>0</v>
          </cell>
          <cell r="JH35">
            <v>50</v>
          </cell>
          <cell r="JI35">
            <v>0</v>
          </cell>
          <cell r="JJ35">
            <v>0</v>
          </cell>
          <cell r="JK35">
            <v>0</v>
          </cell>
          <cell r="JL35">
            <v>150</v>
          </cell>
          <cell r="JM35">
            <v>0</v>
          </cell>
          <cell r="JN35">
            <v>0</v>
          </cell>
          <cell r="JO35">
            <v>0</v>
          </cell>
          <cell r="JP35">
            <v>0</v>
          </cell>
          <cell r="JQ35">
            <v>0</v>
          </cell>
          <cell r="JR35">
            <v>100</v>
          </cell>
          <cell r="JS35">
            <v>100</v>
          </cell>
          <cell r="JT35">
            <v>100</v>
          </cell>
          <cell r="JU35">
            <v>150</v>
          </cell>
          <cell r="JV35">
            <v>150</v>
          </cell>
          <cell r="JW35">
            <v>150</v>
          </cell>
          <cell r="JX35">
            <v>150</v>
          </cell>
          <cell r="JY35" t="str">
            <v>No Programó</v>
          </cell>
          <cell r="JZ35" t="str">
            <v/>
          </cell>
          <cell r="KA35" t="str">
            <v/>
          </cell>
          <cell r="KB35" t="str">
            <v/>
          </cell>
          <cell r="KC35" t="str">
            <v/>
          </cell>
          <cell r="KD35">
            <v>100</v>
          </cell>
          <cell r="KE35" t="str">
            <v/>
          </cell>
          <cell r="KF35" t="str">
            <v/>
          </cell>
          <cell r="KG35" t="str">
            <v/>
          </cell>
          <cell r="KH35" t="str">
            <v/>
          </cell>
          <cell r="KI35" t="str">
            <v/>
          </cell>
          <cell r="KJ35" t="str">
            <v/>
          </cell>
          <cell r="KK35" t="str">
            <v>No Programó</v>
          </cell>
          <cell r="KL35" t="str">
            <v>No Programó</v>
          </cell>
          <cell r="KM35" t="str">
            <v>No Programó</v>
          </cell>
          <cell r="KN35" t="str">
            <v>No Programó</v>
          </cell>
          <cell r="KO35" t="str">
            <v>No Programó</v>
          </cell>
          <cell r="KP35">
            <v>100</v>
          </cell>
          <cell r="KQ35">
            <v>100</v>
          </cell>
          <cell r="KR35">
            <v>100</v>
          </cell>
          <cell r="KS35">
            <v>150</v>
          </cell>
          <cell r="KT35">
            <v>150</v>
          </cell>
          <cell r="KU35" t="str">
            <v/>
          </cell>
          <cell r="KV35" t="str">
            <v/>
          </cell>
          <cell r="KW35">
            <v>150</v>
          </cell>
          <cell r="KX35" t="str">
            <v>7868_N</v>
          </cell>
          <cell r="KY35" t="str">
            <v>N/A</v>
          </cell>
          <cell r="KZ35" t="str">
            <v>No programó</v>
          </cell>
          <cell r="LA35" t="str">
            <v/>
          </cell>
          <cell r="LB35" t="str">
            <v/>
          </cell>
          <cell r="LC35" t="str">
            <v/>
          </cell>
          <cell r="LD35">
            <v>100</v>
          </cell>
          <cell r="LE35">
            <v>76.326388888888886</v>
          </cell>
          <cell r="LF35">
            <v>10533461000</v>
          </cell>
          <cell r="LG35">
            <v>9952827681</v>
          </cell>
          <cell r="LH35">
            <v>7343147798</v>
          </cell>
          <cell r="LI35">
            <v>1175144811</v>
          </cell>
          <cell r="LJ35">
            <v>1134507998</v>
          </cell>
          <cell r="LK35" t="str">
            <v>No Programó</v>
          </cell>
          <cell r="LL35" t="str">
            <v>No Programó</v>
          </cell>
          <cell r="LM35" t="str">
            <v>No Programó</v>
          </cell>
          <cell r="LN35" t="str">
            <v>No Programó</v>
          </cell>
          <cell r="LO35" t="str">
            <v>No Programó</v>
          </cell>
          <cell r="LP35">
            <v>2</v>
          </cell>
          <cell r="LQ35">
            <v>0</v>
          </cell>
          <cell r="LR35">
            <v>0</v>
          </cell>
          <cell r="LS35">
            <v>1</v>
          </cell>
          <cell r="LT35">
            <v>0</v>
          </cell>
          <cell r="LU35" t="str">
            <v/>
          </cell>
          <cell r="LV35" t="str">
            <v/>
          </cell>
          <cell r="LW35">
            <v>3</v>
          </cell>
          <cell r="LX35">
            <v>3</v>
          </cell>
          <cell r="LY35">
            <v>3</v>
          </cell>
          <cell r="LZ35" t="str">
            <v>No aplica</v>
          </cell>
          <cell r="MA35" t="str">
            <v>No aplica</v>
          </cell>
          <cell r="MB35" t="str">
            <v>No aplica</v>
          </cell>
          <cell r="MC35" t="str">
            <v>No aplica</v>
          </cell>
          <cell r="MD35" t="str">
            <v>No aplica</v>
          </cell>
          <cell r="ME35" t="str">
            <v>Oportuno: Se radica en los tiempos establecidos por la Oficina Asesora de Planeación - OAP</v>
          </cell>
          <cell r="MF35" t="str">
            <v>No aplica</v>
          </cell>
          <cell r="MG35" t="str">
            <v>No aplica</v>
          </cell>
          <cell r="MH35" t="str">
            <v>Oportuno: Se radica en los tiempos establecidos por la Oficina Asesora de Planeación - OAP</v>
          </cell>
          <cell r="MI35">
            <v>0</v>
          </cell>
          <cell r="MJ35">
            <v>0</v>
          </cell>
          <cell r="MK35">
            <v>0</v>
          </cell>
          <cell r="ML35" t="str">
            <v>No aplica</v>
          </cell>
          <cell r="MM35" t="str">
            <v>No aplica</v>
          </cell>
          <cell r="MN35" t="str">
            <v>No aplica</v>
          </cell>
          <cell r="MO35" t="str">
            <v>No aplica</v>
          </cell>
          <cell r="MP35" t="str">
            <v>No aplica</v>
          </cell>
          <cell r="MQ3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35" t="str">
            <v>No aplica</v>
          </cell>
          <cell r="MS35" t="str">
            <v>No aplica</v>
          </cell>
          <cell r="MT3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35">
            <v>0</v>
          </cell>
          <cell r="MV35">
            <v>0</v>
          </cell>
          <cell r="MW35">
            <v>0</v>
          </cell>
          <cell r="MX35" t="str">
            <v>No Programó</v>
          </cell>
          <cell r="MY35" t="str">
            <v>No Programó</v>
          </cell>
          <cell r="MZ35" t="str">
            <v>No Programó</v>
          </cell>
          <cell r="NA35" t="str">
            <v>No Programó</v>
          </cell>
          <cell r="NB35" t="str">
            <v>No Programó</v>
          </cell>
          <cell r="NC35">
            <v>100</v>
          </cell>
          <cell r="ND35">
            <v>100</v>
          </cell>
          <cell r="NE35">
            <v>100</v>
          </cell>
          <cell r="NF35">
            <v>150</v>
          </cell>
          <cell r="NG35">
            <v>150</v>
          </cell>
          <cell r="NH35" t="str">
            <v/>
          </cell>
          <cell r="NI35" t="str">
            <v/>
          </cell>
          <cell r="NJ35" t="str">
            <v>No aplica</v>
          </cell>
          <cell r="NK35" t="str">
            <v>No aplica</v>
          </cell>
          <cell r="NL35" t="str">
            <v>No aplica</v>
          </cell>
          <cell r="NM35" t="str">
            <v>No aplica</v>
          </cell>
          <cell r="NN35" t="str">
            <v>No aplica</v>
          </cell>
          <cell r="NO35" t="str">
            <v>No aplica</v>
          </cell>
          <cell r="NP35" t="str">
            <v>No aplica</v>
          </cell>
          <cell r="NQ35" t="str">
            <v>No aplica</v>
          </cell>
          <cell r="NR35" t="str">
            <v>No aplica</v>
          </cell>
          <cell r="NS35">
            <v>0</v>
          </cell>
          <cell r="NT35">
            <v>0</v>
          </cell>
          <cell r="NU35">
            <v>0</v>
          </cell>
          <cell r="NV35" t="str">
            <v>No aplica</v>
          </cell>
          <cell r="NW35" t="str">
            <v>No aplica</v>
          </cell>
          <cell r="NX35" t="str">
            <v>No aplica</v>
          </cell>
          <cell r="NY35" t="str">
            <v>No aplica</v>
          </cell>
          <cell r="NZ35" t="str">
            <v>No aplica</v>
          </cell>
          <cell r="OA35" t="str">
            <v>No aplica</v>
          </cell>
          <cell r="OB35" t="str">
            <v>No aplica</v>
          </cell>
          <cell r="OC35" t="str">
            <v>No aplica</v>
          </cell>
          <cell r="OD35" t="str">
            <v>No aplica</v>
          </cell>
          <cell r="OE35">
            <v>0</v>
          </cell>
          <cell r="OF35">
            <v>0</v>
          </cell>
          <cell r="OG35">
            <v>0</v>
          </cell>
          <cell r="OJ35" t="str">
            <v>PD42</v>
          </cell>
          <cell r="OK35">
            <v>2</v>
          </cell>
          <cell r="OL35" t="str">
            <v>N/A</v>
          </cell>
          <cell r="OM35" t="str">
            <v>N/A</v>
          </cell>
          <cell r="ON35" t="str">
            <v>N/A</v>
          </cell>
          <cell r="OO35" t="str">
            <v>N/A</v>
          </cell>
          <cell r="OP35" t="str">
            <v>N/A</v>
          </cell>
          <cell r="OQ35" t="str">
            <v>N/A</v>
          </cell>
          <cell r="OR35" t="str">
            <v>N/A</v>
          </cell>
          <cell r="OS35" t="str">
            <v>N/A</v>
          </cell>
          <cell r="OT35" t="str">
            <v>N/A</v>
          </cell>
          <cell r="OU35" t="str">
            <v>N/A</v>
          </cell>
          <cell r="OV35" t="str">
            <v>N/A</v>
          </cell>
          <cell r="OW35" t="str">
            <v>N/A</v>
          </cell>
          <cell r="OX35" t="str">
            <v>N/A</v>
          </cell>
          <cell r="OY35" t="str">
            <v>N/A</v>
          </cell>
          <cell r="OZ35" t="str">
            <v>N/A</v>
          </cell>
          <cell r="PA35" t="str">
            <v>N/A</v>
          </cell>
          <cell r="PB35" t="str">
            <v>N/A</v>
          </cell>
          <cell r="PC35" t="str">
            <v>N/A</v>
          </cell>
          <cell r="PD35" t="str">
            <v>N/A</v>
          </cell>
          <cell r="PE35" t="str">
            <v>N/A</v>
          </cell>
          <cell r="PF35" t="str">
            <v>N/A</v>
          </cell>
          <cell r="PG35" t="str">
            <v>N/A</v>
          </cell>
          <cell r="PH35" t="str">
            <v>N/A</v>
          </cell>
          <cell r="PI35" t="str">
            <v>N/A</v>
          </cell>
          <cell r="PJ35" t="str">
            <v>N/A</v>
          </cell>
          <cell r="PK35" t="str">
            <v>N/A</v>
          </cell>
          <cell r="PL35">
            <v>211476</v>
          </cell>
          <cell r="PM35">
            <v>1174933335</v>
          </cell>
          <cell r="PN35" t="str">
            <v>Indicador Gestión</v>
          </cell>
        </row>
        <row r="36">
          <cell r="A36" t="str">
            <v>PD43</v>
          </cell>
          <cell r="B36">
            <v>7868</v>
          </cell>
          <cell r="C36" t="str">
            <v>7868_MGA_5</v>
          </cell>
          <cell r="D36">
            <v>2020110010191</v>
          </cell>
          <cell r="E36" t="str">
            <v>Un nuevo contrato social y ambiental para la Bogotá del siglo XXI</v>
          </cell>
          <cell r="F36" t="str">
            <v>5. Construir Bogotá región con gobierno abierto, transparente y ciudadanía consciente.</v>
          </cell>
          <cell r="G36" t="str">
            <v>56. Gestión Pública Efectiva</v>
          </cell>
          <cell r="H36" t="str">
            <v xml:space="preserve">Fortalecer las capacidades institucionales para una Gestión pública efectiva y articulada, orientada a la generación de valor público para los grupos de interés. </v>
          </cell>
          <cell r="I36" t="str">
            <v>4. Afianzar la transparencia para mayor efectividad en la gestión pública distrital.</v>
          </cell>
          <cell r="J36" t="str">
            <v>Desarrollo Institucional para una Gestión Pública Eficiente</v>
          </cell>
          <cell r="K36" t="str">
            <v>Subsecretaría Distrital de Fortalecimiento Institucional</v>
          </cell>
          <cell r="L36" t="str">
            <v>Gloria Patricia Rincón Mazo</v>
          </cell>
          <cell r="M36" t="str">
            <v>Subsecretaria Distrital de Fortalecimiento Institucional</v>
          </cell>
          <cell r="N36" t="str">
            <v>Dirección Distrital de Desarrollo Institucional</v>
          </cell>
          <cell r="O36" t="str">
            <v>Oscar Guillermo Niño del Rio</v>
          </cell>
          <cell r="P36" t="str">
            <v>Director Distrital de Desarrollo Institucional</v>
          </cell>
          <cell r="Q36" t="str">
            <v xml:space="preserve">Lady Nieto Bahamón </v>
          </cell>
          <cell r="R36" t="str">
            <v>Eliana Pedraza</v>
          </cell>
          <cell r="S36" t="str">
            <v>Servicio de asistencia técnica para la implementación de la política de Integridad</v>
          </cell>
          <cell r="T36" t="str">
            <v>Entidades públicas asistidas técnicamente para la implementación de la política de integridad</v>
          </cell>
          <cell r="AD36" t="str">
            <v>4.1. Servicio de asistencia técnica para la implementación de la política de Integridad</v>
          </cell>
          <cell r="AE36" t="str">
            <v>4.1.1. Entidades públicas asistidas técnicamente para la implementación de la política de integridad</v>
          </cell>
          <cell r="AI36" t="str">
            <v xml:space="preserve">PD_producto MGA: 4.1. Servicio de asistencia técnica para la implementación de la política de Integridad; PD_ID producto MGA: 4.1.1. Entidades públicas asistidas técnicamente para la implementación de la política de integridad; </v>
          </cell>
          <cell r="AJ36" t="str">
            <v>La magnitud en cadela de valor esta dada en: 2020: 56 - 2021: 56 - 2022: 56 - 2023:56 - 2024:56</v>
          </cell>
          <cell r="AK36">
            <v>44055</v>
          </cell>
          <cell r="AL36">
            <v>1</v>
          </cell>
          <cell r="AM36">
            <v>2022</v>
          </cell>
          <cell r="AN36" t="str">
            <v>De acuerdo a las Bases del Plan de Desarrollo 2018 – 2022, la política de transparencia, integridad y legalidad está orientada a “robustecer las herramientas de promoción de la transparencia, el acceso a la información y lucha contra la corrupción en todos los sectores administrativos, ramas del poder público, órganos autónomos e independientes y niveles territoriales”. Función Pública, cómo líder en el diseño e implementación del código de integridad: valores del servicio público, busca incorporar, para 2020, herramientas para darle tramite a los conflictos de interés, ofrecer cursos virtuales a los servidores públicos, en especial gerente;  y fortalecer la capacidad de vigilancia del control interno.</v>
          </cell>
          <cell r="AO36" t="str">
            <v xml:space="preserve">Fortalecer la capacidad para una  Gestión pública efectiva  y articulada, orientada a la generación de valor público para los grupos de interés.  </v>
          </cell>
          <cell r="AP36">
            <v>2020</v>
          </cell>
          <cell r="AQ36">
            <v>2024</v>
          </cell>
          <cell r="AR36" t="str">
            <v>Constante</v>
          </cell>
          <cell r="AS36" t="str">
            <v>Efectividad</v>
          </cell>
          <cell r="AT36" t="str">
            <v>Número</v>
          </cell>
          <cell r="AU36" t="str">
            <v>Producto</v>
          </cell>
          <cell r="AV36" t="str">
            <v>N/D</v>
          </cell>
          <cell r="AW36" t="str">
            <v>N/D</v>
          </cell>
          <cell r="AX36" t="str">
            <v>N/D</v>
          </cell>
          <cell r="AY36">
            <v>0</v>
          </cell>
          <cell r="AZ36">
            <v>1</v>
          </cell>
          <cell r="BA36">
            <v>0</v>
          </cell>
          <cell r="BB36" t="str">
            <v xml:space="preserve">El cumplimiento del indicador estara en función de las asistencias  técnicas a las entidades públicas </v>
          </cell>
          <cell r="BC36" t="str">
            <v xml:space="preserve">Entidades públicas asistidas técnicamente para la implementación de la política de integridad </v>
          </cell>
          <cell r="BD36" t="str">
            <v xml:space="preserve">Entidades públicas asistidas técnicamente para la implementación de la política de integridad </v>
          </cell>
          <cell r="BE36" t="str">
            <v>N/A</v>
          </cell>
          <cell r="BF36">
            <v>0</v>
          </cell>
          <cell r="BG36">
            <v>2</v>
          </cell>
          <cell r="BH36">
            <v>44098</v>
          </cell>
          <cell r="BI36">
            <v>0</v>
          </cell>
          <cell r="BJ36" t="str">
            <v>Establecer variables 1 y/o 2 numéricas</v>
          </cell>
          <cell r="BK36">
            <v>56</v>
          </cell>
          <cell r="BL36">
            <v>56</v>
          </cell>
          <cell r="BM36">
            <v>56</v>
          </cell>
          <cell r="BN36">
            <v>56</v>
          </cell>
          <cell r="BO36">
            <v>56</v>
          </cell>
          <cell r="BP36">
            <v>56</v>
          </cell>
          <cell r="BW36">
            <v>56</v>
          </cell>
          <cell r="BX36">
            <v>56</v>
          </cell>
          <cell r="BY36">
            <v>56</v>
          </cell>
          <cell r="BZ36">
            <v>56</v>
          </cell>
          <cell r="CA36">
            <v>56</v>
          </cell>
          <cell r="CB36">
            <v>0</v>
          </cell>
          <cell r="CC36" t="str">
            <v>N/A</v>
          </cell>
          <cell r="CD36" t="str">
            <v>N/A</v>
          </cell>
          <cell r="CE36" t="str">
            <v>N/A</v>
          </cell>
          <cell r="CF36">
            <v>56</v>
          </cell>
          <cell r="CG36">
            <v>56</v>
          </cell>
          <cell r="CH36" t="str">
            <v>No aplica</v>
          </cell>
          <cell r="CI36" t="str">
            <v>Suma</v>
          </cell>
          <cell r="CJ36">
            <v>0</v>
          </cell>
          <cell r="CK36">
            <v>0</v>
          </cell>
          <cell r="CL36">
            <v>0</v>
          </cell>
          <cell r="CM36">
            <v>0</v>
          </cell>
          <cell r="CN36">
            <v>0</v>
          </cell>
          <cell r="CO36">
            <v>0</v>
          </cell>
          <cell r="CP36">
            <v>0</v>
          </cell>
          <cell r="CQ36">
            <v>0</v>
          </cell>
          <cell r="CR36">
            <v>0</v>
          </cell>
          <cell r="CS36">
            <v>0</v>
          </cell>
          <cell r="CT36">
            <v>0</v>
          </cell>
          <cell r="CU36">
            <v>56</v>
          </cell>
          <cell r="CV36">
            <v>56</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56</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t="str">
            <v xml:space="preserve">Informe Asistencia Técnica Implementacoón de la Política. </v>
          </cell>
          <cell r="EL36">
            <v>0</v>
          </cell>
          <cell r="EM36">
            <v>0</v>
          </cell>
          <cell r="EN36">
            <v>0</v>
          </cell>
          <cell r="EO36">
            <v>0</v>
          </cell>
          <cell r="EP36">
            <v>0</v>
          </cell>
          <cell r="EQ36">
            <v>0</v>
          </cell>
          <cell r="ER36">
            <v>0</v>
          </cell>
          <cell r="ES36">
            <v>0</v>
          </cell>
          <cell r="ET36">
            <v>0</v>
          </cell>
          <cell r="EU36">
            <v>0</v>
          </cell>
          <cell r="EV36">
            <v>0</v>
          </cell>
          <cell r="EW36">
            <v>0</v>
          </cell>
          <cell r="EX36" t="str">
            <v>N/A</v>
          </cell>
          <cell r="EY36" t="str">
            <v>N/A</v>
          </cell>
          <cell r="EZ36" t="str">
            <v>N/A</v>
          </cell>
          <cell r="FA36" t="str">
            <v>N/A</v>
          </cell>
          <cell r="FB36" t="str">
            <v>N/A</v>
          </cell>
          <cell r="FC36" t="str">
            <v>N/A</v>
          </cell>
          <cell r="FD36" t="str">
            <v>N/A</v>
          </cell>
          <cell r="FE36" t="str">
            <v>N/A</v>
          </cell>
          <cell r="FF36" t="str">
            <v>N/A</v>
          </cell>
          <cell r="FG36" t="str">
            <v>N/A</v>
          </cell>
          <cell r="FH36" t="str">
            <v>N/A</v>
          </cell>
          <cell r="FI36" t="str">
            <v>N/A</v>
          </cell>
          <cell r="FJ36" t="str">
            <v>N/A</v>
          </cell>
          <cell r="FK36" t="str">
            <v>N/A</v>
          </cell>
          <cell r="FL36" t="str">
            <v>N/A</v>
          </cell>
          <cell r="FM36" t="str">
            <v>N/A</v>
          </cell>
          <cell r="FN36" t="str">
            <v>N/A</v>
          </cell>
          <cell r="FO36" t="str">
            <v>N/A</v>
          </cell>
          <cell r="FP36" t="str">
            <v>N/A</v>
          </cell>
          <cell r="FQ36" t="str">
            <v>N/A</v>
          </cell>
          <cell r="FR36" t="str">
            <v>N/A</v>
          </cell>
          <cell r="FS36" t="str">
            <v>N/A</v>
          </cell>
          <cell r="FT36" t="str">
            <v>N/A</v>
          </cell>
          <cell r="FU36" t="str">
            <v>N/A</v>
          </cell>
          <cell r="FV36" t="str">
            <v>N/A</v>
          </cell>
          <cell r="FW36" t="str">
            <v>N/A</v>
          </cell>
          <cell r="FX36" t="str">
            <v>N/A</v>
          </cell>
          <cell r="FY36" t="str">
            <v>N/A</v>
          </cell>
          <cell r="FZ36" t="str">
            <v>N/A</v>
          </cell>
          <cell r="GA36" t="str">
            <v>N/A</v>
          </cell>
          <cell r="GB36" t="str">
            <v>N/A</v>
          </cell>
          <cell r="GC36" t="str">
            <v>N/A</v>
          </cell>
          <cell r="GD36" t="str">
            <v>N/A</v>
          </cell>
          <cell r="GE36" t="str">
            <v>N/A</v>
          </cell>
          <cell r="GF36" t="str">
            <v>N/A</v>
          </cell>
          <cell r="GG36" t="str">
            <v>N/A</v>
          </cell>
          <cell r="GH36" t="str">
            <v>N/A</v>
          </cell>
          <cell r="GI36" t="str">
            <v>N/A</v>
          </cell>
          <cell r="GJ36" t="str">
            <v>N/A</v>
          </cell>
          <cell r="GK36" t="str">
            <v>N/A</v>
          </cell>
          <cell r="GL36" t="str">
            <v>N/A</v>
          </cell>
          <cell r="GM36" t="str">
            <v>N/A</v>
          </cell>
          <cell r="GN36" t="str">
            <v>N/A</v>
          </cell>
          <cell r="GO36" t="str">
            <v>N/A</v>
          </cell>
          <cell r="GP36" t="str">
            <v>N/A</v>
          </cell>
          <cell r="GQ36" t="str">
            <v>N/A</v>
          </cell>
          <cell r="GR36" t="str">
            <v>N/A</v>
          </cell>
          <cell r="GS36" t="str">
            <v>N/A</v>
          </cell>
          <cell r="GT36" t="str">
            <v>N/A</v>
          </cell>
          <cell r="GU36" t="str">
            <v>N/A</v>
          </cell>
          <cell r="GV36" t="str">
            <v>N/A</v>
          </cell>
          <cell r="GW36" t="str">
            <v>N/A</v>
          </cell>
          <cell r="GX36" t="str">
            <v>N/A</v>
          </cell>
          <cell r="GY36" t="str">
            <v>N/A</v>
          </cell>
          <cell r="GZ36" t="str">
            <v>N/A</v>
          </cell>
          <cell r="HA36" t="str">
            <v>N/A</v>
          </cell>
          <cell r="HB36" t="str">
            <v>N/A</v>
          </cell>
          <cell r="HC36" t="str">
            <v>N/A</v>
          </cell>
          <cell r="HD36" t="str">
            <v>N/A</v>
          </cell>
          <cell r="HE36" t="str">
            <v>N/A</v>
          </cell>
          <cell r="HF36" t="str">
            <v>N/A</v>
          </cell>
          <cell r="HG36" t="str">
            <v>N/A</v>
          </cell>
          <cell r="HH36" t="str">
            <v>N/A</v>
          </cell>
          <cell r="HI36" t="str">
            <v>N/A</v>
          </cell>
          <cell r="HJ36" t="str">
            <v>N/A</v>
          </cell>
          <cell r="HK36" t="str">
            <v>N/A</v>
          </cell>
          <cell r="HL36" t="str">
            <v>N/A</v>
          </cell>
          <cell r="HM36" t="str">
            <v>N/A</v>
          </cell>
          <cell r="HN36" t="str">
            <v>N/A</v>
          </cell>
          <cell r="HO36" t="str">
            <v>N/A</v>
          </cell>
          <cell r="HP36" t="str">
            <v>N/A</v>
          </cell>
          <cell r="HQ36" t="str">
            <v>N/A</v>
          </cell>
          <cell r="HR36" t="str">
            <v>N/A</v>
          </cell>
          <cell r="HS36" t="str">
            <v>N/A</v>
          </cell>
          <cell r="HT36" t="str">
            <v>N/A</v>
          </cell>
          <cell r="HU36" t="str">
            <v>N/A</v>
          </cell>
          <cell r="HV36" t="str">
            <v>N/A</v>
          </cell>
          <cell r="HW36" t="str">
            <v>N/A</v>
          </cell>
          <cell r="HX36" t="str">
            <v>No aplica en el periodo</v>
          </cell>
          <cell r="HY36" t="str">
            <v>No aplica</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t="str">
            <v>No Programó</v>
          </cell>
          <cell r="JZ36" t="str">
            <v/>
          </cell>
          <cell r="KA36" t="str">
            <v/>
          </cell>
          <cell r="KB36" t="str">
            <v/>
          </cell>
          <cell r="KC36" t="str">
            <v/>
          </cell>
          <cell r="KD36" t="str">
            <v/>
          </cell>
          <cell r="KE36" t="str">
            <v/>
          </cell>
          <cell r="KF36" t="str">
            <v/>
          </cell>
          <cell r="KG36" t="str">
            <v/>
          </cell>
          <cell r="KH36" t="str">
            <v/>
          </cell>
          <cell r="KI36" t="str">
            <v/>
          </cell>
          <cell r="KJ36" t="str">
            <v/>
          </cell>
          <cell r="KK36" t="str">
            <v>No Programó</v>
          </cell>
          <cell r="KL36" t="str">
            <v>No Programó</v>
          </cell>
          <cell r="KM36" t="str">
            <v>No Programó</v>
          </cell>
          <cell r="KN36" t="str">
            <v>No Programó</v>
          </cell>
          <cell r="KO36" t="str">
            <v>No Programó</v>
          </cell>
          <cell r="KP36" t="str">
            <v>No Programó</v>
          </cell>
          <cell r="KQ36" t="str">
            <v>No Programó</v>
          </cell>
          <cell r="KR36" t="str">
            <v>No Programó</v>
          </cell>
          <cell r="KS36" t="str">
            <v>No Programó</v>
          </cell>
          <cell r="KT36" t="str">
            <v>No Programó</v>
          </cell>
          <cell r="KU36" t="str">
            <v/>
          </cell>
          <cell r="KV36" t="str">
            <v/>
          </cell>
          <cell r="KW36" t="str">
            <v>No Programó</v>
          </cell>
          <cell r="KX36" t="str">
            <v>7868_4</v>
          </cell>
          <cell r="KY36" t="str">
            <v>4. Afianzar la transparencia para mayor efectividad en la gestión pública distrital.</v>
          </cell>
          <cell r="KZ36">
            <v>100</v>
          </cell>
          <cell r="LA36">
            <v>80.583333333333329</v>
          </cell>
          <cell r="LB36" t="str">
            <v/>
          </cell>
          <cell r="LC36" t="str">
            <v/>
          </cell>
          <cell r="LD36">
            <v>100</v>
          </cell>
          <cell r="LE36">
            <v>76.326388888888886</v>
          </cell>
          <cell r="LF36">
            <v>10533461000</v>
          </cell>
          <cell r="LG36">
            <v>9952827681</v>
          </cell>
          <cell r="LH36">
            <v>7343147798</v>
          </cell>
          <cell r="LI36">
            <v>1175144811</v>
          </cell>
          <cell r="LJ36">
            <v>1134507998</v>
          </cell>
          <cell r="LK36" t="str">
            <v>No Programó</v>
          </cell>
          <cell r="LL36" t="str">
            <v>No Programó</v>
          </cell>
          <cell r="LM36" t="str">
            <v>No Programó</v>
          </cell>
          <cell r="LN36" t="str">
            <v>No Programó</v>
          </cell>
          <cell r="LO36" t="str">
            <v>No Programó</v>
          </cell>
          <cell r="LP36" t="str">
            <v>No Programó</v>
          </cell>
          <cell r="LQ36" t="str">
            <v>No Programó</v>
          </cell>
          <cell r="LR36" t="str">
            <v>No Programó</v>
          </cell>
          <cell r="LS36" t="str">
            <v>No Programó</v>
          </cell>
          <cell r="LT36" t="str">
            <v>No Programó</v>
          </cell>
          <cell r="LU36" t="str">
            <v/>
          </cell>
          <cell r="LV36" t="str">
            <v/>
          </cell>
          <cell r="LW36">
            <v>0</v>
          </cell>
          <cell r="LX36">
            <v>0</v>
          </cell>
          <cell r="LY36">
            <v>0</v>
          </cell>
          <cell r="LZ36" t="str">
            <v>No aplica</v>
          </cell>
          <cell r="MA36" t="str">
            <v>No aplica</v>
          </cell>
          <cell r="MB36" t="str">
            <v>No aplica</v>
          </cell>
          <cell r="MC36" t="str">
            <v>No aplica</v>
          </cell>
          <cell r="MD36" t="str">
            <v>No aplica</v>
          </cell>
          <cell r="ME36" t="str">
            <v>No aplica</v>
          </cell>
          <cell r="MF36" t="str">
            <v>No aplica</v>
          </cell>
          <cell r="MG36" t="str">
            <v>No aplica</v>
          </cell>
          <cell r="MH36" t="str">
            <v>No aplica</v>
          </cell>
          <cell r="MI36">
            <v>0</v>
          </cell>
          <cell r="MJ36">
            <v>0</v>
          </cell>
          <cell r="MK36">
            <v>0</v>
          </cell>
          <cell r="ML36" t="str">
            <v>No aplica</v>
          </cell>
          <cell r="MM36" t="str">
            <v>No aplica</v>
          </cell>
          <cell r="MN36" t="str">
            <v>No aplica</v>
          </cell>
          <cell r="MO36" t="str">
            <v>No aplica</v>
          </cell>
          <cell r="MP36" t="str">
            <v>No aplica</v>
          </cell>
          <cell r="MQ36" t="str">
            <v>No aplica</v>
          </cell>
          <cell r="MR36" t="str">
            <v>No aplica</v>
          </cell>
          <cell r="MS36" t="str">
            <v>No aplica</v>
          </cell>
          <cell r="MT36" t="str">
            <v>No aplica</v>
          </cell>
          <cell r="MU36">
            <v>0</v>
          </cell>
          <cell r="MV36">
            <v>0</v>
          </cell>
          <cell r="MW36">
            <v>0</v>
          </cell>
          <cell r="MX36" t="str">
            <v>No Programó</v>
          </cell>
          <cell r="MY36" t="str">
            <v>No Programó</v>
          </cell>
          <cell r="MZ36" t="str">
            <v>No Programó</v>
          </cell>
          <cell r="NA36" t="str">
            <v>No Programó</v>
          </cell>
          <cell r="NB36" t="str">
            <v>No Programó</v>
          </cell>
          <cell r="NC36" t="str">
            <v>No Programó</v>
          </cell>
          <cell r="ND36" t="str">
            <v>No Programó</v>
          </cell>
          <cell r="NE36" t="str">
            <v>No Programó</v>
          </cell>
          <cell r="NF36" t="str">
            <v>No Programó</v>
          </cell>
          <cell r="NG36" t="str">
            <v>No Programó</v>
          </cell>
          <cell r="NH36" t="str">
            <v/>
          </cell>
          <cell r="NI36" t="str">
            <v/>
          </cell>
          <cell r="NJ36" t="str">
            <v>No aplica</v>
          </cell>
          <cell r="NK36" t="str">
            <v>No aplica</v>
          </cell>
          <cell r="NL36" t="str">
            <v>No aplica</v>
          </cell>
          <cell r="NM36" t="str">
            <v>No aplica</v>
          </cell>
          <cell r="NN36" t="str">
            <v>No aplica</v>
          </cell>
          <cell r="NO36" t="str">
            <v>No aplica</v>
          </cell>
          <cell r="NP36" t="str">
            <v>No aplica</v>
          </cell>
          <cell r="NQ36" t="str">
            <v>No aplica</v>
          </cell>
          <cell r="NR36" t="str">
            <v>No aplica</v>
          </cell>
          <cell r="NS36">
            <v>0</v>
          </cell>
          <cell r="NT36">
            <v>0</v>
          </cell>
          <cell r="NU36">
            <v>0</v>
          </cell>
          <cell r="NV36" t="str">
            <v>No aplica</v>
          </cell>
          <cell r="NW36" t="str">
            <v>No aplica</v>
          </cell>
          <cell r="NX36" t="str">
            <v>No aplica</v>
          </cell>
          <cell r="NY36" t="str">
            <v>No aplica</v>
          </cell>
          <cell r="NZ36" t="str">
            <v>No aplica</v>
          </cell>
          <cell r="OA36" t="str">
            <v>No aplica</v>
          </cell>
          <cell r="OB36" t="str">
            <v>No aplica</v>
          </cell>
          <cell r="OC36" t="str">
            <v>No aplica</v>
          </cell>
          <cell r="OD36" t="str">
            <v>No aplica</v>
          </cell>
          <cell r="OE36">
            <v>0</v>
          </cell>
          <cell r="OF36">
            <v>0</v>
          </cell>
          <cell r="OG36">
            <v>0</v>
          </cell>
          <cell r="OJ36" t="str">
            <v>PD43</v>
          </cell>
          <cell r="OK36">
            <v>0</v>
          </cell>
          <cell r="OL36" t="str">
            <v>N/A</v>
          </cell>
          <cell r="OM36" t="str">
            <v>N/A</v>
          </cell>
          <cell r="ON36" t="str">
            <v>N/A</v>
          </cell>
          <cell r="OO36" t="str">
            <v>N/A</v>
          </cell>
          <cell r="OP36" t="str">
            <v>N/A</v>
          </cell>
          <cell r="OQ36" t="str">
            <v>N/A</v>
          </cell>
          <cell r="OR36" t="str">
            <v>N/A</v>
          </cell>
          <cell r="OS36" t="str">
            <v>N/A</v>
          </cell>
          <cell r="OT36" t="str">
            <v>N/A</v>
          </cell>
          <cell r="OU36" t="str">
            <v>N/A</v>
          </cell>
          <cell r="OV36" t="str">
            <v>N/A</v>
          </cell>
          <cell r="OW36" t="str">
            <v>N/A</v>
          </cell>
          <cell r="OX36" t="str">
            <v>N/A</v>
          </cell>
          <cell r="OY36" t="str">
            <v>N/A</v>
          </cell>
          <cell r="OZ36" t="str">
            <v>N/A</v>
          </cell>
          <cell r="PA36" t="str">
            <v>N/A</v>
          </cell>
          <cell r="PB36" t="str">
            <v>N/A</v>
          </cell>
          <cell r="PC36" t="str">
            <v>N/A</v>
          </cell>
          <cell r="PD36" t="str">
            <v>N/A</v>
          </cell>
          <cell r="PE36" t="str">
            <v>N/A</v>
          </cell>
          <cell r="PF36" t="str">
            <v>N/A</v>
          </cell>
          <cell r="PG36" t="str">
            <v>N/A</v>
          </cell>
          <cell r="PH36" t="str">
            <v>N/A</v>
          </cell>
          <cell r="PI36" t="str">
            <v>N/A</v>
          </cell>
          <cell r="PJ36" t="str">
            <v>N/A</v>
          </cell>
          <cell r="PK36" t="str">
            <v>N/A</v>
          </cell>
          <cell r="PL36">
            <v>211476</v>
          </cell>
          <cell r="PM36">
            <v>1174933335</v>
          </cell>
          <cell r="PN36" t="str">
            <v>Indicador MGA</v>
          </cell>
        </row>
        <row r="37">
          <cell r="A37" t="str">
            <v>PD60</v>
          </cell>
          <cell r="B37">
            <v>7869</v>
          </cell>
          <cell r="C37" t="str">
            <v>7869_1</v>
          </cell>
          <cell r="D37">
            <v>2020110010187</v>
          </cell>
          <cell r="E37" t="str">
            <v>Un nuevo contrato social y ambiental para la Bogotá del siglo XXI</v>
          </cell>
          <cell r="F37" t="str">
            <v>5. Construir Bogotá región con gobierno abierto, transparente y ciudadanía consciente.</v>
          </cell>
          <cell r="G37" t="str">
            <v>51. Gobierno Abierto</v>
          </cell>
          <cell r="H37" t="str">
            <v>Implementar un modelo de Gobierno Abierto de Bogotá que promueva una relación democrática, incluyente, accesible y transparente con la ciudadanía</v>
          </cell>
          <cell r="I37"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7" t="str">
            <v>Implementación del modelo de Gobierno Abierto, Accesible e Incluyente de Bogotá</v>
          </cell>
          <cell r="K37" t="str">
            <v>Oficina Asesora de Planeación - GAB</v>
          </cell>
          <cell r="L37" t="str">
            <v>Fredy Alexander Martinez García</v>
          </cell>
          <cell r="M37" t="str">
            <v>Asesor Despacho Secretaría General</v>
          </cell>
          <cell r="N37" t="str">
            <v>Oficina Asesora de Planeación - GAB</v>
          </cell>
          <cell r="O37" t="str">
            <v>Fredy Alexander Martinez García</v>
          </cell>
          <cell r="P37" t="str">
            <v>Asesor Despacho Secretaría General</v>
          </cell>
          <cell r="Q37" t="str">
            <v>Natalia Márquez-Bustos, Mónica Mora y Lorena Rodriguez</v>
          </cell>
          <cell r="R37" t="str">
            <v>Jenny Torres</v>
          </cell>
          <cell r="S37" t="str">
            <v>1. Implementar 100 porciento del modelo de Gobierno Abierto accesible e incluyente a todos los sectores territoriales, poblacionales y diferenciales.</v>
          </cell>
          <cell r="T37" t="str">
            <v>Porcentaje de ejecución en la implementación del modelo de Gobierno Abierto, con democracia digital, bajo los pilares de transparencia, participación y colaboración.</v>
          </cell>
          <cell r="X37" t="str">
            <v>95. Un (1) modelo de Gobierno Abierto diseñado e implementado bajo los pilares de transparencia, participación y colaboración e innovación publica.</v>
          </cell>
          <cell r="Y37" t="str">
            <v>Porcentaje de ejecución en la implementación del modelo de Gobierno Abierto, con democracia digital, bajo los pilares de transparencia, participación y colaboración.</v>
          </cell>
          <cell r="AB37" t="str">
            <v>24.1. Porcentaje de implementación del modelo de Gobierno Abierto accesible e incluyente</v>
          </cell>
          <cell r="AC37" t="str">
            <v>1. Implementar 100 porciento del modelo de Gobierno Abierto accesible e incluyente a todos los sectores territoriales, poblacionales y diferenciales.</v>
          </cell>
          <cell r="AI37" t="str">
            <v xml:space="preserve">PD_Meta Estratégica: 95. Un (1) modelo de Gobierno Abierto diseñado e implementado bajo los pilares de transparencia, participación y colaboración e innovación publica.; PD_ID Meta Estratégica: Porcentaje de ejecución en la implementación del modelo de Gobierno Abierto, con democracia digital, bajo los pilares de transparencia, participación y colaboración.; PD_PMR: 24.1. Porcentaje de implementación del modelo de Gobierno Abierto accesible e incluyente; PD_Meta Proyecto: 1. Implementar 100 porciento del modelo de Gobierno Abierto accesible e incluyente a todos los sectores territoriales, poblacionales y diferenciales.; </v>
          </cell>
          <cell r="AJ37">
            <v>0</v>
          </cell>
          <cell r="AK37">
            <v>44055</v>
          </cell>
          <cell r="AL37">
            <v>1</v>
          </cell>
          <cell r="AM37">
            <v>2022</v>
          </cell>
          <cell r="AN37" t="str">
            <v xml:space="preserve">El indicador da cuenta del proceso de diseño e implementación del modelo de Gobierno Abierto a partir de la coordinación y articulación interinstitucional, su socialización con las entidades del distrito, así como de la realización de estudios de análisis y monitoreo para su seguimiento. </v>
          </cell>
          <cell r="AO37" t="str">
            <v xml:space="preserve">La aplicación de este indicador refleja la capacidad del modelo para desarrollar acciones que sean incluyentes a nivel territorial, poblacional y diferencial; y da cuenta de la puesta en marcha del primer Programa de Gobierno Abierto de la ciudad. Así mismo, facilita la medición del desarrollo de estrategias intersectoriales para unificar criterios, principios, lineamientos y acciones de Gobierto Abierto en el Distrito. </v>
          </cell>
          <cell r="AP37">
            <v>2020</v>
          </cell>
          <cell r="AQ37">
            <v>2024</v>
          </cell>
          <cell r="AR37" t="str">
            <v>Suma</v>
          </cell>
          <cell r="AS37" t="str">
            <v>Eficacia</v>
          </cell>
          <cell r="AT37" t="str">
            <v>Porcentaje</v>
          </cell>
          <cell r="AU37" t="str">
            <v>Producto</v>
          </cell>
          <cell r="AV37" t="str">
            <v>N/D</v>
          </cell>
          <cell r="AW37" t="str">
            <v>N/D</v>
          </cell>
          <cell r="AX37" t="str">
            <v>N/D</v>
          </cell>
          <cell r="AY37">
            <v>1</v>
          </cell>
          <cell r="BB37" t="str">
            <v>El cumplimiento de la meta consiste en el diseño e implementación de los planes de acción anual de Gobierno Abierto que incorporan estrategias para desarrollar los pilares de transparencia, participación y colaboración, a partir de los lineamientos, principios y parámetros de medición que emita la Secretaría General.</v>
          </cell>
          <cell r="BC37" t="str">
            <v>Porcentaje ejecutado en la implementación del modelo de Gobierno Abierto / Porcentaje total de ejecución en la implementación del modelo de Gobierno Abierto, con democracia digital, bajo los pilares de transparencia, participación y colaboración.</v>
          </cell>
          <cell r="BD37" t="str">
            <v xml:space="preserve">Porcentaje ejecutado en la implementación del modelo de Gobierno Abierto con democracia digital, bajo los pilares de transparencia, participación y colaboración.			</v>
          </cell>
          <cell r="BE37" t="str">
            <v xml:space="preserve">Porcentaje total de la implementación del modelo de Gobierno Abierto con democracia digital, bajo los pilares de transparencia, participación y colaboración.			</v>
          </cell>
          <cell r="BF37" t="str">
            <v>- Documentos de estrategia, diseño e implementación.- Soportes de desarrollo de actividades interinstitucionales de articulación y socialización del modelo.- Planes de acción anual.- Informes semestrales de avance y resultados de la implementación del modelo.- Informes de estudios de análisis y monitoreo.- Estudios de análisis y monitoreo.</v>
          </cell>
          <cell r="BG37">
            <v>1</v>
          </cell>
          <cell r="BH37">
            <v>44055</v>
          </cell>
          <cell r="BI37">
            <v>0</v>
          </cell>
          <cell r="BJ37" t="str">
            <v>Plan de acción - proyectos de inversión (actividades)</v>
          </cell>
          <cell r="BK37">
            <v>100</v>
          </cell>
          <cell r="BL37">
            <v>10</v>
          </cell>
          <cell r="BM37">
            <v>20</v>
          </cell>
          <cell r="BN37">
            <v>20</v>
          </cell>
          <cell r="BO37">
            <v>25</v>
          </cell>
          <cell r="BP37">
            <v>25</v>
          </cell>
          <cell r="BQ37">
            <v>3937310314.25</v>
          </cell>
          <cell r="BR37">
            <v>277572250</v>
          </cell>
          <cell r="BS37">
            <v>789964256</v>
          </cell>
          <cell r="BT37">
            <v>798071752</v>
          </cell>
          <cell r="BU37">
            <v>683381000</v>
          </cell>
          <cell r="BV37">
            <v>1388321056.25</v>
          </cell>
          <cell r="BW37">
            <v>10</v>
          </cell>
          <cell r="BX37">
            <v>20</v>
          </cell>
          <cell r="BY37">
            <v>20</v>
          </cell>
          <cell r="BZ37">
            <v>20</v>
          </cell>
          <cell r="CA37">
            <v>20</v>
          </cell>
          <cell r="CB37">
            <v>277248811</v>
          </cell>
          <cell r="CC37">
            <v>261516864</v>
          </cell>
          <cell r="CD37">
            <v>789964256</v>
          </cell>
          <cell r="CE37">
            <v>775605891</v>
          </cell>
          <cell r="CF37">
            <v>10</v>
          </cell>
          <cell r="CG37">
            <v>20</v>
          </cell>
          <cell r="CH37">
            <v>45.666666666666671</v>
          </cell>
          <cell r="CI37" t="str">
            <v>Suma</v>
          </cell>
          <cell r="CJ37">
            <v>0</v>
          </cell>
          <cell r="CK37">
            <v>1.6666666666666665</v>
          </cell>
          <cell r="CL37">
            <v>1.0666666666666667</v>
          </cell>
          <cell r="CM37">
            <v>2</v>
          </cell>
          <cell r="CN37">
            <v>1.7333333333333334</v>
          </cell>
          <cell r="CO37">
            <v>1.7333333333333334</v>
          </cell>
          <cell r="CP37">
            <v>2</v>
          </cell>
          <cell r="CQ37">
            <v>1.7333333333333334</v>
          </cell>
          <cell r="CR37">
            <v>1.7333333333333334</v>
          </cell>
          <cell r="CS37">
            <v>2</v>
          </cell>
          <cell r="CT37">
            <v>2</v>
          </cell>
          <cell r="CU37">
            <v>2.3333333333333335</v>
          </cell>
          <cell r="CV37">
            <v>20</v>
          </cell>
          <cell r="CW37">
            <v>15.666666666666668</v>
          </cell>
          <cell r="CX37">
            <v>15.666666666666668</v>
          </cell>
          <cell r="CY37">
            <v>0</v>
          </cell>
          <cell r="CZ37">
            <v>25</v>
          </cell>
          <cell r="DA37">
            <v>16</v>
          </cell>
          <cell r="DB37">
            <v>30</v>
          </cell>
          <cell r="DC37">
            <v>26</v>
          </cell>
          <cell r="DD37">
            <v>26</v>
          </cell>
          <cell r="DE37">
            <v>30</v>
          </cell>
          <cell r="DF37">
            <v>26</v>
          </cell>
          <cell r="DG37">
            <v>26</v>
          </cell>
          <cell r="DH37">
            <v>30</v>
          </cell>
          <cell r="DI37">
            <v>30</v>
          </cell>
          <cell r="DJ37">
            <v>35</v>
          </cell>
          <cell r="DK37">
            <v>300</v>
          </cell>
          <cell r="DL37">
            <v>0</v>
          </cell>
          <cell r="DM37">
            <v>25</v>
          </cell>
          <cell r="DN37">
            <v>16</v>
          </cell>
          <cell r="DO37">
            <v>30</v>
          </cell>
          <cell r="DP37">
            <v>26</v>
          </cell>
          <cell r="DQ37">
            <v>26</v>
          </cell>
          <cell r="DR37">
            <v>30</v>
          </cell>
          <cell r="DS37">
            <v>26</v>
          </cell>
          <cell r="DT37">
            <v>26</v>
          </cell>
          <cell r="DU37">
            <v>30</v>
          </cell>
          <cell r="DV37">
            <v>0</v>
          </cell>
          <cell r="DW37">
            <v>0</v>
          </cell>
          <cell r="DX37">
            <v>235</v>
          </cell>
          <cell r="DY37">
            <v>235</v>
          </cell>
          <cell r="DZ37">
            <v>0</v>
          </cell>
          <cell r="EA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B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C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D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E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F37" t="str">
            <v>Documentos de estrategia, diseño e implementación.
Soportes de desarrollo de actividades interinstitucionales de articulación y socialización del modelo.
Informes semestrales de avance y resultados de la implementación del modelo.Documentos de estrategia, diseño e implementación.
Soportes de desarrollo de actividades interinstitucionales de articulación y socialización del modelo.Informes de estudios de análisis y monitoreo.</v>
          </cell>
          <cell r="EG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H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I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J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K37" t="str">
            <v>Documentos de estrategia, diseño e implementación.
Soportes de desarrollo de actividades interinstitucionales de articulación y socialización del modelo.
Informes semestrales de avance y resultados de la implementación del modelo.
Planes de acción anual.Documentos de estrategia, diseño e implementación.
Soportes de desarrollo de actividades interinstitucionales de articulación y socialización del modelo.Informes de estudios de análisis y monitoreo.</v>
          </cell>
          <cell r="EL37" t="str">
            <v>1.1 Sorteo de la Audiencia de Rendición de Cuentas vigencia 2021
1.2 Circular 001 de 2022
1.3 Propuesta de metodología de socialización de Conoce, propone y prioriza</v>
          </cell>
          <cell r="EM37" t="str">
            <v>1.1 Documento de preguntas ciudadanas de la Audiencia de Rendición de Cuentas vigencia 2021 V.1
1.2 Memorias de la jornada de  socialización de Conoce, propone y prioriza y Agendas Abiertas
1.3 Listado de asistencia de la jornada de  socialización de Conoce, propone y prioriza y Agendas Abiertas
1.4 Presentación de ruta del modelo de gobernanza del POT
1.5 Protocolo de la Coordinación GAB
1.6 Propuesta del Plan Distrital de Datos Abiertos V.1
2.1 Preparación del Open Data Day 2022
2.2 Cartas de invitación a panelistas del Open Data Day 2022
2.3 Seguimiento al compromiso de Bogotá en el Plan de Acción de AGA Colombia
3.1 Informe de avance del Monitor GAB
3.2 Formato de retroalimentación al primer reporte del Plan de Acción General de Gobierno Abierto</v>
          </cell>
          <cell r="EN37" t="str">
            <v>1.1 Presentación de la Coordinacion GAB
1.2 Documento de preguntas ciudadanas de la Audiencia de Rendición de Cuentas vigencia 2021 V.2
1.3 Ruta de trabajo del Ecosistema de Innovación Pública para el 2022
1.4 Consideraciones del modelo de gobernanza POT
2.1 Guión del Open Data Day
2.2 Propuesta de articulación con RAPE
3.1 Informe de avance del Monitor GAB
3.2 Propuesta visor regional RAPE
3.3 Seguimiento OGP</v>
          </cell>
          <cell r="EO37" t="str">
            <v xml:space="preserve">1.1 Modificacion Directiva 005 de 2020 
 1.2 Coordinacion GAB 
 1.3 Premio Alta Gerencia 
 1.4 Dinamización Ecosistema Innovación Pública 
 1.5 Estrategia de rendición de cuentas de Presupuestos Participativos 
2.1 UCCI Datos Abiertos 
 2.2 Ideación Semana Internacional del Gobierno Abierto 
 2.3 Borrador memorando con la RAPE 
3.1 Informe de avance del Monitor GAB 
 3.2 Propuesta de Circular 
 3.3 Encuesta del esquema de edición 
 3.4 Presentación para mesas sectoriales </v>
          </cell>
          <cell r="EP37" t="str">
            <v>1.1 GuiaFPPP 
1.2 POT 
1.3 EcosistemaInnovacion 
1.4 CausasCiudadanas 
1.5 PresupuestosParticipativos 
1.6 Innpulsa 
1.7 Directiva GAB 
1.8 EncuentroDatosAbiertos 
1.9 EncuentroDatosAbiertos-PPT 
2.1 MemoriasSemanaGAB 
2.2 ListadosSemanaGAB 
2.3 VisitaLaPaz 
3.1 InformeMonitorGAB</v>
          </cell>
          <cell r="EQ37" t="str">
            <v xml:space="preserve">1.1 PropuestaDecretoPOT 
1.2 ProyectoDecretoPOT 
1.3 ModificacionDirectiva 
1.4 AnalisisEcosistema 
1.5 PresentacionEcosistema 
2.1 AgendaVisita 
2.2 DocumentoGente 
3.1 InformeMonitorGAB  
3.2 Circular 
3.3 IndicadoresDecreto189 
3.4 MesasSectoriales </v>
          </cell>
          <cell r="ER37" t="str">
            <v xml:space="preserve">1.1 ModificacionDirectivaV2 
1.2 BorradorLineamientosComunicacion 
1.3 FichasServiciosInformacion 
2.1 Empalme 
2.2 Presentacion 
3.1 InformeMonitorGAB 
3.2 IndiceGABVeeduria </v>
          </cell>
          <cell r="ES37" t="str">
            <v xml:space="preserve">1.1 ModificacionDirectivaV3 
1.2 FormularioVIIGalaReconocimientoDASCD 
1.3 Ecosistema 
2.1 OGP 
2.2 RAPE 
3.1 InformeMonitorGAB 
3.2 Fuentes 
3.3 Índice </v>
          </cell>
          <cell r="ET37" t="str">
            <v xml:space="preserve">1.1 POT 
1.2 ModificacionDirectivaV4 
1.3 UCCI 
1.4 CartaEcosistema 
1.5 RediseñoCuestionario 
2.1 AgendaDesayuno 
2.2 AmericaAbierta 
3.1 InformeMonitorGAB </v>
          </cell>
          <cell r="EU37" t="str">
            <v xml:space="preserve">1.1 POT
1.2 ModificacionDirectivaV5 
1.3 GuiaInnovacionV1 
2.1 RetoRAPE 
2.2 ODCE 
3.1 InformeMonitorGAB </v>
          </cell>
          <cell r="EV37">
            <v>0</v>
          </cell>
          <cell r="EW37">
            <v>0</v>
          </cell>
          <cell r="EX37">
            <v>815105000</v>
          </cell>
          <cell r="EY37">
            <v>815105000</v>
          </cell>
          <cell r="EZ37">
            <v>815105000</v>
          </cell>
          <cell r="FA37">
            <v>815105000</v>
          </cell>
          <cell r="FB37">
            <v>815105000</v>
          </cell>
          <cell r="FC37">
            <v>815105000</v>
          </cell>
          <cell r="FD37">
            <v>815105000</v>
          </cell>
          <cell r="FE37">
            <v>815105000</v>
          </cell>
          <cell r="FF37">
            <v>815105000</v>
          </cell>
          <cell r="FG37">
            <v>815105000</v>
          </cell>
          <cell r="FH37">
            <v>815105000</v>
          </cell>
          <cell r="FI37">
            <v>815105000</v>
          </cell>
          <cell r="FJ37">
            <v>815105000</v>
          </cell>
          <cell r="FK37">
            <v>815105000</v>
          </cell>
          <cell r="FL37">
            <v>815105000</v>
          </cell>
          <cell r="FM37">
            <v>815105000</v>
          </cell>
          <cell r="FN37">
            <v>815105000</v>
          </cell>
          <cell r="FO37">
            <v>815105000</v>
          </cell>
          <cell r="FP37">
            <v>815105000</v>
          </cell>
          <cell r="FQ37">
            <v>815788645</v>
          </cell>
          <cell r="FR37">
            <v>815788645</v>
          </cell>
          <cell r="FS37">
            <v>815788645</v>
          </cell>
          <cell r="FT37">
            <v>798071752</v>
          </cell>
          <cell r="FU37">
            <v>0</v>
          </cell>
          <cell r="FV37">
            <v>0</v>
          </cell>
          <cell r="FW37">
            <v>798071752</v>
          </cell>
          <cell r="FX37">
            <v>715631774</v>
          </cell>
          <cell r="FY37">
            <v>715631774</v>
          </cell>
          <cell r="FZ37">
            <v>715631774</v>
          </cell>
          <cell r="GA37">
            <v>745631774</v>
          </cell>
          <cell r="GB37">
            <v>745631774</v>
          </cell>
          <cell r="GC37">
            <v>745631774</v>
          </cell>
          <cell r="GD37">
            <v>754593033</v>
          </cell>
          <cell r="GE37">
            <v>780683776</v>
          </cell>
          <cell r="GF37">
            <v>780683776</v>
          </cell>
          <cell r="GG37">
            <v>784014509</v>
          </cell>
          <cell r="GH37">
            <v>0</v>
          </cell>
          <cell r="GI37">
            <v>0</v>
          </cell>
          <cell r="GJ37">
            <v>784014509</v>
          </cell>
          <cell r="GK37">
            <v>0</v>
          </cell>
          <cell r="GL37">
            <v>19127924</v>
          </cell>
          <cell r="GM37">
            <v>89628439</v>
          </cell>
          <cell r="GN37">
            <v>160128954</v>
          </cell>
          <cell r="GO37">
            <v>230629469</v>
          </cell>
          <cell r="GP37">
            <v>301129984</v>
          </cell>
          <cell r="GQ37">
            <v>362114119</v>
          </cell>
          <cell r="GR37">
            <v>436890688</v>
          </cell>
          <cell r="GS37">
            <v>502130760</v>
          </cell>
          <cell r="GT37">
            <v>594152153</v>
          </cell>
          <cell r="GU37">
            <v>0</v>
          </cell>
          <cell r="GV37">
            <v>0</v>
          </cell>
          <cell r="GW37">
            <v>594152153</v>
          </cell>
          <cell r="GX37">
            <v>0</v>
          </cell>
          <cell r="GY37">
            <v>0</v>
          </cell>
          <cell r="GZ37">
            <v>0</v>
          </cell>
          <cell r="HA37">
            <v>0</v>
          </cell>
          <cell r="HB37">
            <v>0</v>
          </cell>
          <cell r="HC37">
            <v>0</v>
          </cell>
          <cell r="HD37">
            <v>0</v>
          </cell>
          <cell r="HE37">
            <v>0</v>
          </cell>
          <cell r="HF37">
            <v>0</v>
          </cell>
          <cell r="HG37">
            <v>14073401</v>
          </cell>
          <cell r="HH37">
            <v>0</v>
          </cell>
          <cell r="HI37">
            <v>0</v>
          </cell>
          <cell r="HJ37">
            <v>14073401</v>
          </cell>
          <cell r="HK37">
            <v>0</v>
          </cell>
          <cell r="HL37">
            <v>14073401</v>
          </cell>
          <cell r="HM37">
            <v>14073401</v>
          </cell>
          <cell r="HN37">
            <v>14073401</v>
          </cell>
          <cell r="HO37">
            <v>14073401</v>
          </cell>
          <cell r="HP37">
            <v>14073401</v>
          </cell>
          <cell r="HQ37">
            <v>14073401</v>
          </cell>
          <cell r="HR37">
            <v>14073401</v>
          </cell>
          <cell r="HS37">
            <v>14073401</v>
          </cell>
          <cell r="HT37">
            <v>14073401</v>
          </cell>
          <cell r="HU37">
            <v>0</v>
          </cell>
          <cell r="HV37">
            <v>0</v>
          </cell>
          <cell r="HW37">
            <v>14073401</v>
          </cell>
          <cell r="HX37" t="str">
            <v xml:space="preserve">En lo corrido del Plan Distrital de Desarrollo, la Secretaría General tuvo una ejecución del 15,67 % en la Implementación del modelo de gobierno abierto accesible e incluyente a todos los sectores territoriales, poblacionales y diferenciales, que representa un avance acumulado del 78,3% con respecto al total de la magnitud programada para la vigencia 2022, a través de las siguientes acciones: 
 • Participación en la organización de la Audiencia Pública de Rendición de Cuentas de la Alcaldía Mayor de Bogotá para la vigencia 2021 en conjunto con la Veeduría Distrital y la Secretaría Distrital de Planeación, la cual se realizó el día 1 de marzo de 2022 y contó con la participación de más de 25 personas de manera presencial y más de 5.500 de manera virtual, a través de la transmisión en vivo a través en redes sociales.   
• Socialización de las circulares 001 y 002 de 2022 asociadas a la apertura de agendas y de la guía orientadora Conoce, Propone y Prioriza a más de 320 personas. La guía está asociada a la Directiva 005 de 2020 y da directrices para que las entidades del Distrito creen una nueva sección dentro de sus páginas web que fomente la transparencia activa y la participación ciudadana. También establece un procedimiento para que las sugerencias ciudadanas recibidas vía Bogotá Te Escucha sean discutidas en los Comités Institucional de Gestión y Desempeño y usadas para procesos de innovación pública.  
• Articulación de la hoja de ruta que describirá los pasos a seguir para lograr la implementación del Decreto 555 de 2021 por el cual se adopta la revisión general del Plan de Ordenamiento Territorial de Bogotá (POT), en lo concerniente a la gobernanza del POT. Posteriormente, se construyó un proyecto de Decreto para la Junta del POT en colaboración con la Secretaría Distrital de Planeación (SDP) para discusión con las entidades involucradas: Secretaría de Hábitat, Secretaría de Gobierno y Secretaría de Hacienda y se redactó el oficio para remitirlo a la Secretaría Distrital de Planeación para su respectiva revisión. Teniendo en cuenta la suspensión provisional del Decreto 555 de 2021, se evalúa avanzar en el marco de los artículos 58 y 59 del Decreto 190 de 2004 sobre el Sistema Distrital de Planeación y Participación. 
• Una vez levantada la medida cautelar sobre el Decreto 555 de 2021 sobre el Plan de Ordenamiento Territorial (POT) de Bogotá, se retomaron las mesas de trabajo con la Secretaría Distrital de Planeación (SDP) para: 1. Formular conjuntamente un proyecto de Decreto de Junta POT, 2. Acompañar a la SDP en el diseño del Sistema de Participación Territorial y 3. Apoyar a la SDP en la identificación de instrumentos de seguimiento y evaluación. Al respecto, se realizó una reunión y se elaboró una ayuda de memoria para la Secretaría General sobre la responsabilidad que tiene en la reglamentación del POT para el Consejo de Gobierno. 
• Acompañamiento a la SDP en la formulación de la estrategia de participación para la política pública de los Objetivos de Desarrollo Sostenible (ODS). 
• Revisión de la versión final de la Guía de Formulación de Políticas Públicas, en donde se evidenció la incorporación del modelo de Gobierno Abierto de Bogotá en las fases del ciclo de las políticas públicas. Los elementos explícitos son: uso y aprovechamiento de datos, herramientas TIC para la transparencia, espacios de colaboración, control social y rendición de cuentas.   
•  Consolidación de nuevos cambios y ajustes al documento borrador de modificación de la Directiva 005 de 2020, que permitirán minimizar la duplicidad de orientaciones dirigidas a las entidades para la implementación de los pilares GAB: transparencia, participación, colaboración, y trámites y servicios. La modificación se ha centrado, principalmente, en revisar y ajustar las estrategias de participación en lo referente a los tiempos y el proceso de implementación por parte de las entidades en causas y consultas ciudadanas. Así mismo, se están revisando las estrategias de transparencia en el marco de la evaluación de la Política Pública de Transparencia y la No Tolerancia con la Corrupción. En cuanto a los procesos de colaboración e innovación publica, se están ajustando de acuerdo con la dinámica de la gestión pública, en la medida en que finaliza la emergencia sanitaria ocasionadas por el COVID 19. Por último, se están incorporando acciones que se desarrollaron posteriores a la expedición de la Directiva, pero que se enmarcan dentro de los atributos y principios del modelo, como la estrategia Pactando. En el mes de septiembre se adelantó la incorporación de temas asociados a servicio a la ciudadanía y en octubre se incluyeron nuevos ajustes. Para ello se ha trabajado en línea y se realizó una mesa de trabajo con la Oficina Asesora Jurídica, con el fin de revisar el procedimiento de legalidad. 
•  Se preparó la documentación necesaria para postular la estrategia de activación ciudadana del Gobierno Abierto de Bogotá, en lo relacionado al proceso de aprovechamiento de datos, para la VII Gala de reconocimiento del DASCD. 
•  Redacción de un borrador del protocolo de comunicaciones que permitirá articular las acciones necesarias para la gestión gráfica, la difusión y divulgación de contenidos de acuerdo con las acciones y estrategias de Gobierno Abierto y darle identidad, unidad visual y credibilidad a la marca GAB.   
• En articulación con la Oficina Alta Consejería Distrital de Tecnologías de Información y Comunicaciones (TIC) se trabajó la propuesta del Plan Distrital de Datos Abiertos, que se socializo en un taller con más de 40 servidores y servidoras en el marco de la Semana Internacional del Gobierno Abierto 2022. 
• Se proyectó la estrategia del Ecosistema de innovación Pública de Bogotá para el 2022 en compañía del Laboratorio de Innovación pública de Bogotá (iBO). La estrategia se ha socializado en mesas de virtuales de presentación del Ecosistema de Innovación Pública de Bogotá con la Secretaría de Educación Distrital y el LabCapital de la Veeduría Distrital con el fin lograr un número mayor de registros con los grupos de valor de estas dos instituciones. 
• Se realizó un informe ejecutivo de análisis de los resultados de la caracterización en conjunto con el iBO. Dicho informe es un reporte de seguimiento de los actores, sinergias y oportunidades de la caracterización, y determina posibles estrategias para seguir fortaleciendo el registro de actores. Igualmente, se participó en tres mesas de trabajo relacionadas con la dinamización del Ecosistema, la generación de habilitantes para la innovación y el visor del directorio de actores. 
• Se realizó un plan de trabajo para el último trimestre 2022 que incluye: el rediseño del formulario de registro del Ecosistema de innovación Pública de Bogotá (con simplificación de preguntas y optimización de opciones de respuesta), nuevo texto de invitación al registro con cartas personalizadas, y nueva herramienta de captura de información en Typeform. Lo anterior con el fin de dinamizar e incentivar la inscripción de nuevos actores al Ecosistema en el cierre de año. 
• En el marco del rol del Gobierno Abierto de Bogotá en el Ecosistema de innovación pública y los habilitantes de la innovación en el Distrito, se adicionaron las metodologías de pensamiento de diseño, compra pública para la innovación y pensamiento futuro en el borrador de la Guía Distrital para la Innovación. 
• En materia de posicionamiento internacional se realizó el seguimiento al compromiso de Bogotá  frente a la democratización del desarrollo local con inteligencia colectiva para la creación de valor público en el IV Plan de Acción de Colombia en la Alianza para el Gobierno Abierto (OGP), y se llevó a cabo el Open Data Day 2022 el 5 de marzo, un evento virtual organizado con la Agencia Analítica de Datos AGATA , la Oficina Alta Consejería Distrital de Tecnologías de Información y Comunicaciones – TIC, la Infraestructura de Datos Espaciales para el Distrito Capital - IDECA , la Secretaría Distrital de Movilidad y la Secretaría Distrital de Gobierno. 
• Se prestó asistencia técnica a La Paz (Bolivia) sobre datos abiertos en el marco de la Unión de Ciudades Capitales Iberoamericanas (UCCI). Luego de que Bogotá y Madrid (España) fuesen seleccionadas como ciudades acompañantes en marzo, la Secretaría General y el IDECA iniciaron el acompañamiento al proyecto ‘Diseñar e implementar una Plataforma Digital de Datos Abiertos” para La Paz. Así, durante los días 8, 9 y 10 de junio, se lideró y acompañó visita técnica del gobierno de La Paz, Bolivia que tuvo como objetivo intercambiar experiencias y conocimientos en cuanto al uso y aprovechamiento de datos en Bogotá. Los espacios contaron con la participación de observatorios destacados de Bogotá como Saludata, Ambiente y Movilidad y así mismo contó con experiencias significativas de la sociedad civil como Datasketch y la Red de Ciudades Cómo vamos. 
• Del 16 al 20 de mayo, se llevó a cabo la Semana Internacional de Gobierno Abierto, con más de 4500 participaciones y 400 asistentes presenciales. Fueron 5 días con más de 20 eventos y se contó con 70 expertos entre panelistas, conferencistas y talleristas, 15 entidades del Distrito, 10 organizaciones de la sociedad civil, una entidad regional, 3 entidades del gobierno nacional y 6 laboratorios de innovación. La Semana posicionó a Bogotá una vez más como ciudad líder en las Américas en temas de Gobierno Abierto y posibilitó espacios para enfocar la atención en temas relevantes como relacionamiento regional o la apertura y aprovechamiento de datos. 
•  La Alianza Internacional para el Gobierno Abierto (OGP) aprobó la participación de Gobierno Abierto de Bogotá para realizar una ponencia en América Abierta. El evento se realizaró del 26 al 29 de septiembre y tiene como objetivo reunir actores de toda América para trabajar en temas como transparencia, integridad, prevención y lucha contra la corrupción, protección de derechos y libertades, gobernanza democrática, datos y tecnología para el bien común, inclusión de grupos vulnerables, participación y colaboración ciudadana, protección del medio ambiente y desarrollo sostenible. El Gobierno Abierto de Bogotá participó en un panel para hablar de los gobiernos locales, aprendizajes y desafíos y, así mismo, realizó un taller sobre inclusión en el marco de un espacio realizado por OGP Local para hablar sobre cambio climático, ODS e inclusión. 
•  Se tuvo una reunión virtual preliminar con la Organización para la Cooperación y el Desarrollo Económico (OCDE). En este espacio se aclararon dudas sobre el acompañamiento de la organización en un posible convenio para la realización de un estudio de la ciudad sobre el grado de madurez del modelo y sus buenas prácticas. Se definió que la OCDE enviará un primer plan de trabajo para analizar su conveniencia. 
•  El 18 de agosto se aprobó el memorando de entendimiento por parte de la Secretaría General y se envió a revisión de la Región Administrativa y de Planeación Especial (RAPE). El memorando tiene como fin articular acciones para promover el gobierno abierto en los departamentos que integran: Cundinamarca, Boyacá, Meta y Tolima. La firma del mismo se celebraró a mediados de septiembre en la instauración del Círculo de Gobierno Abierto, la mesa del Foro Multiactor que ampara la participación de Bogotá en OGP. A este espacio asistieron 40 participantes pertenecientes a entidades distritales, observatorios distritales, organizaciones de la sociedad civil y representantes de poblaciones tales como mujeres y personas con discapacidad. 
•  Dando cumplimiento al memorando de entendimiento celebrado entre las partes, se apoyó y acompañó a la RAP-E a construir el primer reto sobre biciregión en la plataforma Bogotá Abierta liderada por el IDPAC. Se definió con el equipo de RAP-E la pregunta central ‘¿Cómo te imaginas una buena experiencia turística en bicicleta en la Región Central?’ y además se construyó el descriptivo y otros aspectos relevantes para la publicación del reto. Se espera que en el mes de noviembre se posicione el reto y se obtengan los primeros resultados. 
• Finalmente, en lo relacionado al análisis y monitoreo del modelo de Gobierno Abierto, se acompañó a las entidades distritales en el primer reporte de seguimiento al Plan de Acción de Gobierno Abierto de Bogotá.  
• Se obtuvieron los primeros resultados de medición del Plan de Acción General de Gobierno Abierto. Como resultado del ejercicio de seguimiento y retroalimentación al Plan para las vigencias 2020 y 2021 se obtuvo que el avance total a nivel distrital del 23,5% en las metas planteadas a 2024. Lo anterior fue resultado de la participación del 81% de las entidades distritales en el reporte de sus indicadores. 
• También se publicó la Circular 012 de 2022, que determina las actividades a realizar en el corto plazo para la programación, seguimiento y retroalimentación del Plan de Acción General de Gobierno Abierto. El acto posibilitó la inclusión de nuevas acciones y compromisos de las entidades distritales en el Plan.   
•  Se realizaron de mesas sectoriales con todos los sectores para socializar la metodología de reprogramación para la vigencia 2022 y establecer el cronograma para los seguimientos trimestrales. Para este fin, se creó una herramienta para cada entidad y una guía de reprogramación sobre el proceso. 
•  Recepción y retroalimentación del seguimiento al Plan de Acción General GAB del primer semestre de 2022 para todas las entidades distritales que avanzaron en el proceso. A partir de los datos, se diseñó un visor que permite evidenciar los avances distritales y por entidad durante la vigencia, así como durante lo corrido del Plan Distrital de Desarrollo. Se continúa avanzando en las fases de reprogramación y seguimiento con las entidades faltantes. 
•  Se avanzó en el estudio de fuentes de información externas para la medición de los avances de los pilares del gobierno abierto en el distrito. En este marco, se evaluaron once fuentes y se desarrolló un espacio de trabajo con la Veeduría Distrital, entidad a cargo de varias de ellas: Índice Distrital de Servicio a la Ciudadanía, Índice de Innovación Pública (IIP), e Índice Institucional de Participación Ciudadana (IIPC). 
• A partir del estudio de fuentes, se realizó la selección de temáticas estratégicas para la medición de los pilares del gobierno abierto y sus estrategias. A partir de las temáticas priorizadas se formularon o adaptaron más de 60 preguntas para el instrumento de recolección del Índice del Gobierno Abierto de Bogotá y se clasificaron de acuerdo a su fuente y dimensión (eficiencia, eficacia y efectividad). Posteriormente, a inicios de octubre, se realizó un espacio de la Coordinación GAB ampliada en el que se hizo la socialización de la propuesta del Índice del Gobierno Abierto de Bogotá y sus respectivas preguntas para el instrumento de recolección de información. A partir de este, se programaron espacios discriminados por pilar en los que se trabajó en la mejora de la batería de preguntas y en la ponderación de las opciones de respuesta. 
BENEFICIOS 
 Las acciones adelantadas para garantizar la plena implementación del modelo de Gobierno Abierto dan cuenta de la creación de un nuevo modelo de gestión que acerca a la ciudadanía con el Distrito. Los avances en su articulación interinstitucional, su posicionamiento internacional y su monitoreo evidencian que las entidades distritales están implementando estrategias en los pilares de transparencia, participación, colaboración, trámites y servicios para materializarlos en escenarios locales, distritales y globales. Estos avances apoyan la lucha contra la corrupción, dan más poder de decisión a los habitantes de Bogotá, aumentan la confianza ciudadana, y hacen de Bogotá un referente en gobierno abierto. </v>
          </cell>
          <cell r="HY37" t="str">
            <v>En el periodo de reporte no se presentan retrasos.</v>
          </cell>
          <cell r="HZ37" t="str">
            <v/>
          </cell>
          <cell r="IA37" t="str">
            <v>Durante el mes de enero, la Secretaría General participó en la organización de la Audiencia Pública de Rendición de Cuentas de la Alcaldía Mayor de Bogotá para la vigencia 2021 en conjunto con la Veeduría Distrital y la Secretaría Distrital de Planeación. Así, se definió conjuntamente el cronograma del proceso y se participó en la difusión del sorteo que permitirá elegir a los ciudadanos y ciudadanas que acompañarán el espacio e interactuarán con la Alcaldesa y su gabinete.
Adicionalmente, la Secretaría General emitió la Circular 001 de 2022 correspondiente a la guía orientadora Conoce, Propone y Prioriza. La guía está asociada a la Directiva 005 de 2020 y da directrices para que las entidades del Distrito creen una nueva sección dentro de sus páginas web que fomente la transparencia activa y la participación ciudadana. La guía también establece un procedimiento para que las sugerencias ciudadanas recibidas vía Bogotá Te Escucha sean discutidas en los Comités Institucional de Gestión y Desempeño y usadas para procesos de innovación pública. Como preparación para el acompañamiento a los sectores en su implementación, la Secretaría avanzó en una propuesta de la metodología de socialización de la estrategia.</v>
          </cell>
          <cell r="IB37" t="str">
            <v>Durante el mes de febrero, la Secretaría General tuvo importantes avances en materia de articulación interinstitucional. En primer lugar, acompañó la preparación de la Audiencia Pública de Rendición de Cuentas de la Alcaldía Mayor de Bogotá con la Veeduría Distrital y la Secretaría Privada; y realizó una jornada presencial de socialización de los lineamientos de Agendas Abiertas (Circular 002 de 2022) y Conoce, Propone y Prioriza (Circular 001 de 2022) de la Directiva 005 de 2020. Más de 100 servidores y servidoras asistieron y posteriormente se realizaron capacitaciones adicionales en las que se resolvieron las dudas de más de 220 personas. En segundo lugar, trabajó en la articulación de la hoja de ruta como parte de la implementación del Decreto 555 de 2021 en lo concerniente a Gobernanza en el POT, acompañó a la SDP en la formulación de la estrategia de participación para la política pública de los ODS, y trabajó en la reglamentación de un componente de Gobierno Abierto lo relacionado al Acuerdo 800 de 2021 ‘Mesa Permanente por la Calidad del Aire en la ciudad de Bogotá’. En tercer lugar, se inició la propuesta del Plan Distrital de Datos Abiertos, que se trabajó conjuntamente con la Alta Consejería TIC.
En materia de posicionamiento internacional, la Secretaría realizó el seguimiento al compromiso de Bogotá en el IV Plan de Acción de Colombia en la Alianza para el Gobierno Abierto (OGP), y realizó la planeación del Open Data Day 2022, que se conmemorará con un evento virtual el 4 y 5 de marzo en el que participarán AGATA, la Alta Consejería TIC, el IDECA, la Secretaría Distrital de Movilidad y la Secretaría Distrital de Gobierno. Igualmente, Bogotá acompañó como ciudad asociada la postulación de La Paz, Bolivia ante la Unión de Ciudades Capitales Iberoamericanas (UCCI).
Finalmente, en lo relacionado al análisis y monitoreo del modelo de Gobierno Abierto, la Secretaría General acompañó a las entidades distritales en el primer reporte de seguimiento al Plan de Acción de Gobierno Abierto de Bogotá y actualizó la herramienta de captura y seguimiento al Plan con nuevas funcionalidades que incluyen la base de datos, un formato para retroalimentación y el primer borrador de un visor de retroalimentación.</v>
          </cell>
          <cell r="IC37" t="str">
            <v>Durante el mes de marzo, la Secretaría General convocó una reunión de la Coordinación del Gobierno Abierto de Bogotá para tratar temas de articulación en los pilares de transparencia, participación, colaboración y trámites y servicios. También finalizó la consolidación del documento de preguntas ciudadanas que se realizaron en el marco de la Audiencia de Rendición de Cuentas de la Alcaldía Mayor de Bogotá para la vigencia 2021. En materia de innovación, se proyectó la estrategia y borrador de plan de trabajo del Ecosistema de Unnovación Pública de Bogotá para el 2022 en compañía de iBO. En este marco, se espera ampliar la participación de nuevos actores en el Ecosistema, posicionarlo a través de eventos y crear un micrositio con el portafolio de servicios para actores.
En materia de posicionamiento internacional y regional, la Secretaría General llevó a cabo el Open Data Day 2022 en conmemoración del día internacional de los datos abiertos. Se trató de un evento virtual organizado en conjunto con AGATA, la Alta Consejería TIC, el IDECA, la Secretaría Distrital de Movilidad y la Secretaría Distrital de Gobierno que contó con más de 100 ciudadanos y ciudadanas asistentes. En materia de posicionamiento regional, la Secretaría avanzó en su propuesta de articulación con la Región Administrativa y de Planificación Especial (RAPE), propuesta que se basa en cuatro frentes: la creación de un visor regional de inversiones, el fortalecimiento de trámites y servicios, la creación de espacios de innovación, y la transversalización de acciones en materia de transparencia.
Finalmente, en lo relacionado al esquema de medición del gobierno abierto, la Secretaría General adelantó la retroalimentación de las 47 entidades distritales que realizaron su primer reporte al Plan de Acción General de Gobierno Abierto y trabajó la identificación de las bases de su esquema de medición, que integrará fuentes de información diversas para una medición holística del gobierno abierto en el Distrito. También realizó un informe preliminar del avance de los compromisos de Bogotá en la Alianza para el Gobierno Abierto.</v>
          </cell>
          <cell r="ID37" t="str">
            <v>En lo corrido del mes, la Secretaría General avanzó en la Implementación del modelo de gobierno abierto accesible e incluyente a todos los sectores territoriales, poblacionales y diferenciales a través de las siguientes acciones: 
* Elaboración preliminar de una matriz de trabajo para la modificación de la Directiva 005 de 2020 en conjunto con los representantes de la Coordinación de Gobierno Abierto. La modificación permitirá minimizar la duplicidad de orientaciones dirigidas a las entidades para la implementación de los pilares GAB: transparencia, participación, colaboración, y trámites y servicios. 
* Evaluación de alternativas para la postulación de una estrategia del Gobierno Abierto de Bogotá al Premio Nacional de Alta Gerencia 2022. Las tres alternativas en proceso de análisis son: Chatico, el chatbot de la plataforma; Le tengo el dato, la estrategia de datos abiertos; y la estrategia de Activación ciudadana GAB. 
* Elaboración de la estrategia de dinamización del Ecosistema de Innovación Pública de Bogotá para el 2022 en compañía de iBO. La estrategia tiene tres líneas: la inscripción de nuevos actores al ecosistema, diseño y desarrollo de portafolio para actores en la plataforma GAB; y posicionamiento a través de eventos y actividades. 
* Diseño de un esquema para la rendición de cuentas del proceso de Presupuestos Participativos de la vigencia 2021 en conjunto con la Secretaría de Gobierno. Su objetivo es visibilizar los resultados y retos del proceso a través de metodologías dinámicas y abiertas. 
* Asistencia técnica a La Paz (Bolivia) sobre datos abiertos en el marco de la Unión de Ciudades Capitales Iberoamericanas (UCCI). Luego de que Bogotá y Madrid (España) fuesen seleccionadas como ciudades acompañantes en marzo, la Secretaría General y el IDECA iniciaron el acompañamiento al proyecto ‘Diseñar e implementar una Plataforma Digital de Datos Abiertos” para La Paz. Una de las primeras actividades fue la socialización de las estrategias existentes en materia de datos abiertos en Bogotá. 
* Ideación inicial de las temáticas y actividades de la Open Government Week 2022, que se desarrollará del 16 al 20 de mayo en todo el mundo por iniciativa de la Alianza para el Gobierno Abierto (OGP). Para esto se determinaron los ejes de cada día, que serán: balance de los compromisos de Bogotá en OGP, Política Pública de Bogotá Territorio Inteligente, Construcción Participativa de la Reglamentación del POT, gobierno abierto en la región y colaboración. 
* Formalización de la articulación la Región Administrativa y de Planificación Especial (RAPE) a través de un borrador de memorando que busca aunar esfuerzos administrativos, técnicos, profesionales y académicos para implementar un modelo de Gobierno Abierto a escala regional. 
* Elaboración de una propuesta de acto administrativo que determina las actividades a realizar en el corto plazo para la programación, seguimiento y retroalimentación del Plan de Acción General de Gobierno Abierto. Se espera que el acto posibilite la inclusión de nuevas acciones y compromisos de las entidades distritales en el Plan, así como la construcción conjunta del esquema de medición del gobierno abierto en el distrito. 
* Obtención de los primeros resultados de medición del Plan de Acción General de Gobierno Abierto. Como resultado del ejercicio de seguimiento y retroalimentación al Plan para las vigencias 2020 y 2021 se obtuvo que el avance total a nivel distrital del 23,5% en las metas planteadas a 2024. Asimismo, teniendo en cuenta el periodo de corte a 31 de diciembre de 2021, las entidades distritales cumplieron en promedio con un 73,5%. Lo anterior fue resultado de la participación del 81% de las entidades distritales en el reporte de sus indicadores. El 19% restante corresponde a 9 entidades que no reportaron seguimiento. 
* Diseño y estructura de la presentación para las mesas de trabajo con las entidades y sectores distritales sobre la programación, seguimiento y retroalimentación del Plan de Acción General de Gobierno Abierto. </v>
          </cell>
          <cell r="IE37" t="str">
            <v xml:space="preserve">En lo corrido del mes, la Secretaría General avanzó en la Implementación del modelo de gobierno abierto accesible e incluyente a todos los sectores territoriales, poblacionales y diferenciales a través de las siguientes acciones: 
Revisión de la versión final de la Guía de Formulación de Políticas Públicas, en donde se evidenció la incorporación del modelo de Gobierno Abierto de Bogotá en los siguientes temas en cada una de fases del ciclo de las políticas públicas. Los elementos explícitos son: uso y aprovechamiento de datos, herramientas TIC para la transparencia, espacios de colaboración, control social y rendición de cuentas.  
Construcción de un proyecto de Decreto para la Junta del Plan de Ordenamiento Territorial, su esquema de convergencia interinstitucional, en colaboración con la Secretaría Distrital de Planeación para discusión con las entidades involucradas: Secretaría de Hábitat, Secretaría de Gobierno y Secretaría de Hacienda. 
Envío de mapeo del Ecosistema de innovación pública a las Oficinas de Planeación del Distrito. Como resultado, se caracterizaron 32 entidades. Igualmente, se inició la reformulación de la Guía de laboratorios Cívicos de manera articulada con el Laboratorio de Innovación de la Secretaría de Gobierno y la Coordinación General de Presupuestos participativos. 
Revisión, discusión y aprobación de la edición 2022 de la guía metodológica de Causas Ciudadanas y de la Circular de Presupuestos Participativos para su publicación conjunta en el marco de la Coordinación GAB. 
Formulación de un borrador de memorando de entendimiento con Innpulsa Colombia para temas de fortalecimiento del Ecosistema y procesos de govtech. 
Actualización de la matriz que contiene las modificaciones preliminares que se harán a la Directiva 005 de 2020 en conjunto con los representantes de la Coordinación de Gobierno Abierto. La modificación permitirá minimizar la duplicidad de orientaciones dirigidas a las entidades para la implementación de los pilares GAB: transparencia, participación, colaboración, y trámites y servicios. 
En el marco de la celebración de la Open Government Week 2022, el 18 de mayo se llevó a cabo el Encuentro Interinstitucional de Datos Abiertos. Se trató de un espacio presencial en el que más de 40 servidores y servidoras públicos de todos los sectores se sensibilizaron para construir el Plan Distrital de Datos Abiertos. 
Del 16 al 20 de mayo, se llevó a cabo la Semana Internacional de Gobierno Abierto, con más de 4500 participaciones y 400 asistentes presenciales. Fueron 5 días con más de 20 eventos y se contó con 70 expertos entre panelistas, conferencistas y talleristas, 15 entidades del Distrito, 10 organizaciones de la sociedad civil, una entidad regional, 3 entidades del gobierno nacional y 6 laboratorios de innovación. La Semana posicionó a Bogotá una vez más como ciudad líder en las Américas en temas de Gobierno Abierto y posibilitó espacios para enfocar la atención en temas relevantes como relacionamiento regional o la apertura y aprovechamiento de datos. 
En el marco de la Semana Internacional de Gobierno Abierto, se realizó el día 19 de mayo un foro especial para intercambiar experiencias y conocimientos en torno los desafíos de un modelo de gobernanza y gobierno abierto para la Región Central. El foro contó con más de 400 participaciones y 45 participantes presenciales, y fue una oportunidad para avanzar en la identificación de acciones conjuntas para el fortalecimiento de la gestión pública en materia de articulación, transparencia, participación y colaboración de los actores regionales. 
Avances en la preparación de la visita técnica de La Paz (Bolivia) sobre datos abiertos que se realizará en junio en el marco de la Unión de Ciudades Capitales Iberoamericanas (UCCI). Luego de que Bogotá y Madrid (España) fuesen seleccionadas como ciudades acompañantes en marzo, la Secretaría General y el IDECA iniciaron el acompañamiento al proyecto ‘Diseñar e implementar una Plataforma Digital de Datos Abiertos” para La Paz. 
Actualización de una propuesta de acto administrativo que determina las actividades a realizar en el corto plazo para la programación, seguimiento y retroalimentación del Plan de Acción General de Gobierno Abierto. La Circular se modificó de acuerdo con los aportes y solicitudes de las diferentes instancias de la Secretaría General encargadas de su revisión y publicación. Se espera que el acto posibilite la inclusión de nuevas acciones y compromisos de las entidades distritales en el Plan.  </v>
          </cell>
          <cell r="IF37" t="str">
            <v xml:space="preserve">En lo corrido del mes, la Secretaría General avanzó en la Implementación del modelo de gobierno abierto accesible e incluyente a todos los sectores territoriales, poblacionales y diferenciales a través de las siguientes acciones: 
•  Se realizaron ajustes al borrador del proyecto de Decreto de la Junta POT en el marco del Modelo de Gobernanza definido en el Decreto 555 de 2021 y se redactó el oficio para remitirlo a la Secretaría Distrital de Planeación para su respectiva revisión.  Teniendo en cuenta la suspensión provisional del Decreto 555 de 2021, se evalúa avanzar en el marco de los artículos 58 y 59 del Decreto 190 de 2004 sobre el Sistema Distrital de Planeación y Participación. 
•  Consolidación de los cambios y ajustes al documento borrador de modificación de la Directiva 005 de 2020, que permitirán minimizar la duplicidad de orientaciones dirigidas a las entidades para la implementación de los pilares GAB: transparencia, participación, colaboración, y trámites y servicios. Al respecto, la Secretaría General participó en la reunión con los enlaces técnicos de la coordinación de Gobierno Abierto, que se llevó a cabo el 9 de junio. 
•  Realización de mesas de virtuales de presentación del Ecosistema de Innovación Pública de Bogotá con la Secretaría de Educación Distrital y el LabCapital de la Veeduría Distrital con el fin de socializar sus principales objetivos, alcance, posicionar el mapeo de actores para lograr un número mayor de registros con los grupos de valor de estas dos instituciones. 
•  Durante los días 8, 9 y 10 de junio, se lideró y acompañó visita técnica del gobierno de La Paz, Bolivia. Esta visita se realizó en el marco del convenio realizado con la UCCI (Unión de Ciudades Capitales Iberoamericanas) y tuvo como objetivo intercambiar experiencias y conocimientos en cuanto al uso y aprovechamiento de datos en Bogotá. Los espacios contaron con la participación de observatorios destacados de Bogotá como Saludata, Ambiente y Movilidad y así mismo contó con experiencias significativas de la sociedad civil como Datasketch y la Red de Ciudades Cómo vamos. 
•  Realización del documento ‘Gente que le pone el alma’, que consolida los distintos actores gubernamentales y de la sociedad civil que acompañaron los eventos realizados en el marco de la Semana Internacional del Gobierno Abierto 2022. 
•  Publicación de la Circular 012 de 2022, que determina las actividades a realizar en el corto plazo para la programación, seguimiento y retroalimentación del Plan de Acción General de Gobierno Abierto. El acto posibilitó la inclusión de nuevas acciones y compromisos de las entidades distritales en el Plan.  
•  Realización de mesas sectoriales con todos los sectores para socializar la metodología de reprogramación para la vigencia 2022 y establecer el cronograma para los seguimientos trimestrales. Para este fin, se creó una herramienta para cada entidad y una guía de reprogramación sobre el proceso. </v>
          </cell>
          <cell r="IG37" t="str">
            <v xml:space="preserve">En lo corrido del mes, la Secretaría General avanzó en la Implementación del modelo de gobierno abierto accesible e incluyente a todos los sectores territoriales, poblacionales y diferenciales a través de las siguientes acciones: 
•  Consolidación de nuevos cambios y ajustes al documento borrador de modificación de la Directiva 005 de 2020, que permitirán minimizar la duplicidad de orientaciones dirigidas a las entidades para la implementación de los pilares GAB: transparencia, participación, colaboración, y trámites y servicios.  
•  Redacción de un borrador del protocolo de comunicaciones que permitirá articular las acciones necesarias para la gestión gráfica, la difusión y divulgación de contenidos de acuerdo con las acciones y estrategias de Gobierno Abierto y darle identidad, unidad visual y credibilidad a la marca GAB.  
•  Construcción de un borrador de un documento que compila distintos servicios de información creados por las entidades del distrito para el uso y aprovechamiento ciudadano de la información pública. 
•  Se proyectaron temas de articulación asociados al gobierno abierto pertinentes para la política de Estado Abierto y el empalme del Gobierno Nacional entrante. 
•  Se asistió a tres reuniones estratégicas con la Alianza para el Gobierno Abierto (OGP). La primera liderada por la alianza para definir temas claves y oportunidades de mejora de la organización, la segunda reunión fue la de puntos de contacto de las Américas en donde algunas ciudades comentan novedades y en donde desde Bogotá se expuso brevemente el plan de activación ciudadana. Y finalmente, la tercera reunión se realizó con el equipo de comunicaciones de OGP para ver de qué manera se articula el plan de activación ciudadana con los mecanismos de comunicación que tiene de OGP como el Open Stories. Este último tema también se socializó en una mesa de la Carta Internacional de Datos Abiertos (ODC).  
•  Recepción y retroalimentación de la reprogramación del Plan de Acción General GAB de la vigencia 2022 para 42 entidades distritales. Con la información de indicadores programados, se procedió a la fase de seguimiento, que continúa en curso. 
•  Se avanzó en el estudio de fuentes de información externas para la medición de los avances de los pilares del gobierno abierto en el distrito. En este marco, se evaluaron once fuentes y se desarrolló un espacio de trabajo con la Veeduría Distrital, entidad a cargo de varias de ellas: Índice Distrital de Servicio a la Ciudadanía, Índice de Innovación Pública (IIP), e Índice Institucional de Participación Ciudadana (IIPC). </v>
          </cell>
          <cell r="IH37" t="str">
            <v xml:space="preserve">
• Consolidación de nuevos cambios y ajustes al documento borrador de modificación de la Directiva 005 de 2020, que permitirán minimizar la duplicidad de orientaciones dirigidas a las entidades para la implementación de los pilares GAB: transparencia, participación, colaboración, y trámites y servicios. La modificación se ha centrado, principalmente, en revisar y ajustar las estrategias de participación en lo referente a los tiempos y el proceso de implementación por parte de las entidades en causas y consultas ciudadanas. Así mismo, se están revisando las estrategias de transparencia en el marco de la evaluación de la Política Pública de Transparencia y la No Tolerancia con la Corrupción. En cuanto a los procesos de colaboración e innovación publica, se están ajustando de acuerdo con la dinámica de la gestión pública, en la medida en que finaliza la emergencia sanitaria ocasionada por el COVID 19. Por último, se están incorporando acciones que se desarrollaron posteriores a la expedición de la Directiva, pero que se enmarcan dentro de los atributos y principios del modelo, como la estrategia Pactando. 
• Se preparó la documentación necesaria para postular la estrategia de activación ciudadana del Gobierno Abierto de Bogotá, en lo relacionado al proceso de aprovechamiento de datos, para la VII Gala de reconocimiento del DASCD. 
• En materia del Ecosistema de innovación Pública de Bogotá, se realizó un informe ejecutivo de análisis de los resultados de la caracterización en conjunto con el Laboratorio de Innovación Pública de Bogotá (iBO). Dicho informe es un reporte de seguimiento de los actores, sinergias y oportunidades de la caracterización, y determina posibles estrategias para seguir fortaleciendo el registro de actores. Igualmente, se participó en tres mesas de trabajo relacionadas con la dinamización del Ecosistema, la generación de habilitantes para la innovación y el visor del directorio de actores. 
•  La Alianza Internacional para el Gobierno Abierto (OGP) aprobó la participación de Gobierno Abierto de Bogotá para realizar una ponencia en América Abierta. El evento se realizará del 26 al 29 de septiembre y tiene como objetivo reunir actores de toda América para trabajar en temas como transparencia, integridad, prevención y lucha contra la corrupción, protección de derechos y libertades, gobernanza democrática, datos y tecnología para el bien común, inclusión de grupos vulnerables, participación y colaboración ciudadana, protección del medio ambiente y desarrollo sostenible. 
•  El 18 de agosto se aprobó el memorando de entendimiento por parte de la Secretaría General y se envió a revisión de la Región Administrativa y de Planeación Especial (RAPE). El memorando tiene como fin articular acciones para promover el gobierno abierto en los departamentos que la integran: Cundinamarca, Boyacá, Meta y Tolima. La firma del mismo se celebrará a mediados de septiembre en la instauración del Círculo de Gobierno Abierto, la mesa del Foro Multiactor que ampara la participación de Bogotá en OGP. 
• Recepción y retroalimentación del seguimiento al Plan de Acción General GAB de la vigencia 2022 para 36 entidades distritales. La información está en fase de consolidación para el cálculo de los porcentajes de avance por entidad y a nivel distrital. Igualmente, se continúa avanzando en las fases de reprogramación y seguimiento con las entidades faltantes. 
• Se realizó la selección de temáticas estratégicas para la medición de los pilares del gobierno abierto y sus estrategias. A partir de las temáticas priorizadas se formularon más de 60 preguntas para el instrumento de recolección del Índice del Gobierno Abierto de Bogotá y se clasificaron de acuerdo a su fuente y dimensión (eficiencia, eficacia y efectividad). </v>
          </cell>
          <cell r="II37" t="str">
            <v xml:space="preserve">En lo corrido del mes, la Secretaría General avanzó en la Implementación del modelo de gobierno abierto accesible e incluyente a todos los sectores territoriales, poblacionales y diferenciales a través de las siguientes acciones: 
• Una vez levantada la medida cautelar sobre el Decreto 555 de 2021 sobre el Plan de Ordenamiento Territorial (POT) de Bogotá, se retomaron las mesas de trabajo con la Secretaría Distrital de Planeación (SDP) para: 1. Formular conjuntamente un proyecto de Decreto de Junta POT, 2. Acompañar a la SDP en el diseño del Sistema de Participación Territorial y 3. Apoyar a la SDP en la identificación de instrumentos de seguimiento y evaluación. Al respecto, se realizó una reunión y se elaboró una ayuda de memoria para la Secretaría General sobre la responsabilidad que tiene en la reglamentación del POT para el Consejo de Gobierno.  
• Consolidación de nuevos cambios y ajustes al documento borrador de modificación de la Directiva 005 de 2020, que permitirán minimizar la duplicidad de orientaciones dirigidas a las entidades para la implementación de los pilares GAB: transparencia, participación, colaboración, y trámites y servicios. La modificación se ha centrado, principalmente, en revisar y ajustar las estrategias de participación en lo referente a los tiempos y el proceso de implementación por parte de las entidades en causas y consultas ciudadanas. Así mismo, se están revisando las estrategias de transparencia en el marco de la evaluación de la Política Pública de Transparencia y la No Tolerancia con la Corrupción. En el mes de septiembre se adelantó la incorporación de temas asociados a servicio a la ciudadanía. Para ello se ha trabajado en línea y se realizó una mesa de trabajo con la Oficina Asesora Jurídica, con el fin de revisar el procedimiento de legalidad. Se adjunta el documento hasta ahora consolidado. 
• Se apoyó a la Secretaría de Gobierno en la elaboración del documento de Gobierno Digital para la Unión de Ciudades Capitales Iberoamericanas (UCCI) en lo que tiene que ver con las consideraciones y puesta en marcha del modelo de Gobierno Abierto en Bogotá y sus principales estrategias de democracia digital, causas ciudadanas y presupuestos participativos. Igualmente, se apoyó al sector Gobierno con el fin de lograr los requisitos de calidad de los conjuntos de datos abiertos establecidos para adquirir la certificación del Sello de Excelencia en la categoría gobierno abierto nivel 1 otorgado por MinTIC. Al respecto, se realizaron jornadas de trabajo donde se explicaron estrategias de gobierno abierto para la activación ciudadana en el uso y aprovechamiento de datos y la información pública. Se socializaron las estrategias "Conoce, propone y prioriza" y "DateAndo por el territorio". 
• En materia del Ecosistema de innovación Pública de Bogotá, se realizó un plan de trabajo para el último trimestre 2022 que incluye: el rediseño del formulario de registro del Ecosistema de innovación Pública de Bogotá (con simplificación de preguntas y optimización de opciones de respuesta), nuevo texto de invitación al registro con cartas personalizadas, y nueva herramienta de captura de información en Typeform. Lo anterior con el fin de dinamizar e incentivar la inscripción de nuevos actores al Ecosistema en el cierre de año. 
•  El 15 de septiembre se realizó el desayuno de trabajo y seguimiento a compromisos de la Alianza para el Gobierno Abierto (OGP) con el Círculo de Gobierno Abierto. A este espacio asistieron 40 participantes pertenecientes a entidades distritales, observatorios distritales, organizaciones de la sociedad civil y representantes de poblaciones tales como mujeres y personas con discapacidad. Además, en este espacio se formalizó el memorando de entendimiento entre la Secretaría General de la Alcaldía Mayor de Bogotá y la Región Administrativa y de Planeación Especial (RAP-E). 
•  Entre los días 26 al 29 de septiembre se llevó a cabo América Abierta en Santo Domingo, República Dominicana. Este espacio, liderado por Abrelatam-ConDatos y OGP, tuvo como objetivo encontrar actores de Centro América y Latinoamérica para trabajar juntos y juntas por una América más abierta, democrática y sostenible. Se trabajaron especialmente temas como transparencia, integridad, prevención y lucha contra la corrupción, protección de derechos y libertades, gobernanza democrática, datos y tecnología para el bien común, inclusión de grupos vulnerables, participación y colaboración ciudadana, protección del medio ambiente, y desarrollo sostenible. El Gobierno Abierto de Bogotá participó en un panel para hablar de los gobiernos locales, aprendizajes y desafíos y, así mismo, realizó un taller sobre inclusión en el marco de un espacio realizado por OGP Local para hablar sobre cambio climático, ODS e inclusión. 
• Se realizó la consolidación y revisión del reporte de junio para todas las entidades distritales que avanzaron en el proceso. A partir de los datos, se diseñó un visor que permite evidenciar los avances distritales y por entidad durante la vigencia, así como durante lo corrido del Plan Distrital de Desarrollo. 
• Se realizó la planeación y desarrollo metodológico para un espacio de la Coordinación GAB ampliada programado para octubre en el que se hará la socialización de la propuesta del Índice del Gobierno Abierto de Bogotá y se presentará la selección de temáticas priorizadas y sus respectivas preguntas para el instrumento de recolección de información. </v>
          </cell>
          <cell r="IJ37" t="str">
            <v xml:space="preserve">En lo corrido del mes, la Secretaría General avanzó en la Implementación del modelo de gobierno abierto accesible e incluyente a todos los sectores territoriales, poblacionales y diferenciales a través de las siguientes acciones: 
• Con respecto al Plan de Ordenamiento Territorial (POT), se realizaron mesas de trabajo con el fin de ajustar la propuesta borrador de proyecto de Decreto para la reglamentación del esquema de convergencia institucional, denominado "Junta POT", de acuerdo con las observaciones realizadas por la Secretaría Distrital de Planeación.  
• Se realizó reunión de la Coordinación de GAB con el fin de adelantar las modificaciones a la Directiva 005 de 2020. Al respecto, se han consolidado las propuestas de ajuste, modificación o eliminación de cada una de las entidades de la Coordinación, de acuerdo con las competencias y responsabilidades determinadas en el marco institucional del distrito y las políticas públicas.  
• En el marco del rol del Gobierno Abierto de Bogotá en el Ecosistema de innovación pública y los habilitantes de la innovación en el Distrito, se adicionaron las metodologías de pensamiento de diseño, compra pública para la innovación y pensamiento futuro en el borrador de la Guía Distrital para la Innovación. 
•  Dando cumplimiento al memorando de entendimiento celebrado entre las partes, se apoyó y acompañó a la RAP-E a construir el primer reto sobre biciregión en la plataforma Bogotá Abierta liderada por el IDPAC. Se definió con el equipo de RAP-E la pregunta central ‘¿Cómo te imaginas una buena experiencia turística en bicicleta en la Región Central?’ y además se construyó el descriptivo y otros aspectos relevantes para la publicación del reto. Se espera que en el mes de noviembre se posicione el reto y se obtengan los primeros resultados. 
•  Se tuvo una reunión virtual preliminar con la Organización para la Cooperación y el Desarrollo Económico (OCDE). En este espacio se aclararon dudas sobre el acompañamiento de la organización en un posible convenio para la realización de un estudio de la ciudad sobre el grado de madurez del modelo y sus buenas prácticas. Se definió que la OCDE enviará un primer plan de trabajo para analizar su conveniencia. 
• Se realizó el despliegue para el reporte, retroalimentación y consolidación de información correspondiente al tercer trimestre del 2022 del Plan de Acción General de Gobierno Abierto. Teniendo en cuenta los tiempos estipulados en la Circular 012 de 2022 de la Secretaria General, las entidades distritales que hacen parte del Plan reportaron sus avances en el tercer trimestre del año hasta el 18 de octubre. A la fecha, alrededor del 80% de las entidades realizaron el reporte y se avanza en las fases de retroalimentación y consolidación. 
• Se realizó un espacio de la Coordinación GAB ampliada en el que se hizo la socialización de la propuesta del Índice del Gobierno Abierto de Bogotá y sus respectivas preguntas para el instrumento de recolección de información. A partir de este, se programaron espacios discriminados por pilar en los que se trabajó en la mejora de la batería de preguntas y en la ponderación de las opciones de respuesta. </v>
          </cell>
          <cell r="IK37" t="str">
            <v/>
          </cell>
          <cell r="IL37" t="str">
            <v/>
          </cell>
          <cell r="IM37">
            <v>0</v>
          </cell>
          <cell r="IN37">
            <v>1</v>
          </cell>
          <cell r="IO37">
            <v>1</v>
          </cell>
          <cell r="IP37">
            <v>1</v>
          </cell>
          <cell r="IQ37">
            <v>1</v>
          </cell>
          <cell r="IR37">
            <v>1</v>
          </cell>
          <cell r="IS37">
            <v>1</v>
          </cell>
          <cell r="IT37">
            <v>1</v>
          </cell>
          <cell r="IU37">
            <v>1</v>
          </cell>
          <cell r="IV37">
            <v>1</v>
          </cell>
          <cell r="IW37">
            <v>0</v>
          </cell>
          <cell r="IX37">
            <v>0</v>
          </cell>
          <cell r="IY37">
            <v>0.78333333333333333</v>
          </cell>
          <cell r="IZ37">
            <v>0</v>
          </cell>
          <cell r="JA37">
            <v>8.3333333333333321</v>
          </cell>
          <cell r="JB37">
            <v>5.3333333333333339</v>
          </cell>
          <cell r="JC37">
            <v>10</v>
          </cell>
          <cell r="JD37">
            <v>8.6666666666666679</v>
          </cell>
          <cell r="JE37">
            <v>8.6666666666666679</v>
          </cell>
          <cell r="JF37">
            <v>10</v>
          </cell>
          <cell r="JG37">
            <v>8.6666666666666679</v>
          </cell>
          <cell r="JH37">
            <v>8.6666666666666679</v>
          </cell>
          <cell r="JI37">
            <v>10</v>
          </cell>
          <cell r="JJ37">
            <v>0</v>
          </cell>
          <cell r="JK37">
            <v>0</v>
          </cell>
          <cell r="JL37">
            <v>78.333333333333343</v>
          </cell>
          <cell r="JM37">
            <v>0</v>
          </cell>
          <cell r="JN37">
            <v>8.3333333333333321</v>
          </cell>
          <cell r="JO37">
            <v>13.666666666666666</v>
          </cell>
          <cell r="JP37">
            <v>23.666666666666664</v>
          </cell>
          <cell r="JQ37">
            <v>32.333333333333329</v>
          </cell>
          <cell r="JR37">
            <v>41</v>
          </cell>
          <cell r="JS37">
            <v>51</v>
          </cell>
          <cell r="JT37">
            <v>59.666666666666671</v>
          </cell>
          <cell r="JU37">
            <v>68.333333333333343</v>
          </cell>
          <cell r="JV37">
            <v>78.333333333333343</v>
          </cell>
          <cell r="JW37">
            <v>78.333333333333343</v>
          </cell>
          <cell r="JX37">
            <v>78.333333333333343</v>
          </cell>
          <cell r="JY37" t="str">
            <v>No Programó</v>
          </cell>
          <cell r="JZ37">
            <v>100</v>
          </cell>
          <cell r="KA37">
            <v>100</v>
          </cell>
          <cell r="KB37">
            <v>100</v>
          </cell>
          <cell r="KC37">
            <v>100</v>
          </cell>
          <cell r="KD37">
            <v>100</v>
          </cell>
          <cell r="KE37">
            <v>100</v>
          </cell>
          <cell r="KF37">
            <v>100</v>
          </cell>
          <cell r="KG37">
            <v>100</v>
          </cell>
          <cell r="KH37">
            <v>100</v>
          </cell>
          <cell r="KI37" t="str">
            <v/>
          </cell>
          <cell r="KJ37" t="str">
            <v/>
          </cell>
          <cell r="KK37" t="str">
            <v>No Programó</v>
          </cell>
          <cell r="KL37">
            <v>100</v>
          </cell>
          <cell r="KM37">
            <v>100</v>
          </cell>
          <cell r="KN37">
            <v>100</v>
          </cell>
          <cell r="KO37">
            <v>100</v>
          </cell>
          <cell r="KP37">
            <v>100</v>
          </cell>
          <cell r="KQ37">
            <v>100</v>
          </cell>
          <cell r="KR37">
            <v>100</v>
          </cell>
          <cell r="KS37">
            <v>100</v>
          </cell>
          <cell r="KT37">
            <v>100</v>
          </cell>
          <cell r="KU37" t="str">
            <v/>
          </cell>
          <cell r="KV37" t="str">
            <v/>
          </cell>
          <cell r="KW37">
            <v>100</v>
          </cell>
          <cell r="KX37" t="str">
            <v>7869_1</v>
          </cell>
          <cell r="KY37" t="str">
            <v>1. Implementar estrategias institucionales para que la ciudadanía en condiciones de equidad, integra</v>
          </cell>
          <cell r="KZ37">
            <v>100</v>
          </cell>
          <cell r="LA37">
            <v>84.166666666666671</v>
          </cell>
          <cell r="LB37">
            <v>100</v>
          </cell>
          <cell r="LC37">
            <v>84.166666666666671</v>
          </cell>
          <cell r="LD37">
            <v>100</v>
          </cell>
          <cell r="LE37">
            <v>83.333333333333343</v>
          </cell>
          <cell r="LF37">
            <v>2491102000</v>
          </cell>
          <cell r="LG37">
            <v>2304880190</v>
          </cell>
          <cell r="LH37">
            <v>1469040033</v>
          </cell>
          <cell r="LI37">
            <v>257246630</v>
          </cell>
          <cell r="LJ37">
            <v>257233797</v>
          </cell>
          <cell r="LK37" t="str">
            <v>No Programó</v>
          </cell>
          <cell r="LL37">
            <v>1.6666666666666665</v>
          </cell>
          <cell r="LM37">
            <v>1.0666666666666664</v>
          </cell>
          <cell r="LN37">
            <v>2.0000000000000004</v>
          </cell>
          <cell r="LO37">
            <v>1.7333333333333325</v>
          </cell>
          <cell r="LP37">
            <v>1.7333333333333334</v>
          </cell>
          <cell r="LQ37">
            <v>2</v>
          </cell>
          <cell r="LR37">
            <v>1.7333333333333325</v>
          </cell>
          <cell r="LS37">
            <v>1.7333333333333361</v>
          </cell>
          <cell r="LT37">
            <v>2</v>
          </cell>
          <cell r="LU37" t="str">
            <v/>
          </cell>
          <cell r="LV37" t="str">
            <v/>
          </cell>
          <cell r="LW37">
            <v>15.666666666666668</v>
          </cell>
          <cell r="LX37">
            <v>15.666666666666668</v>
          </cell>
          <cell r="LY37">
            <v>15.666666666666668</v>
          </cell>
          <cell r="LZ37">
            <v>0</v>
          </cell>
          <cell r="MA37" t="str">
            <v>Oportuno: Se radica en los tiempos establecidos por la Oficina Asesora de Planeación - OAP</v>
          </cell>
          <cell r="MB37" t="str">
            <v>Oportuno: Se radica en los tiempos establecidos por la Oficina Asesora de Planeación - OAP</v>
          </cell>
          <cell r="MC37" t="str">
            <v>Oportuno: Se radica en los tiempos establecidos por la Oficina Asesora de Planeación - OAP</v>
          </cell>
          <cell r="MD37" t="str">
            <v>Oportuno: Se radica en los tiempos establecidos por la Oficina Asesora de Planeación - OAP</v>
          </cell>
          <cell r="ME37" t="str">
            <v>Oportuno: Se radica en los tiempos establecidos por la Oficina Asesora de Planeación - OAP</v>
          </cell>
          <cell r="MF37" t="str">
            <v>Oportuno: Se radica en los tiempos establecidos por la Oficina Asesora de Planeación - OAP</v>
          </cell>
          <cell r="MG37" t="str">
            <v>Oportuno: Se radica en los tiempos establecidos por la Oficina Asesora de Planeación - OAP</v>
          </cell>
          <cell r="MH37" t="str">
            <v>Oportuno: Se radica en los tiempos establecidos por la Oficina Asesora de Planeación - OAP</v>
          </cell>
          <cell r="MI37">
            <v>0</v>
          </cell>
          <cell r="MJ37">
            <v>0</v>
          </cell>
          <cell r="MK37">
            <v>0</v>
          </cell>
          <cell r="ML37">
            <v>0</v>
          </cell>
          <cell r="MM3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37" t="str">
            <v>Coherente: La información de avance de la magnitud, consignada en el reporte del periodo, concuerda con la programación realizada, con la información cualitativa presentada, con las actividades establecidas (si aplica) y con los soportes presentados. Esta</v>
          </cell>
          <cell r="MO37" t="str">
            <v>Coherente: La información de avance de la magnitud, consignada en el reporte del periodo, concuerda con la programación realizada, con la información cualitativa presentada, con las actividades establecidas (si aplica) y con los soportes presentados. Esta</v>
          </cell>
          <cell r="MP37" t="str">
            <v>Coherente: La información de avance de la magnitud, consignada en el reporte del periodo, concuerda con la programación realizada, con la información cualitativa presentada, con las actividades establecidas (si aplica) y con los soportes presentados. Esta</v>
          </cell>
          <cell r="MQ37" t="str">
            <v>Coherente: La información de avance de la magnitud, consignada en el reporte del periodo, concuerda con la programación realizada, con la información cualitativa presentada, con las actividades establecidas (si aplica) y con los soportes presentados. Esta</v>
          </cell>
          <cell r="MR37" t="str">
            <v>Coherente: La información de avance de la magnitud, consignada en el reporte del periodo, concuerda con la programación realizada, con la información cualitativa presentada, con las actividades establecidas (si aplica) y con los soportes presentados. Esta</v>
          </cell>
          <cell r="MS37" t="str">
            <v>Coherente: La información de avance de la magnitud, consignada en el reporte del periodo, concuerda con la programación realizada, con la información cualitativa presentada, con las actividades establecidas (si aplica) y con los soportes presentados. Esta</v>
          </cell>
          <cell r="MT3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37">
            <v>0</v>
          </cell>
          <cell r="MV37">
            <v>0</v>
          </cell>
          <cell r="MW37">
            <v>0</v>
          </cell>
          <cell r="MX37" t="str">
            <v>No Programó</v>
          </cell>
          <cell r="MY37">
            <v>100</v>
          </cell>
          <cell r="MZ37">
            <v>100</v>
          </cell>
          <cell r="NA37">
            <v>100</v>
          </cell>
          <cell r="NB37">
            <v>100</v>
          </cell>
          <cell r="NC37">
            <v>100</v>
          </cell>
          <cell r="ND37">
            <v>100</v>
          </cell>
          <cell r="NE37">
            <v>100</v>
          </cell>
          <cell r="NF37">
            <v>100</v>
          </cell>
          <cell r="NG37">
            <v>100</v>
          </cell>
          <cell r="NH37" t="str">
            <v/>
          </cell>
          <cell r="NI37" t="str">
            <v/>
          </cell>
          <cell r="NJ37" t="str">
            <v>La información consignada en el reporte del periodo, coincide con la información registrada en las herramientas presupuestales oficiales.</v>
          </cell>
          <cell r="NK37" t="str">
            <v>La información consignada en el reporte del periodo, coincide con la información registrada en las herramientas presupuestales oficiales.</v>
          </cell>
          <cell r="NL37" t="str">
            <v>La información consignada en el reporte del periodo, coincide con la información registrada en las herramientas presupuestales oficiales.</v>
          </cell>
          <cell r="NM37" t="str">
            <v>La información consignada en el reporte del periodo, coincide con la información registrada en las herramientas presupuestales oficiales.</v>
          </cell>
          <cell r="NN37" t="str">
            <v>La información consignada en el reporte del periodo, coincide con la información registrada en las herramientas presupuestales oficiales.</v>
          </cell>
          <cell r="NO37" t="str">
            <v>La información consignada en el reporte del periodo, coincide con la información registrada en las herramientas presupuestales oficiales.</v>
          </cell>
          <cell r="NP37" t="str">
            <v>La información consignada en el reporte del periodo, coincide con la información registrada en las herramientas presupuestales oficiales.</v>
          </cell>
          <cell r="NQ37" t="str">
            <v>La información consignada en el reporte del periodo, coincide con la información registrada en las herramientas presupuestales oficiales.</v>
          </cell>
          <cell r="NR37" t="str">
            <v>La información consignada en el reporte del periodo, coincide con la información registrada en las herramientas presupuestales oficiales.</v>
          </cell>
          <cell r="NS37">
            <v>0</v>
          </cell>
          <cell r="NT37">
            <v>0</v>
          </cell>
          <cell r="NU37">
            <v>0</v>
          </cell>
          <cell r="NV37">
            <v>0</v>
          </cell>
          <cell r="NW37" t="str">
            <v>No se identificaron problemas o dificultades. La información consignada en el reporte del periodo, respecto a los avances, logros y retrasos presentados, da cuenta de forma clara, completa y concisa del nivel cumplimiento de la meta o indicador.</v>
          </cell>
          <cell r="NX37" t="str">
            <v>No se identificaron problemas o dificultades. La información consignada en el reporte del periodo, respecto a los avances, logros y retrasos presentados, da cuenta de forma clara, completa y concisa del nivel cumplimiento de la meta o indicador.</v>
          </cell>
          <cell r="NY37" t="str">
            <v>No se identificaron problemas o dificultades. La información consignada en el reporte del periodo, respecto a los avances, logros y retrasos presentados, da cuenta de forma clara, completa y concisa del nivel cumplimiento de la meta o indicador.</v>
          </cell>
          <cell r="NZ37" t="str">
            <v>No se identificaron problemas o dificultades. La información consignada en el reporte del periodo, respecto a los avances, logros y retrasos presentados, da cuenta de forma clara, completa y concisa del nivel cumplimiento de la meta o indicador.</v>
          </cell>
          <cell r="OA37" t="str">
            <v>No se identificaron problemas o dificultades. La información consignada en el reporte del periodo, respecto a los avances, logros y retrasos presentados, da cuenta de forma clara, completa y concisa del nivel cumplimiento de la meta o indicador.</v>
          </cell>
          <cell r="OB37" t="str">
            <v>No se identificaron problemas o dificultades. La información consignada en el reporte del periodo, respecto a los avances, logros y retrasos presentados, da cuenta de forma clara, completa y concisa del nivel cumplimiento de la meta o indicador.</v>
          </cell>
          <cell r="OC37" t="str">
            <v>No se identificaron problemas o dificultades. La información consignada en el reporte del periodo, respecto a los avances, logros y retrasos presentados, da cuenta de forma clara, completa y concisa del nivel cumplimiento de la meta o indicador.</v>
          </cell>
          <cell r="OD37" t="str">
            <v>No se identificaron problemas o dificultades. La información consignada en el reporte del periodo, respecto a los avances, logros y retrasos presentados, da cuenta de forma clara, completa y concisa del nivel cumplimiento de la meta o indicador.</v>
          </cell>
          <cell r="OE37">
            <v>0</v>
          </cell>
          <cell r="OF37">
            <v>0</v>
          </cell>
          <cell r="OG37">
            <v>0</v>
          </cell>
          <cell r="OH37"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
2. Fortalecer la capacidad institucional para promover, cualificar y afianzar capacidades ciudadanas, que confluyan en procesos de colaboración y toma de decisiones, que reconocen la diferenciación de condiciones sociales, territoriales y económicas de la población.</v>
          </cell>
          <cell r="OI37" t="str">
            <v>Oficina Asesora de Planeación - GAB</v>
          </cell>
          <cell r="OJ37" t="str">
            <v>PD60</v>
          </cell>
          <cell r="OK37">
            <v>15.666666666666668</v>
          </cell>
          <cell r="OL37">
            <v>0</v>
          </cell>
          <cell r="OM37">
            <v>0</v>
          </cell>
          <cell r="ON37">
            <v>0</v>
          </cell>
          <cell r="OO37">
            <v>0</v>
          </cell>
          <cell r="OP37">
            <v>0</v>
          </cell>
          <cell r="OQ37">
            <v>0</v>
          </cell>
          <cell r="OR37">
            <v>0</v>
          </cell>
          <cell r="OS37">
            <v>0</v>
          </cell>
          <cell r="OT37">
            <v>0</v>
          </cell>
          <cell r="OU37">
            <v>0</v>
          </cell>
          <cell r="OV37">
            <v>0</v>
          </cell>
          <cell r="OW37">
            <v>0</v>
          </cell>
          <cell r="OX37">
            <v>0</v>
          </cell>
          <cell r="OY37">
            <v>14358365</v>
          </cell>
          <cell r="OZ37">
            <v>14358365</v>
          </cell>
          <cell r="PA37">
            <v>14358365</v>
          </cell>
          <cell r="PB37">
            <v>14358365</v>
          </cell>
          <cell r="PC37">
            <v>14358365</v>
          </cell>
          <cell r="PD37">
            <v>14358365</v>
          </cell>
          <cell r="PE37">
            <v>14073401</v>
          </cell>
          <cell r="PF37">
            <v>14073401</v>
          </cell>
          <cell r="PG37">
            <v>14073401</v>
          </cell>
          <cell r="PH37">
            <v>14073401</v>
          </cell>
          <cell r="PI37">
            <v>0</v>
          </cell>
          <cell r="PJ37">
            <v>0</v>
          </cell>
          <cell r="PK37">
            <v>14073401</v>
          </cell>
          <cell r="PL37">
            <v>0</v>
          </cell>
          <cell r="PM37">
            <v>257246630</v>
          </cell>
          <cell r="PN37" t="str">
            <v>Meta Proyecto de Inversión</v>
          </cell>
        </row>
        <row r="38">
          <cell r="A38" t="str">
            <v>PD61</v>
          </cell>
          <cell r="B38">
            <v>7869</v>
          </cell>
          <cell r="C38" t="str">
            <v>7869_2</v>
          </cell>
          <cell r="D38">
            <v>2020110010187</v>
          </cell>
          <cell r="E38" t="str">
            <v>Un nuevo contrato social y ambiental para la Bogotá del siglo XXI</v>
          </cell>
          <cell r="F38" t="str">
            <v>5. Construir Bogotá región con gobierno abierto, transparente y ciudadanía consciente.</v>
          </cell>
          <cell r="G38" t="str">
            <v>51. Gobierno Abierto</v>
          </cell>
          <cell r="H38" t="str">
            <v>Implementar un modelo de Gobierno Abierto de Bogotá que promueva una relación democrática, incluyente, accesible y transparente con la ciudadanía</v>
          </cell>
          <cell r="I38"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8" t="str">
            <v>Implementación del modelo de Gobierno Abierto, Accesible e Incluyente de Bogotá</v>
          </cell>
          <cell r="K38" t="str">
            <v>Oficina Asesora de Planeación - GAB</v>
          </cell>
          <cell r="L38" t="str">
            <v>Fredy Alexander Martinez García</v>
          </cell>
          <cell r="M38" t="str">
            <v>Asesor Despacho Secretaría General</v>
          </cell>
          <cell r="N38" t="str">
            <v>Oficina Asesora de Planeación - GAB</v>
          </cell>
          <cell r="O38" t="str">
            <v>Fredy Alexander Martinez García</v>
          </cell>
          <cell r="P38" t="str">
            <v>Asesor Despacho Secretaría General</v>
          </cell>
          <cell r="Q38" t="str">
            <v>Natalia Márquez-Bustos, Mónica Mora y Lorena Rodriguez</v>
          </cell>
          <cell r="R38" t="str">
            <v>Jenny Torres</v>
          </cell>
          <cell r="S38" t="str">
            <v>2. Implementar 100 porciento de la plataforma virtual de Gobierno Abierto con parámetros de accesibilidad e inclusión poblacional y diferencial</v>
          </cell>
          <cell r="T38" t="str">
            <v xml:space="preserve">Porcentaje de avance de la Plataforma de gobierno abierto construida. </v>
          </cell>
          <cell r="Z38" t="str">
            <v>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v>
          </cell>
          <cell r="AA38" t="str">
            <v xml:space="preserve">433. Porcentaje de avance de la Plataforma de gobierno abierto construida. </v>
          </cell>
          <cell r="AC38" t="str">
            <v>2. Implementar 100 porciento de la plataforma virtual de Gobierno Abierto con parámetros de accesibilidad e inclusión poblacional y diferencial</v>
          </cell>
          <cell r="AH38" t="str">
            <v>16. Paz, justicia e instituciones sólidas</v>
          </cell>
          <cell r="AI38" t="str">
            <v xml:space="preserve">PD_Meta Sectorial: 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 PD_Indicador Meta sector: 433. Porcentaje de avance de la Plataforma de gobierno abierto construida. ; PD_Meta Proyecto: 2. Implementar 100 porciento de la plataforma virtual de Gobierno Abierto con parámetros de accesibilidad e inclusión poblacional y diferencial; ODS: 16. Paz, justicia e instituciones sólidas; </v>
          </cell>
          <cell r="AJ38">
            <v>0</v>
          </cell>
          <cell r="AK38">
            <v>44055</v>
          </cell>
          <cell r="AL38">
            <v>1</v>
          </cell>
          <cell r="AM38">
            <v>2022</v>
          </cell>
          <cell r="AN38" t="str">
            <v>El indicador da cuenta del avance en el diseño e implementación de la plataforma virtual de Gobierno abierto, así como de su mantenimiento, actualización y monitoreo.</v>
          </cell>
          <cell r="AO38" t="str">
            <v>La aplicación de este indicador permite conocer el avance y funcionamiento de la plataforma virtual de Gobierno Abierto como herramienta de soporte para la operabilidad del modelo que asegura la transparencia, participación y colaboración ciudadana a partir de parámetros de accesibilidad e inclusión poblacional y diferencial.</v>
          </cell>
          <cell r="AP38">
            <v>2021</v>
          </cell>
          <cell r="AQ38">
            <v>2024</v>
          </cell>
          <cell r="AR38" t="str">
            <v>Suma</v>
          </cell>
          <cell r="AS38" t="str">
            <v>Eficacia</v>
          </cell>
          <cell r="AT38" t="str">
            <v>Porcentaje</v>
          </cell>
          <cell r="AU38" t="str">
            <v>Producto</v>
          </cell>
          <cell r="AV38" t="str">
            <v>N/D</v>
          </cell>
          <cell r="AW38" t="str">
            <v>N/D</v>
          </cell>
          <cell r="AX38" t="str">
            <v>N/D</v>
          </cell>
          <cell r="AY38">
            <v>1</v>
          </cell>
          <cell r="BB38" t="str">
            <v>Puesta en funcionamiento de una plataforma virtual que cumpla con los parámetros relacionados con accesibilidad y navegabilidad, así como que disponga de módulos funcionales a los ejercicios de Gobierno Abierto.</v>
          </cell>
          <cell r="BC38" t="str">
            <v>Porcentaje implementado de la plataforma virtual de Gobierno Abierto / Porcentaje total de implementación de la plataforma virtual de Gobierno Abierto con parámetros de accesibilidad e inclusión poblacional y diferencial</v>
          </cell>
          <cell r="BD38" t="str">
            <v>Porcentaje implementado implementado de la plataforma virtual de Gobierno Abierto con parámetros de accesibilidad e inclusión poblacional y diferencial</v>
          </cell>
          <cell r="BE38" t="str">
            <v>Porcentaje total de implementación de la plataforma virtual de Gobierno Abierto con parámetros de accesibilidad e inclusión poblacional y diferencial</v>
          </cell>
          <cell r="BF38" t="str">
            <v>- Documento de diseño de la plataforma.
- Plataforma en funcionamiento.
- Informes de funcionalidad de la plataforma.
- Evidencias de los procesos de mejora y actualización.</v>
          </cell>
          <cell r="BG38">
            <v>1</v>
          </cell>
          <cell r="BH38">
            <v>44055</v>
          </cell>
          <cell r="BI38">
            <v>0</v>
          </cell>
          <cell r="BJ38" t="str">
            <v>Plan de acción - proyectos de inversión (actividades)</v>
          </cell>
          <cell r="BK38">
            <v>100</v>
          </cell>
          <cell r="BL38">
            <v>0</v>
          </cell>
          <cell r="BM38">
            <v>40</v>
          </cell>
          <cell r="BN38">
            <v>20</v>
          </cell>
          <cell r="BO38">
            <v>20</v>
          </cell>
          <cell r="BP38">
            <v>20</v>
          </cell>
          <cell r="BQ38">
            <v>2920674849</v>
          </cell>
          <cell r="BR38">
            <v>0</v>
          </cell>
          <cell r="BS38">
            <v>709333066</v>
          </cell>
          <cell r="BT38">
            <v>813320783</v>
          </cell>
          <cell r="BU38">
            <v>477021000</v>
          </cell>
          <cell r="BV38">
            <v>921000000</v>
          </cell>
          <cell r="BW38">
            <v>0</v>
          </cell>
          <cell r="BX38">
            <v>40</v>
          </cell>
          <cell r="BY38">
            <v>20</v>
          </cell>
          <cell r="BZ38">
            <v>40</v>
          </cell>
          <cell r="CA38">
            <v>20</v>
          </cell>
          <cell r="CB38">
            <v>0</v>
          </cell>
          <cell r="CC38" t="str">
            <v>-</v>
          </cell>
          <cell r="CD38">
            <v>709333066</v>
          </cell>
          <cell r="CE38">
            <v>482288534</v>
          </cell>
          <cell r="CF38">
            <v>0</v>
          </cell>
          <cell r="CG38">
            <v>40</v>
          </cell>
          <cell r="CH38">
            <v>58</v>
          </cell>
          <cell r="CI38" t="str">
            <v>Suma</v>
          </cell>
          <cell r="CJ38">
            <v>0</v>
          </cell>
          <cell r="CK38">
            <v>2</v>
          </cell>
          <cell r="CL38">
            <v>2</v>
          </cell>
          <cell r="CM38">
            <v>2</v>
          </cell>
          <cell r="CN38">
            <v>2</v>
          </cell>
          <cell r="CO38">
            <v>2</v>
          </cell>
          <cell r="CP38">
            <v>2</v>
          </cell>
          <cell r="CQ38">
            <v>2</v>
          </cell>
          <cell r="CR38">
            <v>2</v>
          </cell>
          <cell r="CS38">
            <v>2</v>
          </cell>
          <cell r="CT38">
            <v>1</v>
          </cell>
          <cell r="CU38">
            <v>1</v>
          </cell>
          <cell r="CV38">
            <v>20</v>
          </cell>
          <cell r="CW38">
            <v>18</v>
          </cell>
          <cell r="CX38">
            <v>18</v>
          </cell>
          <cell r="CY38">
            <v>0</v>
          </cell>
          <cell r="CZ38">
            <v>10</v>
          </cell>
          <cell r="DA38">
            <v>10</v>
          </cell>
          <cell r="DB38">
            <v>10</v>
          </cell>
          <cell r="DC38">
            <v>10</v>
          </cell>
          <cell r="DD38">
            <v>10</v>
          </cell>
          <cell r="DE38">
            <v>10</v>
          </cell>
          <cell r="DF38">
            <v>10</v>
          </cell>
          <cell r="DG38">
            <v>10</v>
          </cell>
          <cell r="DH38">
            <v>10</v>
          </cell>
          <cell r="DI38">
            <v>5</v>
          </cell>
          <cell r="DJ38">
            <v>5</v>
          </cell>
          <cell r="DK38">
            <v>100</v>
          </cell>
          <cell r="DL38">
            <v>0</v>
          </cell>
          <cell r="DM38">
            <v>10</v>
          </cell>
          <cell r="DN38">
            <v>10</v>
          </cell>
          <cell r="DO38">
            <v>10</v>
          </cell>
          <cell r="DP38">
            <v>10</v>
          </cell>
          <cell r="DQ38">
            <v>10</v>
          </cell>
          <cell r="DR38">
            <v>10</v>
          </cell>
          <cell r="DS38">
            <v>10</v>
          </cell>
          <cell r="DT38">
            <v>10</v>
          </cell>
          <cell r="DU38">
            <v>10</v>
          </cell>
          <cell r="DV38">
            <v>0</v>
          </cell>
          <cell r="DW38">
            <v>0</v>
          </cell>
          <cell r="DX38">
            <v>90</v>
          </cell>
          <cell r="DY38">
            <v>90</v>
          </cell>
          <cell r="DZ38">
            <v>0</v>
          </cell>
          <cell r="EA38" t="str">
            <v>Informe de mantenimiento, actualización, nuevos desarrollos y monitoreo de la plataforma
Evidencias de los procesos de mejora y actualización</v>
          </cell>
          <cell r="EB38" t="str">
            <v>Informe de mantenimiento, actualización, nuevos desarrollos y monitoreo de la plataforma
Evidencias de los procesos de mejora y actualización</v>
          </cell>
          <cell r="EC38" t="str">
            <v>Informe de mantenimiento, actualización, nuevos desarrollos y monitoreo de la plataforma
Evidencias de los procesos de mejora y actualización</v>
          </cell>
          <cell r="ED38" t="str">
            <v>Informe de mantenimiento, actualización, nuevos desarrollos y monitoreo de la plataforma
Evidencias de los procesos de mejora y actualización</v>
          </cell>
          <cell r="EE38" t="str">
            <v>Informe de mantenimiento, actualización, nuevos desarrollos y monitoreo de la plataforma
Evidencias de los procesos de mejora y actualización</v>
          </cell>
          <cell r="EF38" t="str">
            <v>Informe de mantenimiento, actualización, nuevos desarrollos y monitoreo de la plataforma
Evidencias de los procesos de mejora y actualización</v>
          </cell>
          <cell r="EG38" t="str">
            <v>Informe de mantenimiento, actualización, nuevos desarrollos y monitoreo de la plataforma
Evidencias de los procesos de mejora y actualización</v>
          </cell>
          <cell r="EH38" t="str">
            <v>Informe de mantenimiento, actualización, nuevos desarrollos y monitoreo de la plataforma
Evidencias de los procesos de mejora y actualización</v>
          </cell>
          <cell r="EI38" t="str">
            <v>Informe de mantenimiento, actualización, nuevos desarrollos y monitoreo de la plataforma
Evidencias de los procesos de mejora y actualización</v>
          </cell>
          <cell r="EJ38" t="str">
            <v>Informe de mantenimiento, actualización, nuevos desarrollos y monitoreo de la plataforma
Evidencias de los procesos de mejora y actualización</v>
          </cell>
          <cell r="EK38" t="str">
            <v>Informe de mantenimiento, actualización, nuevos desarrollos y monitoreo de la plataforma</v>
          </cell>
          <cell r="EL38" t="str">
            <v>2.1 Estadísticas de Reporta un hueco 
2.2 Solicitud de logística para la actividad de posicionamiento ciudadano de la estrategia de Reporta un hueco en la localidad de Chapinero</v>
          </cell>
          <cell r="EM38" t="str">
            <v>1.1 Informe de funcionalidad de la plataforma GAB
1.2 Oferta de servicios para la población con discapacidad
1.3 Chatico, el chatbot de la plataforma GAB</v>
          </cell>
          <cell r="EN38" t="str">
            <v>1.1 Informe de funcionalidad de la plataforma GAB
1.2 Memorias del taller de usabilidad de la Oferta Distrital de Discapacidad
1.3 Listado de asistencia del taller de usabilidad de la Oferta Distrital de Discapacidad</v>
          </cell>
          <cell r="EO38" t="str">
            <v xml:space="preserve">1.1 Informe de funcionalidad de la plataforma GAB 
 1.2 Mockup de la sección de Participación 
 1.3 Diagrama de la funcionalidad de parqueos 
 1.4 Mockup de la funcionalidad de parqueos 
 1.5 Informe de indicadores SEO 
 1.6 Informa de indicadores de velocidad </v>
          </cell>
          <cell r="EP38" t="str">
            <v xml:space="preserve">1.1 InformePlataformaGAB 
1.2 InformeSEO 
1.3 InformeRendimiento 
1.4 InformeVelocidad 
1.5 InformeAudiencia </v>
          </cell>
          <cell r="EQ38" t="str">
            <v>1.1 InformePlataformaGAB  
1.2 InformeSEO  
1.3 InformeRendimiento  
1.4 InformeVelocidad  
1.5 InformeAudiencia 
1.6 InformeExperiencia 
1.7 Pendon 
1.8 Volante</v>
          </cell>
          <cell r="ER38" t="str">
            <v xml:space="preserve">1.1 InformePlataformaGAB  
1.2 InformeSEO  
1.3 InformeRendimiento  
1.4 InformeVelocidad  
1.5 InformeAudiencia 
1.6 InformeExperiencia </v>
          </cell>
          <cell r="ES38" t="str">
            <v xml:space="preserve">1.1 InformePlataformaGAB  
1.2 InformeSEO  
1.3 InformeRendimiento  
1.4 InformeVelocidad  
1.5 InformeAudiencia 
1.6 InformeExperiencia </v>
          </cell>
          <cell r="ET38" t="str">
            <v xml:space="preserve">1.1 InformePlataformaGAB  
1.2 InformeSEO  
1.3 InformeRendimiento  
1.4 InformeVelocidad  
1.5 InformeAudiencia 
1.6 InformeExperiencia </v>
          </cell>
          <cell r="EU38" t="str">
            <v xml:space="preserve">1.1 InformePlataformaGAB  
1.2 InformeSEO  
1.3 InformeRendimiento  
1.4 InformeVelocidad  
1.5 InformeAudiencia 
1.6 InformeExperiencia </v>
          </cell>
          <cell r="EV38">
            <v>0</v>
          </cell>
          <cell r="EW38">
            <v>0</v>
          </cell>
          <cell r="EX38">
            <v>808530000</v>
          </cell>
          <cell r="EY38">
            <v>808530000</v>
          </cell>
          <cell r="EZ38">
            <v>808530000</v>
          </cell>
          <cell r="FA38">
            <v>808530000</v>
          </cell>
          <cell r="FB38">
            <v>808530000</v>
          </cell>
          <cell r="FC38">
            <v>808530000</v>
          </cell>
          <cell r="FD38">
            <v>808530000</v>
          </cell>
          <cell r="FE38">
            <v>808530000</v>
          </cell>
          <cell r="FF38">
            <v>808530000</v>
          </cell>
          <cell r="FG38">
            <v>808530000</v>
          </cell>
          <cell r="FH38">
            <v>808530000</v>
          </cell>
          <cell r="FI38">
            <v>808530000</v>
          </cell>
          <cell r="FJ38">
            <v>808530000</v>
          </cell>
          <cell r="FK38">
            <v>808530000</v>
          </cell>
          <cell r="FL38">
            <v>808530000</v>
          </cell>
          <cell r="FM38">
            <v>808530000</v>
          </cell>
          <cell r="FN38">
            <v>808530000</v>
          </cell>
          <cell r="FO38">
            <v>808530000</v>
          </cell>
          <cell r="FP38">
            <v>808530000</v>
          </cell>
          <cell r="FQ38">
            <v>807816678</v>
          </cell>
          <cell r="FR38">
            <v>807816678</v>
          </cell>
          <cell r="FS38">
            <v>807816678</v>
          </cell>
          <cell r="FT38">
            <v>813320783</v>
          </cell>
          <cell r="FU38">
            <v>0</v>
          </cell>
          <cell r="FV38">
            <v>0</v>
          </cell>
          <cell r="FW38">
            <v>813320783</v>
          </cell>
          <cell r="FX38">
            <v>234816678</v>
          </cell>
          <cell r="FY38">
            <v>234816678</v>
          </cell>
          <cell r="FZ38">
            <v>234816678</v>
          </cell>
          <cell r="GA38">
            <v>234816678</v>
          </cell>
          <cell r="GB38">
            <v>647135136</v>
          </cell>
          <cell r="GC38">
            <v>647135136</v>
          </cell>
          <cell r="GD38">
            <v>647135136</v>
          </cell>
          <cell r="GE38">
            <v>647135136</v>
          </cell>
          <cell r="GF38">
            <v>647135136</v>
          </cell>
          <cell r="GG38">
            <v>647135136</v>
          </cell>
          <cell r="GH38">
            <v>0</v>
          </cell>
          <cell r="GI38">
            <v>0</v>
          </cell>
          <cell r="GJ38">
            <v>647135136</v>
          </cell>
          <cell r="GK38">
            <v>0</v>
          </cell>
          <cell r="GL38">
            <v>3806552</v>
          </cell>
          <cell r="GM38">
            <v>25218407</v>
          </cell>
          <cell r="GN38">
            <v>46630262</v>
          </cell>
          <cell r="GO38">
            <v>68042117</v>
          </cell>
          <cell r="GP38">
            <v>89453972</v>
          </cell>
          <cell r="GQ38">
            <v>110865827</v>
          </cell>
          <cell r="GR38">
            <v>180089677</v>
          </cell>
          <cell r="GS38">
            <v>217588177</v>
          </cell>
          <cell r="GT38">
            <v>311991467</v>
          </cell>
          <cell r="GU38">
            <v>0</v>
          </cell>
          <cell r="GV38">
            <v>0</v>
          </cell>
          <cell r="GW38">
            <v>311991467</v>
          </cell>
          <cell r="GX38">
            <v>0</v>
          </cell>
          <cell r="GY38">
            <v>0</v>
          </cell>
          <cell r="GZ38">
            <v>0</v>
          </cell>
          <cell r="HA38">
            <v>0</v>
          </cell>
          <cell r="HB38">
            <v>0</v>
          </cell>
          <cell r="HC38">
            <v>0</v>
          </cell>
          <cell r="HD38">
            <v>0</v>
          </cell>
          <cell r="HE38">
            <v>0</v>
          </cell>
          <cell r="HF38">
            <v>0</v>
          </cell>
          <cell r="HG38">
            <v>227044532</v>
          </cell>
          <cell r="HH38">
            <v>0</v>
          </cell>
          <cell r="HI38">
            <v>0</v>
          </cell>
          <cell r="HJ38">
            <v>227044532</v>
          </cell>
          <cell r="HK38">
            <v>0</v>
          </cell>
          <cell r="HL38">
            <v>155899086</v>
          </cell>
          <cell r="HM38">
            <v>207050353</v>
          </cell>
          <cell r="HN38">
            <v>212426339</v>
          </cell>
          <cell r="HO38">
            <v>221036643</v>
          </cell>
          <cell r="HP38">
            <v>225509887</v>
          </cell>
          <cell r="HQ38">
            <v>225509887</v>
          </cell>
          <cell r="HR38">
            <v>227037125</v>
          </cell>
          <cell r="HS38">
            <v>227037125</v>
          </cell>
          <cell r="HT38">
            <v>227037125</v>
          </cell>
          <cell r="HU38">
            <v>0</v>
          </cell>
          <cell r="HV38">
            <v>0</v>
          </cell>
          <cell r="HW38">
            <v>227037125</v>
          </cell>
          <cell r="HX38" t="str">
            <v xml:space="preserve">En lo corrido del Plan Distrital de Desarrollo, la Secretaría General tuvo una ejecución del 18% en la construcción de la plataforma de Gobierno Abierto, que representa un avance acumulado del 90% con respecto al total de la magnitud programada para la vigencia 2022, a través de las siguientes acciones: 
• Posicionamiento ciudadano de la estrategia “Reporta un hueco” de la Secretaría de Movilidad que permite la identificación de los huecos y de la malla vial en mal estado de Bogotá a través de una herramienta virtual ‘Reporta un hueco o alcantarilla’ alojada en la Plataforma de Gobierno Abierto. Según datos del Observatorio de Movilidad de Bogotá, se han realizado más de 104.000 intervenciones que superan la meta original de 56.000 intervenciones, que corresponde a más del 87%. Esta actividad permite avanzar en la construcción de una plataforma que ofrece a la ciudadanía la posibilidad de participar en procesos de toma de decisiones de la administración, vincularse a procesos de colaboración para solución de problemáticas públicas y acceder a los trámites y servicios que se ofrecen en el Distrito desde sus diferentes sectores una manera fácil y rápida. 
• Se desarrolló y público la oferta distrital de servicios para la población con discapacidad dentro de la plataforma de Gobierno Abierto, la cual se puso a prueba a través de un taller de usabilidad realizado el día 30 de marzo que contó con la participación de 22 ciudadanos y ciudadanas representantes de discapacidad, de los cuales 19 son personas con discapacidad o cuidadores de personas con discapacidad que dieron su retroalimentación. La herramienta permite visualizar los trámites y servicios que ofrecen los sectores distritales en las localidades para las personas con discapacidad y sus cuidadores.  
• Chatico, el chatbot de la plataforma, salió a productivo el 25 de febrero de 2022. El chatbot se encuentra disponible en la versión web y a través de Whatsapp. Para ello, en abril se obtuvo la aprobación de la cuenta Business de WhatsApp y en mayo se adjudicó el contrato de selección abreviada del chatbot para el segundo semestre de 2022 a la empresa Avanti. Inició el proceso de contratación con el nuevo proveedor AVANTI – IT. Así, en el marco del contrato 4202000-724-2022, el 30 de junio se realizó la implementación del chatbot Chatico con el nuevo proveedor.  
• Se inició trabajo de articulación institucional con el Acueducto de Bogotá para la integración con la plataforma del Portal Bogotá con el fin de incluir la información de los senderos gestionados por dicha institución. Los senderos son: Santa Ana - La Aguadora; Quebrada La Vieja: Claro de Luna, La Virgen y Alto de la Cruz; San Francisco – Vicachá; Guadalupe – Tramo1 y Tramo 2. 
• Por solicitud de la Alcaldesa Claudia López, se inició un proceso que tiene como propósito potenciar los servicios de Gobierno Abierto a través de su integración con el portal Bogotá (bogota.gov.co). Para este fin se avanzó inicialmente en el primer mapa sobre ubicación de cada una de las secciones, en la presentación al gerente del proyecto de inversión 7869 y al Alto Consejero TIC, y en la definición de fechas para las distintas funcionalidades. También se hizo la solicitud de VPN para el traslado seguro de la información. En el mes de junio se avanzó en una integración gráfica en la que se ha decidido trabajar sobre dos menús laterales superiores: “Yo Participo” y “Así vamos”.  
• Se realizan varios informes de rendimiento, velocidad y experiencia de usuario para fortalecer el posicionamiento digital de la plataforma GAB mes a mes. Gracias a las acciones en materia de SEO, el tráfico orgánico mensual sigue creciendo de manera sostenida, así como cifras sobre permanencia en sitio, palabras claves, sitos indexados, entre otros indicadores.  
•  Se puso en producción la funcionalidad de Zonas de Parqueo Pago, áreas de la ciudad en los que la Alcaldía Mayor de Bogotá autoriza el estacionamiento en vía a cambio de un pago por un tiempo determinado. A través de esta funcionalidad, los ciudadanos y ciudadanas pueden contribuir a identificar en qué calles sería útil implementar esta alternativa de parqueo para ordenar el espacio público de nuestra ciudad.   
• Inclusión de nuevas funcionalidades en Chatico, el chatbot de la plataforma. Entre ellas, se cargó la información de causas ciudadanas para promover la participación en el proceso de participación directa con ciudadanos y ciudadanos de toda la ciudad. También se incluyeron apartados del Festival de Verano, reporte de huecos y más. En septiembre se pusieron en productivo funcionalidades para visibilizar la agenda cultural de la ciudad de cada semana y una actualización diaria de temas de interés, entre los que se encuentran el clima y las pruebas de Covid 19. 
• Se puso en productivo el sitio de agendas abiertas y se avanzó de manera satisfactoria en la publicación de agendas del grupo dos y tres de directivos, según se establece en la Circular que las reglamenta.  
• Se cargó una funcionalidad para promover la participación en el proceso de causas ciudadanas que estuvo disponible desde el 20 de agosto y hasta el 22 de septiembre. Como resultado, se obtuvieron más de 25.000 visitantes y 32.000 votos de ciudadanos y ciudadanas que tuvieron la oportunidad de votar por iniciativas como: “PREICFES gratuito para jóvenes de Bogotá”, “Capacitación en derechos y deberes en la vía para cuidar la vida” y “Bachillerato para adultos mayores”. 
• En octubre, se realizaron envíos de 24.649 mensajes asociados al proceso de presupuestos participativos gracias a los cuales se obtuvo un número histórico de votos ciudadanos. Para este fin se construyeron cuatro servicios web y se cargaron 3.800 propuestas para someterlas a votación. El proceso estuvo disponible del 1 al 31 de octubre y se lograron 103.784 votos ciudadanos. 
• Se actualizaron diariamente los contenidos ‘Lo que hay que saber en Bogotá hoy’ en Chatico para incluir temas como: Semana de la bicicleta, Subsidio Bogotá, Reporte PQRS, Sistema de Bici’s, Movilidad escolar, Transmilenio, Rock al parque, Bolsa de empleo, Halloween, Ciclorrutas, Feria de vivienda, Curso de motos y Lotería de Bogotá. 
• Se diseñaron los mockups de una sección para que ciudadanos y ciudadanas puedan acceder a Crédito Paso a Paso, una iniciativa de la Agencia Analítica de Datos (AGATA) y la Secretaría de Desarrollo Económico que les brinda la oportunidad a comerciantes de estratos 1, 2 y 3 de acceder al sistema financiero. 
BENEFICIOS: 
Las acciones adelantadas para garantizar la implementación y mejora de la plataforma virtual de Gobierno Abierto permiten evaluar su utilidad en dos frentes: para que las entidades distritales empiecen a fortalecer y ejecutar acciones de gobierno abierto, y para que los ciudadanos se vinculen a ellas usando las tecnologías de la información y las comunicaciones - TIC. En ese sentido, los avances de la plataforma son importantes para alcanzar los ambiciosos objetivos del modelo de GAB, que buscan fortalecer los pilares de transparencia, participación, colaboración, trámites y servicios en el Distrito. Todo esto con parámetros de accesibilidad e inclusión poblacional y diferencial. </v>
          </cell>
          <cell r="HY38" t="str">
            <v>En el periodo de reporte no se presentan retrasos.</v>
          </cell>
          <cell r="HZ38" t="str">
            <v/>
          </cell>
          <cell r="IA38" t="str">
            <v>Durante lo corrido de la vigencia, la Secretaría General apoyó el posicionamiento ciudadano de la estrategia Reporta un hueco a través de una actividad en la localidad de Chapinero realizada en compañía de la Alcaldesa Claudia López, el Instituto de Desarrollo Urbano (IDU), la Unidad de Mantenimiento Vial (UMV) y la Secretaría Distrital de Movilidad. En el evento se socializaron las acciones realizadas y se orientó a la ciudadanía en el procedimiento para contar con su colaboración en la identificación de los huecos y de la malla vial en mal estado a través de una herramienta virtual alojada en la Plataforma de Gobierno Abierto. A la fecha, y según datos del Observatorio de Movilidad de Bogotá, se han realizado más de 104.000 intervenciones que superan la meta original en más del 87%.</v>
          </cell>
          <cell r="IB38" t="str">
            <v xml:space="preserve">Durante el mes de febrero, la Secretaría General avanzó en la consolidación de una estrategia de posicionamiento digital ligada al trabajo en redes sociales​ y publicó la oferta de servicios para la población con discapacidad dentro de la plataforma. Igualmente, ¡Chatico, el chatbot de la plataforma, salió a productivo! El chatbot se encuentra disponible en la versión web y, próximamente, a través de Whatsapp.
 </v>
          </cell>
          <cell r="IC38" t="str">
            <v>Durante el mes de marzo, la Secretaría General realizó ajustes en la plataforma GAB para mejorar la visualización de Chatico. También inició el trabajo de articulación institucional necesario para incluir la información de los senderos gestionados por el Acueducto y para la integración de la plataforma con el Portal Bogotá.gov. Se crearon los usuarios para que las entidades que lo solicitaron puedan proceder al cargue de las agendas abiertas de sus directivos. Finalmente, llevó a cabo un taller de usabilidad para poner a prueba la Oferta Distrital de Discapacidad. Se trata de una  herramienta que permite visualizar los trámites y servicios que ofrecen los sectores distritales en las localidades para las personas con discapacidad y sus cuidadores. El taller se organizó con el Consejo Distrital de Discapacidad y contó con la participación de más de 20 ciudadanos y ciudadanas representantes con discapacidad o cuidadores de personas con discapacidad que dieron su retroalimentación sobre la herramienta.</v>
          </cell>
          <cell r="ID38" t="str">
            <v xml:space="preserve">En lo corrido del mes, la Secretaría General avanzó en la implementación de la plataforma virtual de Gobierno Abierto con parámetros de accesibilidad e inclusión poblacional y diferencial a través de las siguientes acciones: 
* Integración gradual del Portal Bogotá con la Plataforma del Gobierno Abierto Bogotá mediante el primer mapa sobre ubicación de cada una de las secciones, la presentación al gerente del proyecto de inversión 7869 y al Alto Consejero TIC, y la definición de fechas para las distintas funcionalidades. 
* Aprobación de la cuenta Business de WhatsApp, que permitirá que la ciudadanía interactúe con las secciones y funcionalidades a través de Chatico, el chatbot de la plataforma. Además, se presentaron propuestas gráficas para el sitio en Whatsapp. 
* Diseño preliminar de una funcionalidad para la identificación participativa de calles de la ciudad en las que podrían crearse zonas de parqueo de pago. Se avanzó en el modelo de datos que sustentará la herramienta y en el diseño gráfico de la sección con la que interactuará la ciudadanía. 
* Realización de informes para el análisis de la velocidad de la plataforma y el comportamiento de sus indicadores SEO (optimización de motores de búsqueda) en el mes. Se evidencia la necesidad de aumentar el número y duración de las visitas, aunque la tasa de rebote y la velocidad mostraron comportamientos positivos con respecto a marzo. 
</v>
          </cell>
          <cell r="IE38" t="str">
            <v xml:space="preserve">En lo corrido del mes, la Secretaría General avanzó en la implementación de la plataforma virtual de Gobierno Abierto con parámetros de accesibilidad e inclusión poblacional y diferencial a través de las siguientes acciones: 
Salida a productivo de chatico en WhatsApp, que consiguió la insignia y aprobación del nombre por parte de META / Facebook. Este nuevo canal del chatbot de la plataforma permitirá que la ciudadanía interactúe con sus secciones y funcionalidades con mayor agilidad y cercanía. También se adjudicó el contrato de selección abreviada del chatbot para el segundo semestre de 2022 a la empresa Avanti. 
Desarrollo de mejoras para funcionalidades existentes. Por ejemplo, la funcionalidad de Agendas Abiertas, que permite que las entidades publiquen las agendas de sus directivos y directivas para su consulta ciudadana, ahora posibilita la adición o retiro de dependencias. 
Solicitud de VPN para el traslado seguro de la información de la plataforma GAB, teniendo en cuenta su integración gradual al Portal Bogotá. 
Realización de informes para el análisis de la velocidad de la plataforma y el comportamiento de sus indicadores SEO (optimización de motores de búsqueda) en el mes. Igualmente, se realizó una caracterización de su audiencia y rendimiento para la mejora de la plataforma. </v>
          </cell>
          <cell r="IF38" t="str">
            <v xml:space="preserve">En lo corrido del mes, la Secretaría General avanzó en la implementación de la plataforma virtual de Gobierno Abierto con parámetros de accesibilidad e inclusión poblacional y diferencial a través de las siguientes acciones: 
•  Inicio del proceso de contratación con el nuevo proveedor AVANTI – IT. Así, en el marco del contrato 4202000-724-2022, el 30 de junio se realizó la implementación del chatbot Chatico con el nuevo proveedor. Dicha implementación se realizó en conjunto con el equipo técnico de la Alta Consejería TIC y consistió en dirección el chatbot de las páginas con el fin de que apunten a las URLs de pruebas y producción establecidas. 
•  Por solicitud de la Alcaldesa Claudia López, inicio de un proceso que tiene como propósito potenciar los servicios de Gobierno Abierto a través de su integración con el portal Bogotá (bogota.gov.co). Lo anterior supone una integración gráfica en la que se ha decidido trabajar sobre dos menús laterales superiores: “Yo Participo” y “Así vamos”. Las acciones de desarrollo, posicionamiento y gráficas se harán por parte del equipo de desarrollo que actualmente maneja la plataforma gobiernoabiertobogota.gov.co. 
•  Se pusieron en productivo el sitio de Agendas Abiertas, que permite consultar las agendas de los directivos y subdirectivos del Distrito, y un banner para movilizar la postulación ciudadana a la convocatoria 2022 de causas ciudadanas. 
•  Realización de informes para el análisis de la velocidad de la plataforma y el comportamiento de sus indicadores SEO (optimización de motores de búsqueda) en el mes. Igualmente, se realizó una caracterización de su audiencia, experiencia de usuario y rendimiento para la mejora de la plataforma. El tráfico orgánico mensual sigue creciendo de manera sostenida, así como cifras sobre permanencia en sitio, palabras claves, sitos indexados, entre otros indicadores. 
•  Diseño de piezas de comunicación para incentivar el uso ciudadano de Chatico, el chatbot de la plataforma. </v>
          </cell>
          <cell r="IG38" t="str">
            <v xml:space="preserve">En lo corrido del mes, la Secretaría General avanzó en la implementación de la plataforma virtual de Gobierno Abierto con parámetros de accesibilidad e inclusión poblacional y diferencial a través de las siguientes acciones: 
•  Despliegue de Chatico, el chatbot de la plataforma GAB, en productivo en el portal Bogotá.gov.co para facilitar un mayor acceso por parte de la ciudadanía. Igualmente, en el marco del contrato llevado a cabo con AVANTI, se llevó a cabo el desarrollo, entrega y capacitación de una herramienta para administrar el chatbot.  
•  Se puso en producción la funcionalidad de Zonas de Parqueo Pago, áreas de la ciudad en los que la Alcaldía Mayor de Bogotá autoriza el estacionamiento en vía a cambio de un pago por un tiempo determinado. A través de esta funcionalidad, los ciudadanos y ciudadanas pueden contribuir a identificar en qué calles sería útil implementar esta alternativa de parqueo para ordenar el espacio público de nuestra ciudad.  </v>
          </cell>
          <cell r="IH38" t="str">
            <v xml:space="preserve">En lo corrido del mes, la Secretaría General avanzó en la implementación de la plataforma virtual de Gobierno Abierto con parámetros de accesibilidad e inclusión poblacional y diferencial a través de las siguientes acciones: 
• Inclusión de nuevas funcionalidades en Chatico, el chatbot de la plataforma. Entre ellas, para promover la participación en el proceso de participación directa de causas ciudadanas con ciudadanos y ciudadanos de toda la ciudad, se cargó una funcionalidad que está disponible desde el 20 de agosto e irá hasta el 22 de septiembre. También se incluyeron apartados del Festival de Verano, reporte de huecos y más. 
• Se puso en productivo el sitio de agendas abiertas y se avanzó de manera satisfactoria en la publicación de agendas del grupo dos y tres de directivos, según se establece en la Circular que las reglamenta. </v>
          </cell>
          <cell r="II38" t="str">
            <v xml:space="preserve">En lo corrido del mes, la Secretaría General avanzó en la implementación de la plataforma virtual de Gobierno Abierto con parámetros de accesibilidad e inclusión poblacional y diferencial a través de las siguientes acciones: 
• Se cargó una funcionalidad para promover la participación en el proceso de causas ciudadanas que estuvo disponible desde el 20 de agosto y hasta el 22 de septiembre. Como resultado, se obtuvieron más de 25.000 visitantes y 32.000 votos de ciudadanos y ciudadanas que tuvieron la oportunidad de votar por iniciativas como: “PREICFES gratuito para jóvenes de Bogotá”, “Capacitación en derechos y deberes en la vía para cuidar la vida” y “Bachillerato para adultos mayores”. 
• Con respecto a Chatico, el chatbot de la plataforma, se pusieron en productivo nuevas funcionalidades para visibilizar la agenda cultural de la ciudad de cada semana y una actualización diaria de temas de interés, entre los que se encuentran el clima y las pruebas de Covid 19. </v>
          </cell>
          <cell r="IJ38" t="str">
            <v xml:space="preserve">En lo corrido del mes, la Secretaría General avanzó en la implementación de la plataforma virtual de Gobierno Abierto con parámetros de accesibilidad e inclusión poblacional y diferencial a través de las siguientes acciones: 
• Chatico tuvo total de 178.957 conversaciones con ciudadanos y ciudadanas que realizaron consultas sobre los trámites y servicios del Distrito. Además, se realizaron envíos de 24.649 mensajes asociados al proceso de presupuestos participativos gracias a los cuales se obtuvo un número histórico de votos ciudadanos. Para este fin se construyeron cuatro servicios web y se cargaron 3.800 propuestas para someterlas a votación. El proceso estuvo disponible del 1 al 31 de octubre y se lograron 103.784 votos ciudadanos. 
• Se actualizaron diariamente los contenidos ‘Lo que hay que saber en Bogotá hoy’ en Chatico para incluir temas como: Semana de la bicicleta, Subsidio Bogotá, Reporte PQRS, Sistema de Bici’s, Movilidad escolar, Transmilenio, Rock al parque, Bolsa de empleo, Halloween, Ciclorrutas, Feria de vivienda, Curso de motos y Lotería de Bogotá. 
• Se diseñaron los mockups de una sección para que ciudadanos y ciudadanas puedan acceder a Crédito Paso a Paso, una iniciativa de la Agencia Analítica de Datos (AGATA) y la Secretaría de Desarrollo Económico que les brinda la oportunidad a comerciantes de estratos 1, 2 y 3 de acceder al sistema financiero. </v>
          </cell>
          <cell r="IK38" t="str">
            <v/>
          </cell>
          <cell r="IL38" t="str">
            <v/>
          </cell>
          <cell r="IM38">
            <v>0</v>
          </cell>
          <cell r="IN38">
            <v>1</v>
          </cell>
          <cell r="IO38">
            <v>1</v>
          </cell>
          <cell r="IP38">
            <v>1</v>
          </cell>
          <cell r="IQ38">
            <v>1</v>
          </cell>
          <cell r="IR38">
            <v>1</v>
          </cell>
          <cell r="IS38">
            <v>1</v>
          </cell>
          <cell r="IT38">
            <v>1</v>
          </cell>
          <cell r="IU38">
            <v>1</v>
          </cell>
          <cell r="IV38">
            <v>1</v>
          </cell>
          <cell r="IW38">
            <v>0</v>
          </cell>
          <cell r="IX38">
            <v>0</v>
          </cell>
          <cell r="IY38">
            <v>0.9</v>
          </cell>
          <cell r="IZ38">
            <v>0</v>
          </cell>
          <cell r="JA38">
            <v>10</v>
          </cell>
          <cell r="JB38">
            <v>10</v>
          </cell>
          <cell r="JC38">
            <v>10</v>
          </cell>
          <cell r="JD38">
            <v>10</v>
          </cell>
          <cell r="JE38">
            <v>10</v>
          </cell>
          <cell r="JF38">
            <v>10</v>
          </cell>
          <cell r="JG38">
            <v>10</v>
          </cell>
          <cell r="JH38">
            <v>10</v>
          </cell>
          <cell r="JI38">
            <v>10</v>
          </cell>
          <cell r="JJ38">
            <v>0</v>
          </cell>
          <cell r="JK38">
            <v>0</v>
          </cell>
          <cell r="JL38">
            <v>90</v>
          </cell>
          <cell r="JM38">
            <v>0</v>
          </cell>
          <cell r="JN38">
            <v>10</v>
          </cell>
          <cell r="JO38">
            <v>20</v>
          </cell>
          <cell r="JP38">
            <v>30</v>
          </cell>
          <cell r="JQ38">
            <v>40</v>
          </cell>
          <cell r="JR38">
            <v>50</v>
          </cell>
          <cell r="JS38">
            <v>60</v>
          </cell>
          <cell r="JT38">
            <v>70</v>
          </cell>
          <cell r="JU38">
            <v>80</v>
          </cell>
          <cell r="JV38">
            <v>90</v>
          </cell>
          <cell r="JW38">
            <v>90</v>
          </cell>
          <cell r="JX38">
            <v>90</v>
          </cell>
          <cell r="JY38" t="str">
            <v>No Programó</v>
          </cell>
          <cell r="JZ38">
            <v>100</v>
          </cell>
          <cell r="KA38">
            <v>100</v>
          </cell>
          <cell r="KB38">
            <v>100</v>
          </cell>
          <cell r="KC38">
            <v>100</v>
          </cell>
          <cell r="KD38">
            <v>100</v>
          </cell>
          <cell r="KE38">
            <v>100</v>
          </cell>
          <cell r="KF38">
            <v>100</v>
          </cell>
          <cell r="KG38">
            <v>100</v>
          </cell>
          <cell r="KH38">
            <v>100</v>
          </cell>
          <cell r="KI38" t="str">
            <v/>
          </cell>
          <cell r="KJ38" t="str">
            <v/>
          </cell>
          <cell r="KK38" t="str">
            <v>No Programó</v>
          </cell>
          <cell r="KL38">
            <v>100</v>
          </cell>
          <cell r="KM38">
            <v>100</v>
          </cell>
          <cell r="KN38">
            <v>100</v>
          </cell>
          <cell r="KO38">
            <v>100</v>
          </cell>
          <cell r="KP38">
            <v>100</v>
          </cell>
          <cell r="KQ38">
            <v>100</v>
          </cell>
          <cell r="KR38">
            <v>100</v>
          </cell>
          <cell r="KS38">
            <v>100</v>
          </cell>
          <cell r="KT38">
            <v>100</v>
          </cell>
          <cell r="KU38" t="str">
            <v/>
          </cell>
          <cell r="KV38" t="str">
            <v/>
          </cell>
          <cell r="KW38">
            <v>100</v>
          </cell>
          <cell r="KX38" t="str">
            <v>7869_1</v>
          </cell>
          <cell r="KY38" t="str">
            <v>1. Implementar estrategias institucionales para que la ciudadanía en condiciones de equidad, integra</v>
          </cell>
          <cell r="KZ38">
            <v>100</v>
          </cell>
          <cell r="LA38">
            <v>84.166666666666671</v>
          </cell>
          <cell r="LB38" t="str">
            <v/>
          </cell>
          <cell r="LC38" t="str">
            <v/>
          </cell>
          <cell r="LD38">
            <v>100</v>
          </cell>
          <cell r="LE38">
            <v>83.333333333333343</v>
          </cell>
          <cell r="LF38">
            <v>2491102000</v>
          </cell>
          <cell r="LG38">
            <v>2304880190</v>
          </cell>
          <cell r="LH38">
            <v>1469040033</v>
          </cell>
          <cell r="LI38">
            <v>257246630</v>
          </cell>
          <cell r="LJ38">
            <v>257233797</v>
          </cell>
          <cell r="LK38" t="str">
            <v>No Programó</v>
          </cell>
          <cell r="LL38">
            <v>2</v>
          </cell>
          <cell r="LM38">
            <v>2</v>
          </cell>
          <cell r="LN38">
            <v>2</v>
          </cell>
          <cell r="LO38">
            <v>2</v>
          </cell>
          <cell r="LP38">
            <v>2</v>
          </cell>
          <cell r="LQ38">
            <v>2</v>
          </cell>
          <cell r="LR38">
            <v>2</v>
          </cell>
          <cell r="LS38">
            <v>2</v>
          </cell>
          <cell r="LT38">
            <v>2</v>
          </cell>
          <cell r="LU38" t="str">
            <v/>
          </cell>
          <cell r="LV38" t="str">
            <v/>
          </cell>
          <cell r="LW38">
            <v>18</v>
          </cell>
          <cell r="LX38">
            <v>18</v>
          </cell>
          <cell r="LY38">
            <v>18</v>
          </cell>
          <cell r="LZ38">
            <v>0</v>
          </cell>
          <cell r="MA38" t="str">
            <v>Oportuno: Se radica en los tiempos establecidos por la Oficina Asesora de Planeación - OAP</v>
          </cell>
          <cell r="MB38" t="str">
            <v>Oportuno: Se radica en los tiempos establecidos por la Oficina Asesora de Planeación - OAP</v>
          </cell>
          <cell r="MC38" t="str">
            <v>Oportuno: Se radica en los tiempos establecidos por la Oficina Asesora de Planeación - OAP</v>
          </cell>
          <cell r="MD38" t="str">
            <v>Oportuno: Se radica en los tiempos establecidos por la Oficina Asesora de Planeación - OAP</v>
          </cell>
          <cell r="ME38" t="str">
            <v>Oportuno: Se radica en los tiempos establecidos por la Oficina Asesora de Planeación - OAP</v>
          </cell>
          <cell r="MF38" t="str">
            <v>Oportuno: Se radica en los tiempos establecidos por la Oficina Asesora de Planeación - OAP</v>
          </cell>
          <cell r="MG38" t="str">
            <v>Oportuno: Se radica en los tiempos establecidos por la Oficina Asesora de Planeación - OAP</v>
          </cell>
          <cell r="MH38" t="str">
            <v>Oportuno: Se radica en los tiempos establecidos por la Oficina Asesora de Planeación - OAP</v>
          </cell>
          <cell r="MI38">
            <v>0</v>
          </cell>
          <cell r="MJ38">
            <v>0</v>
          </cell>
          <cell r="MK38">
            <v>0</v>
          </cell>
          <cell r="ML38">
            <v>0</v>
          </cell>
          <cell r="MM3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38" t="str">
            <v>Coherente: La información de avance de la magnitud, consignada en el reporte del periodo, concuerda con la programación realizada, con la información cualitativa presentada, con las actividades establecidas (si aplica) y con los soportes presentados. Esta</v>
          </cell>
          <cell r="MO38" t="str">
            <v>Coherente: La información de avance de la magnitud, consignada en el reporte del periodo, concuerda con la programación realizada, con la información cualitativa presentada, con las actividades establecidas (si aplica) y con los soportes presentados. Esta</v>
          </cell>
          <cell r="MP38" t="str">
            <v>Coherente: La información de avance de la magnitud, consignada en el reporte del periodo, concuerda con la programación realizada, con la información cualitativa presentada, con las actividades establecidas (si aplica) y con los soportes presentados. Esta</v>
          </cell>
          <cell r="MQ38" t="str">
            <v>Coherente: La información de avance de la magnitud, consignada en el reporte del periodo, concuerda con la programación realizada, con la información cualitativa presentada, con las actividades establecidas (si aplica) y con los soportes presentados. Esta</v>
          </cell>
          <cell r="MR38" t="str">
            <v>Coherente: La información de avance de la magnitud, consignada en el reporte del periodo, concuerda con la programación realizada, con la información cualitativa presentada, con las actividades establecidas (si aplica) y con los soportes presentados. Esta</v>
          </cell>
          <cell r="MS38" t="str">
            <v>Coherente: La información de avance de la magnitud, consignada en el reporte del periodo, concuerda con la programación realizada, con la información cualitativa presentada, con las actividades establecidas (si aplica) y con los soportes presentados. Esta</v>
          </cell>
          <cell r="MT3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38">
            <v>0</v>
          </cell>
          <cell r="MV38">
            <v>0</v>
          </cell>
          <cell r="MW38">
            <v>0</v>
          </cell>
          <cell r="MX38" t="str">
            <v>No Programó</v>
          </cell>
          <cell r="MY38">
            <v>100</v>
          </cell>
          <cell r="MZ38">
            <v>100</v>
          </cell>
          <cell r="NA38">
            <v>100</v>
          </cell>
          <cell r="NB38">
            <v>100</v>
          </cell>
          <cell r="NC38">
            <v>100</v>
          </cell>
          <cell r="ND38">
            <v>100</v>
          </cell>
          <cell r="NE38">
            <v>100</v>
          </cell>
          <cell r="NF38">
            <v>100</v>
          </cell>
          <cell r="NG38">
            <v>100</v>
          </cell>
          <cell r="NH38" t="str">
            <v/>
          </cell>
          <cell r="NI38" t="str">
            <v/>
          </cell>
          <cell r="NJ38" t="str">
            <v>La información consignada en el reporte del periodo, coincide con la información registrada en las herramientas presupuestales oficiales.</v>
          </cell>
          <cell r="NK38" t="str">
            <v>La información consignada en el reporte del periodo, coincide con la información registrada en las herramientas presupuestales oficiales.</v>
          </cell>
          <cell r="NL38" t="str">
            <v>La información consignada en el reporte del periodo, coincide con la información registrada en las herramientas presupuestales oficiales.</v>
          </cell>
          <cell r="NM38" t="str">
            <v>La información consignada en el reporte del periodo, coincide con la información registrada en las herramientas presupuestales oficiales.</v>
          </cell>
          <cell r="NN38" t="str">
            <v>La información consignada en el reporte del periodo, coincide con la información registrada en las herramientas presupuestales oficiales.</v>
          </cell>
          <cell r="NO38" t="str">
            <v>La información consignada en el reporte del periodo, coincide con la información registrada en las herramientas presupuestales oficiales.</v>
          </cell>
          <cell r="NP38" t="str">
            <v>La información consignada en el reporte del periodo, coincide con la información registrada en las herramientas presupuestales oficiales.</v>
          </cell>
          <cell r="NQ38" t="str">
            <v>La información consignada en el reporte del periodo, coincide con la información registrada en las herramientas presupuestales oficiales.</v>
          </cell>
          <cell r="NR38" t="str">
            <v>La información consignada en el reporte del periodo, coincide con la información registrada en las herramientas presupuestales oficiales.</v>
          </cell>
          <cell r="NS38">
            <v>0</v>
          </cell>
          <cell r="NT38">
            <v>0</v>
          </cell>
          <cell r="NU38">
            <v>0</v>
          </cell>
          <cell r="NV38">
            <v>0</v>
          </cell>
          <cell r="NW38" t="str">
            <v>No se identificaron problemas o dificultades. La información consignada en el reporte del periodo, respecto a los avances, logros y retrasos presentados, da cuenta de forma clara, completa y concisa del nivel cumplimiento de la meta o indicador.</v>
          </cell>
          <cell r="NX38" t="str">
            <v>No se identificaron problemas o dificultades. La información consignada en el reporte del periodo, respecto a los avances, logros y retrasos presentados, da cuenta de forma clara, completa y concisa del nivel cumplimiento de la meta o indicador.</v>
          </cell>
          <cell r="NY38" t="str">
            <v>No se identificaron problemas o dificultades. La información consignada en el reporte del periodo, respecto a los avances, logros y retrasos presentados, da cuenta de forma clara, completa y concisa del nivel cumplimiento de la meta o indicador.</v>
          </cell>
          <cell r="NZ38" t="str">
            <v>No se identificaron problemas o dificultades. La información consignada en el reporte del periodo, respecto a los avances, logros y retrasos presentados, da cuenta de forma clara, completa y concisa del nivel cumplimiento de la meta o indicador.</v>
          </cell>
          <cell r="OA38" t="str">
            <v>No se identificaron problemas o dificultades. La información consignada en el reporte del periodo, respecto a los avances, logros y retrasos presentados, da cuenta de forma clara, completa y concisa del nivel cumplimiento de la meta o indicador.</v>
          </cell>
          <cell r="OB38" t="str">
            <v>No se identificaron problemas o dificultades. La información consignada en el reporte del periodo, respecto a los avances, logros y retrasos presentados, da cuenta de forma clara, completa y concisa del nivel cumplimiento de la meta o indicador.</v>
          </cell>
          <cell r="OC38" t="str">
            <v>No se identificaron problemas o dificultades. La información consignada en el reporte del periodo, respecto a los avances, logros y retrasos presentados, da cuenta de forma clara, completa y concisa del nivel cumplimiento de la meta o indicador.</v>
          </cell>
          <cell r="OD38" t="str">
            <v>No se identificaron problemas o dificultades. La información consignada en el reporte del periodo, respecto a los avances, logros y retrasos presentados, da cuenta de forma clara, completa y concisa del nivel cumplimiento de la meta o indicador.</v>
          </cell>
          <cell r="OE38">
            <v>0</v>
          </cell>
          <cell r="OF38">
            <v>0</v>
          </cell>
          <cell r="OG38">
            <v>0</v>
          </cell>
          <cell r="OJ38" t="str">
            <v>PD61</v>
          </cell>
          <cell r="OK38">
            <v>18</v>
          </cell>
          <cell r="OL38">
            <v>0</v>
          </cell>
          <cell r="OM38">
            <v>0</v>
          </cell>
          <cell r="ON38">
            <v>0</v>
          </cell>
          <cell r="OO38">
            <v>0</v>
          </cell>
          <cell r="OP38">
            <v>0</v>
          </cell>
          <cell r="OQ38">
            <v>0</v>
          </cell>
          <cell r="OR38">
            <v>0</v>
          </cell>
          <cell r="OS38">
            <v>0</v>
          </cell>
          <cell r="OT38">
            <v>0</v>
          </cell>
          <cell r="OU38">
            <v>0</v>
          </cell>
          <cell r="OV38">
            <v>0</v>
          </cell>
          <cell r="OW38">
            <v>0</v>
          </cell>
          <cell r="OX38">
            <v>0</v>
          </cell>
          <cell r="OY38">
            <v>227044532</v>
          </cell>
          <cell r="OZ38">
            <v>227044532</v>
          </cell>
          <cell r="PA38">
            <v>227044532</v>
          </cell>
          <cell r="PB38">
            <v>227044532</v>
          </cell>
          <cell r="PC38">
            <v>227044532</v>
          </cell>
          <cell r="PD38">
            <v>227044532</v>
          </cell>
          <cell r="PE38">
            <v>227044532</v>
          </cell>
          <cell r="PF38">
            <v>227044532</v>
          </cell>
          <cell r="PG38">
            <v>227044532</v>
          </cell>
          <cell r="PH38">
            <v>227044532</v>
          </cell>
          <cell r="PI38">
            <v>0</v>
          </cell>
          <cell r="PJ38">
            <v>0</v>
          </cell>
          <cell r="PK38">
            <v>227044532</v>
          </cell>
          <cell r="PL38">
            <v>0</v>
          </cell>
          <cell r="PM38">
            <v>257246630</v>
          </cell>
          <cell r="PN38" t="str">
            <v>Meta Proyecto de Inversión</v>
          </cell>
        </row>
        <row r="39">
          <cell r="A39" t="str">
            <v>PD62</v>
          </cell>
          <cell r="B39">
            <v>7869</v>
          </cell>
          <cell r="C39" t="str">
            <v>7869_3</v>
          </cell>
          <cell r="D39">
            <v>2020110010187</v>
          </cell>
          <cell r="E39" t="str">
            <v>Un nuevo contrato social y ambiental para la Bogotá del siglo XXI</v>
          </cell>
          <cell r="F39" t="str">
            <v>5. Construir Bogotá región con gobierno abierto, transparente y ciudadanía consciente.</v>
          </cell>
          <cell r="G39" t="str">
            <v>51. Gobierno Abierto</v>
          </cell>
          <cell r="H39" t="str">
            <v>Implementar un modelo de Gobierno Abierto de Bogotá que promueva una relación democrática, incluyente, accesible y transparente con la ciudadanía</v>
          </cell>
          <cell r="I39" t="str">
            <v>2. Fortalecer la capacidad institucional para promover, cualificar y afianzar capacidades ciudadanas, que confluyan en procesos de colaboración y toma de decisiones, que reconocen la diferenciación de condiciones sociales, territoriales y económicas de la población.</v>
          </cell>
          <cell r="J39" t="str">
            <v>Implementación del modelo de Gobierno Abierto, Accesible e Incluyente de Bogotá</v>
          </cell>
          <cell r="K39" t="str">
            <v>Oficina Asesora de Planeación - GAB</v>
          </cell>
          <cell r="L39" t="str">
            <v>Fredy Alexander Martinez García</v>
          </cell>
          <cell r="M39" t="str">
            <v>Asesor Despacho Secretaría General</v>
          </cell>
          <cell r="N39" t="str">
            <v>Oficina Asesora de Planeación - GAB</v>
          </cell>
          <cell r="O39" t="str">
            <v>Fredy Alexander Martinez García</v>
          </cell>
          <cell r="P39" t="str">
            <v>Asesor Despacho Secretaría General</v>
          </cell>
          <cell r="Q39" t="str">
            <v>Natalia Márquez-Bustos, Mónica Mora y Lorena Rodriguez</v>
          </cell>
          <cell r="R39" t="str">
            <v>Jenny Torres</v>
          </cell>
          <cell r="S39" t="str">
            <v xml:space="preserve">3. Implementar 100 porciento de las estrategias para la inclusión, cualificación y el fortalecimiento de la ciudadanía en Gobierno Abierto, atendiendo a sus diferentes expresiones territoriales, poblacionales, diferenciales y de género. </v>
          </cell>
          <cell r="T39" t="str">
            <v xml:space="preserve">Implementar 100 porciento de las estrategias para la inclusión, cualificación y el fortalecimiento de la ciudadanía en Gobierno Abierto, atendiendo a sus diferentes expresiones territoriales, poblacionales, diferenciales y de género. </v>
          </cell>
          <cell r="AC39" t="str">
            <v xml:space="preserve">3. Implementar 100 porciento de las estrategias para la inclusión, cualificación y el fortalecimiento de la ciudadanía en Gobierno Abierto, atendiendo a sus diferentes expresiones territoriales, poblacionales, diferenciales y de género. </v>
          </cell>
          <cell r="AI39" t="str">
            <v xml:space="preserve">PD_Meta Proyecto: 3. Implementar 100 porciento de las estrategias para la inclusión, cualificación y el fortalecimiento de la ciudadanía en Gobierno Abierto, atendiendo a sus diferentes expresiones territoriales, poblacionales, diferenciales y de género. ; </v>
          </cell>
          <cell r="AJ39">
            <v>0</v>
          </cell>
          <cell r="AK39">
            <v>44055</v>
          </cell>
          <cell r="AL39">
            <v>1</v>
          </cell>
          <cell r="AM39">
            <v>2022</v>
          </cell>
          <cell r="AN39" t="str">
            <v>El indicador da cuenta de las estrategias llevadas a cabo para asegurar la participación y colaboración ciudadana a través de procesos de cualificación y pedagogía ciudadana, acciones de difusión y socialización, agendas para el desarrollo de actividades a procesos de transparencia, rendición de cuentas, participación y colaboración; y un plan de estímulos y reconocimientos a la innovación social de la gestión pública y la ciudadanía digital.</v>
          </cell>
          <cell r="AO39" t="str">
            <v xml:space="preserve">La aplicación de este indicador permite conocer qué tanto el Modelo de Gobierno Abierto está vinculando a la ciudadanía en procesos democráticos de acceso y uso de información, toma de decisiones y emprendimiento de acciones de corresponsabilidad y cogestión, teniendo en cuenta sus diferentes expresiones territoriales, poblacionales, diferenciales y de género. 				 </v>
          </cell>
          <cell r="AP39">
            <v>2020</v>
          </cell>
          <cell r="AQ39">
            <v>2024</v>
          </cell>
          <cell r="AR39" t="str">
            <v>Suma</v>
          </cell>
          <cell r="AS39" t="str">
            <v>Eficacia</v>
          </cell>
          <cell r="AT39" t="str">
            <v>Porcentaje</v>
          </cell>
          <cell r="AU39" t="str">
            <v>Producto</v>
          </cell>
          <cell r="AV39" t="str">
            <v>N/D</v>
          </cell>
          <cell r="AW39" t="str">
            <v>N/D</v>
          </cell>
          <cell r="AX39" t="str">
            <v>N/D</v>
          </cell>
          <cell r="AY39">
            <v>1</v>
          </cell>
          <cell r="BB39" t="str">
            <v>El cumplimiento de la meta se da cuando el Modelo logra que la ciudadanía se vincule a ejercicios de Gobierno Abierto a partir de estrategias para la cualificación y fortalecimiento ciudadano, el desarrollo de actividades de participación, colaboración e innovación; y el reconocimiento de los aportes ciudadanos al mejoramiento de la gestión pública del distrito.</v>
          </cell>
          <cell r="BC39" t="str">
            <v>Sumatoria de estrategias implementadas para la inclusión, cualificación y el fortalecimiento de la ciudadanía en Gobierno Abierto / Sumatoria de estrategias formuladas para la inclusión, cualificación y el fortalecimiento de la ciudadanía en Gobierno Abierto</v>
          </cell>
          <cell r="BD39" t="str">
            <v>Número de estrategias implementadas para la inclusión, cualificación y el fortalecimiento de la ciudadanía en Gobierno Abierto</v>
          </cell>
          <cell r="BE39" t="str">
            <v>Número de estrategias formuladas para la inclusión, cualificación y el fortalecimiento de la ciudadanía en Gobierno Abierto</v>
          </cell>
          <cell r="BF39" t="str">
            <v>- Caracterización de actores y usuarios del Modelo de Gobierno Abierto.
- Estrategia de posicionamiento y socialización del modelo.
- Registros documentales de sesiones de posicionamiento del Modelo.
- Matriz de aportes ciudadanos a compromisos de Gobierno Abierto.
- Informe de implementación de estrategias de posicionamiento.</v>
          </cell>
          <cell r="BG39">
            <v>1</v>
          </cell>
          <cell r="BH39">
            <v>44055</v>
          </cell>
          <cell r="BI39">
            <v>0</v>
          </cell>
          <cell r="BJ39" t="str">
            <v>Plan de acción - proyectos de inversión (actividades)</v>
          </cell>
          <cell r="BK39">
            <v>100</v>
          </cell>
          <cell r="BL39">
            <v>5</v>
          </cell>
          <cell r="BM39">
            <v>20</v>
          </cell>
          <cell r="BN39">
            <v>30</v>
          </cell>
          <cell r="BO39">
            <v>30</v>
          </cell>
          <cell r="BP39">
            <v>15</v>
          </cell>
          <cell r="BQ39">
            <v>11524884210.2349</v>
          </cell>
          <cell r="BR39">
            <v>116166750</v>
          </cell>
          <cell r="BS39">
            <v>765373678</v>
          </cell>
          <cell r="BT39">
            <v>879709465</v>
          </cell>
          <cell r="BU39">
            <v>409567000</v>
          </cell>
          <cell r="BV39">
            <v>9354067317.2348995</v>
          </cell>
          <cell r="BW39">
            <v>5</v>
          </cell>
          <cell r="BX39">
            <v>20</v>
          </cell>
          <cell r="BY39">
            <v>30</v>
          </cell>
          <cell r="BZ39">
            <v>20</v>
          </cell>
          <cell r="CA39">
            <v>30</v>
          </cell>
          <cell r="CB39">
            <v>116011861</v>
          </cell>
          <cell r="CC39">
            <v>107957633</v>
          </cell>
          <cell r="CD39">
            <v>765116743</v>
          </cell>
          <cell r="CE39">
            <v>748988046</v>
          </cell>
          <cell r="CF39">
            <v>5</v>
          </cell>
          <cell r="CG39">
            <v>20</v>
          </cell>
          <cell r="CH39">
            <v>49.75</v>
          </cell>
          <cell r="CI39" t="str">
            <v>Suma</v>
          </cell>
          <cell r="CJ39">
            <v>0</v>
          </cell>
          <cell r="CK39">
            <v>0.75</v>
          </cell>
          <cell r="CL39">
            <v>3</v>
          </cell>
          <cell r="CM39">
            <v>3</v>
          </cell>
          <cell r="CN39">
            <v>3</v>
          </cell>
          <cell r="CO39">
            <v>3</v>
          </cell>
          <cell r="CP39">
            <v>3</v>
          </cell>
          <cell r="CQ39">
            <v>3</v>
          </cell>
          <cell r="CR39">
            <v>3</v>
          </cell>
          <cell r="CS39">
            <v>3</v>
          </cell>
          <cell r="CT39">
            <v>3.375</v>
          </cell>
          <cell r="CU39">
            <v>1.875</v>
          </cell>
          <cell r="CV39">
            <v>30</v>
          </cell>
          <cell r="CW39">
            <v>24.75</v>
          </cell>
          <cell r="CX39">
            <v>24.75</v>
          </cell>
          <cell r="CY39">
            <v>0</v>
          </cell>
          <cell r="CZ39">
            <v>10</v>
          </cell>
          <cell r="DA39">
            <v>40</v>
          </cell>
          <cell r="DB39">
            <v>40</v>
          </cell>
          <cell r="DC39">
            <v>40</v>
          </cell>
          <cell r="DD39">
            <v>40</v>
          </cell>
          <cell r="DE39">
            <v>40</v>
          </cell>
          <cell r="DF39">
            <v>40</v>
          </cell>
          <cell r="DG39">
            <v>40</v>
          </cell>
          <cell r="DH39">
            <v>40</v>
          </cell>
          <cell r="DI39">
            <v>45</v>
          </cell>
          <cell r="DJ39">
            <v>25</v>
          </cell>
          <cell r="DK39">
            <v>400</v>
          </cell>
          <cell r="DL39">
            <v>0</v>
          </cell>
          <cell r="DM39">
            <v>10</v>
          </cell>
          <cell r="DN39">
            <v>40</v>
          </cell>
          <cell r="DO39">
            <v>40</v>
          </cell>
          <cell r="DP39">
            <v>40</v>
          </cell>
          <cell r="DQ39">
            <v>40</v>
          </cell>
          <cell r="DR39">
            <v>40</v>
          </cell>
          <cell r="DS39">
            <v>40</v>
          </cell>
          <cell r="DT39">
            <v>40</v>
          </cell>
          <cell r="DU39">
            <v>40</v>
          </cell>
          <cell r="DV39">
            <v>0</v>
          </cell>
          <cell r="DW39">
            <v>0</v>
          </cell>
          <cell r="DX39">
            <v>330</v>
          </cell>
          <cell r="DY39">
            <v>330</v>
          </cell>
          <cell r="DZ39">
            <v>0</v>
          </cell>
          <cell r="EA39" t="str">
            <v>Caracterización de actores y usuarios del Modelo de Gobierno Abierto.Informe de alistamiento para el diseño de la estrategia de posicionamiento y activación ciudadana.</v>
          </cell>
          <cell r="EB39" t="str">
            <v>Registros documentales de las sesiones de posicionamiento y activación del modelo.
Matriz de aportes ciudadanos a compromisos de Gobierno Abierto.Estrategia de gestión de procesos de generación de capacidades.
Estrategia de posicionamiento y activación ciudadana.
Estrategia del plan de estímulos y reconocimientos a la innovación social de la gestión pública y la ciudadanía digital</v>
          </cell>
          <cell r="EC39"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
Estrategia del  plan de estímulos y reconocimientos a la innovación social de la gestión pública y la ciudadanía digital</v>
          </cell>
          <cell r="ED39"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
Estrategia del  plan de estímulos y reconocimientos a la innovación social de la gestión pública y la ciudadanía digital</v>
          </cell>
          <cell r="EE39"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
Informe de avance del  plan de estímulos y reconocimientos a la innovación social de la gestión pública y la ciudadanía digital</v>
          </cell>
          <cell r="EF39"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
Informe de avance del plan de estímulos y reconocimientos a la innovación social de la gestión pública y la ciudadanía digital</v>
          </cell>
          <cell r="EG39"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
Informe de avance del plan de estímulos y reconocimientos a la innovación social de la gestión pública y la ciudadanía digital</v>
          </cell>
          <cell r="EH39"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
Informe de avance del plan de estímulos y reconocimientos a la innovación social de la gestión pública y la ciudadanía digital</v>
          </cell>
          <cell r="EI39"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
Informe de avance del plan de estímulos y reconocimientos a la innovación social de la gestión pública y la ciudadanía digital</v>
          </cell>
          <cell r="EJ39" t="str">
            <v>Registros documentales de las sesiones de posicionamiento y activación del modelo.
Matriz de aportes ciudadanos a compromisos de Gobierno Abierto.Informe de avances en procesos de gestión y articulación para la generación de capacidades.
Informes de avance de estrategia de posicionamiento y activación ciudadana.
Informe de avance del plan de estímulos y reconocimientos a la innovación social de la gestión pública y la ciudadanía digital</v>
          </cell>
          <cell r="EK39" t="str">
            <v>Informe de avances en procesos de gestión y articulación para la generación de capacidades.
Informes de avance de estrategia de posicionamiento y activación ciudadana.
Informe de avance del plan de estímulos y reconocimientos a la innovación social de la gestión pública y la ciudadanía digital</v>
          </cell>
          <cell r="EL39" t="str">
            <v>No aplica.</v>
          </cell>
          <cell r="EM39" t="str">
            <v>1.1 Caracterización de actores y usuarios del Modelo de Gobierno Abierto V1
1.2 Informe de alistamiento para el diseño de la estrategia de posicionamiento y activación ciudadana</v>
          </cell>
          <cell r="EN39" t="str">
            <v>1.1 Matriz de aportes ciudadanos a compromisos de Gobierno Abierto
2.1 Estrategia de gestión de procesos de generación de capacidades
3.1 Estrategia de posicionamiento y activación ciudadana
4.1 Estrategia del plan de estímulos y reconocimientos a la innovación social de la gestión pública y la ciudadanía digital
4.2 Encuesta Formulación Participativa Plan de Incentivos - Ciudadanos
4.3 Encuesta Formulación Participativa Plan de Incentivos - Entidades</v>
          </cell>
          <cell r="EO39" t="str">
            <v xml:space="preserve">1.1 Caracterización de actores y usuarios del Modelo de Gobierno Abierto V2 
 1.2 Matriz de aportes ciudadanos a compromisos de Gobierno Abierto 
 1.3 Memorias del Café GAB 
 1.4 Listado de asistencia anonimizado del Café GAB 
2. 1 Informe Estrategia de gestión de procesos de generación de capacidades. 
 2.2 Módulos GAB 
3.1 Informe Estrategia de posicionamiento y activación ciudadana 
4.1 Estrategia del plan de estímulos y reconocimientos a la innovación social de la gestión pública y la ciudadanía digital 
 4.2 Ejemplo de consulta 
 4.3 Análisis de la consulta ciudadana 
 4.4 Análisis de la consulta a servidores 
 4.5 Presentación realizada ante la CAF </v>
          </cell>
          <cell r="EP39" t="str">
            <v xml:space="preserve">1.1 MatrizAportesCiudadanos  
1.2 MemoriasCafeGABIDPAC 
1.3 ListadoCafeGABIDPAC 
1.4 MemoriasCafeGABPaz 
1.5 ListadoCafeGABPaz 
2.1 InformeGeneracionCapacidades 
3.1 InformePosicionamiento 
4.1 InformePlan 
4.2 FormularioHistoriasDatos 
4.3 FormularioHistoriasCiudadanas 
4.4 FormularioIdeacion 
4.5 PPTPlan </v>
          </cell>
          <cell r="EQ39" t="str">
            <v xml:space="preserve">1.1 MatrizAportesCiudadanos 
1.2 Memorias  
1.3 Listado  
2.1 InformeGeneracionCapacidades 
2.2 OfertaFormacion 
2.3 Mockup 
3.1 InformePosicionamiento 
3.2 AvanceEstrategiaNodos 
3.3 AvanceEstrategiaUniversiGAB2.0 
3.4 AvanceEstrategiaRutaGAB 
4.1 InformePlan 
4.2 Estudio previo 
4.3 AnexoTecnico </v>
          </cell>
          <cell r="ER39" t="str">
            <v xml:space="preserve">1.1 MatrizAportesCiudadanos 
1.2 MemoriasRutaGABManitas 
1.3 ListadoRutaGABManitas 
1.4 MemoriasRutaGABLaValvenera 
1.5 ListadoRutaGABLaValvenera 
1.6 MemoriasDateANDO 
1.7 ListadoDateANDO 
2.1 InformeGeneracionCapacidades 
3.1 InformePosicionamiento 
3.2 Presentacion 
4.1 InformePlan 
4.2 PropuestaUNAL </v>
          </cell>
          <cell r="ES39" t="str">
            <v>1.1 MatrizAportesCiudadanos 
1.2 Listados 
1.3 MemoriasNodoKennedy 
1.4 MemoriasNodoEngativá 
1.5 MemoriasNodoBosa 
1.6 MemoriasNodoSuba 
1.7 MemoriasNodoCiudad 
1.8 MemoriasNodoCiudad 
1.9 MemoriasSantaFe 
1.10 MemoriasAntonio 
1.11 MemoriasUniversiGABKonrad 
1.12 MemoriasUniversiGABESAP 
1.13 MemoriasUniversiGABTadeo 
2.1 InformeGeneracionCapacidades 
3.1 InformePosicionamiento 
3.2 MemoriasODS 
4.1 InformePlan 
4.2 AnexoTécnico 
4.3 Acta</v>
          </cell>
          <cell r="ET39" t="str">
            <v xml:space="preserve">1.1 MatrizAportesCiudadanos 
1.2 Listados 
1.3 MemoriasCiudadBolivarRodrigoLara 
1.4 MemoriasCiudadBolivarCasaCultura 
1.5 MemoriasSantaFe 
1.6 MemoriasAntonioNariño 
1.7 MemoriasPuenteAranda 
1.8 Memorias Usaquén 
1.9 MemoriasKennedy 
1.10 MemoriasCiudadBolívarPasquilla 
2.1 InformeGeneracionCapacidades 
2.2 Portal 
3.1 InformePosicionamiento 
4.1 InformePlan 
4.2 ActaInicio 
4.3 TerminosyCondiciones 
4.4 Memorias 
4.5 ListadoAsistencia </v>
          </cell>
          <cell r="EU39" t="str">
            <v xml:space="preserve">1.1 MatrizAportesCiudadanos 
1.2 Listados 
1.3 MemoriasCiudadBolívarPasquilla 
1.4 SemanaParticipacion 
2.1 InformeGeneracionCapacidades 
2.2 Seminario 
3.1 InformePosicionamiento 
3.2 RutaGABCAD 
3.3 RutaGAB20Julio 
3.4 RutaGABBosaFess 
4.1 InformePlan 
4.2 ListadoInscritos 
4.3 GuiaPedagogica 
4.4 ProgramacionSesiones </v>
          </cell>
          <cell r="EV39">
            <v>0</v>
          </cell>
          <cell r="EW39">
            <v>0</v>
          </cell>
          <cell r="EX39">
            <v>867467000</v>
          </cell>
          <cell r="EY39">
            <v>867467000</v>
          </cell>
          <cell r="EZ39">
            <v>867467000</v>
          </cell>
          <cell r="FA39">
            <v>867467000</v>
          </cell>
          <cell r="FB39">
            <v>867467000</v>
          </cell>
          <cell r="FC39">
            <v>867467000</v>
          </cell>
          <cell r="FD39">
            <v>867467000</v>
          </cell>
          <cell r="FE39">
            <v>867467000</v>
          </cell>
          <cell r="FF39">
            <v>867467000</v>
          </cell>
          <cell r="FG39">
            <v>867467000</v>
          </cell>
          <cell r="FH39">
            <v>867467000</v>
          </cell>
          <cell r="FI39">
            <v>867467000</v>
          </cell>
          <cell r="FJ39">
            <v>867467000</v>
          </cell>
          <cell r="FK39">
            <v>867467000</v>
          </cell>
          <cell r="FL39">
            <v>867467000</v>
          </cell>
          <cell r="FM39">
            <v>867467000</v>
          </cell>
          <cell r="FN39">
            <v>867467000</v>
          </cell>
          <cell r="FO39">
            <v>867467000</v>
          </cell>
          <cell r="FP39">
            <v>867467000</v>
          </cell>
          <cell r="FQ39">
            <v>867496677</v>
          </cell>
          <cell r="FR39">
            <v>867496677</v>
          </cell>
          <cell r="FS39">
            <v>867496677</v>
          </cell>
          <cell r="FT39">
            <v>879709465</v>
          </cell>
          <cell r="FU39">
            <v>0</v>
          </cell>
          <cell r="FV39">
            <v>0</v>
          </cell>
          <cell r="FW39">
            <v>879709465</v>
          </cell>
          <cell r="FX39">
            <v>492023278</v>
          </cell>
          <cell r="FY39">
            <v>492023278</v>
          </cell>
          <cell r="FZ39">
            <v>492023278</v>
          </cell>
          <cell r="GA39">
            <v>638641278</v>
          </cell>
          <cell r="GB39">
            <v>638641278</v>
          </cell>
          <cell r="GC39">
            <v>638641278</v>
          </cell>
          <cell r="GD39">
            <v>687492029</v>
          </cell>
          <cell r="GE39">
            <v>867492029</v>
          </cell>
          <cell r="GF39">
            <v>867492029</v>
          </cell>
          <cell r="GG39">
            <v>873730545</v>
          </cell>
          <cell r="GH39">
            <v>0</v>
          </cell>
          <cell r="GI39">
            <v>0</v>
          </cell>
          <cell r="GJ39">
            <v>873730545</v>
          </cell>
          <cell r="GK39">
            <v>0</v>
          </cell>
          <cell r="GL39">
            <v>8369100</v>
          </cell>
          <cell r="GM39">
            <v>57457760</v>
          </cell>
          <cell r="GN39">
            <v>106546420</v>
          </cell>
          <cell r="GO39">
            <v>155635080</v>
          </cell>
          <cell r="GP39">
            <v>204723740</v>
          </cell>
          <cell r="GQ39">
            <v>253812400</v>
          </cell>
          <cell r="GR39">
            <v>378831606</v>
          </cell>
          <cell r="GS39">
            <v>432374990</v>
          </cell>
          <cell r="GT39">
            <v>562896413</v>
          </cell>
          <cell r="GU39">
            <v>0</v>
          </cell>
          <cell r="GV39">
            <v>0</v>
          </cell>
          <cell r="GW39">
            <v>562896413</v>
          </cell>
          <cell r="GX39">
            <v>0</v>
          </cell>
          <cell r="GY39">
            <v>0</v>
          </cell>
          <cell r="GZ39">
            <v>0</v>
          </cell>
          <cell r="HA39">
            <v>0</v>
          </cell>
          <cell r="HB39">
            <v>0</v>
          </cell>
          <cell r="HC39">
            <v>0</v>
          </cell>
          <cell r="HD39">
            <v>0</v>
          </cell>
          <cell r="HE39">
            <v>0</v>
          </cell>
          <cell r="HF39">
            <v>0</v>
          </cell>
          <cell r="HG39">
            <v>16128697</v>
          </cell>
          <cell r="HH39">
            <v>0</v>
          </cell>
          <cell r="HI39">
            <v>0</v>
          </cell>
          <cell r="HJ39">
            <v>16128697</v>
          </cell>
          <cell r="HK39">
            <v>0</v>
          </cell>
          <cell r="HL39">
            <v>14681810</v>
          </cell>
          <cell r="HM39">
            <v>15701931</v>
          </cell>
          <cell r="HN39">
            <v>15701931</v>
          </cell>
          <cell r="HO39">
            <v>16123271</v>
          </cell>
          <cell r="HP39">
            <v>16123271</v>
          </cell>
          <cell r="HQ39">
            <v>16123271</v>
          </cell>
          <cell r="HR39">
            <v>16123271</v>
          </cell>
          <cell r="HS39">
            <v>16123271</v>
          </cell>
          <cell r="HT39">
            <v>16123271</v>
          </cell>
          <cell r="HU39">
            <v>0</v>
          </cell>
          <cell r="HV39">
            <v>0</v>
          </cell>
          <cell r="HW39">
            <v>16123271</v>
          </cell>
          <cell r="HX39" t="str">
            <v xml:space="preserve">Durante lo corrido de la vigencia, la Secretaría General tuvo una ejecución del 24,75% en la implementación de las estrategias para la inclusión, cualificación y el fortalecimiento de la ciudadanía en gobierno abierto, atendiendo a sus diferentes expresiones territoriales, poblacionales, diferenciales y de género, que representa un avance acumulado del 82,5% con respecto al total de la magnitud programada para la vigencia 2022, a través de las siguientes acciones: 
• Se trabajó en la caracterización de actores y usuarios del Modelo de Gobierno Abierto que permite estructurar una ruta de trabajo acorde con sus necesidades, según el enfoque diferencial. La caracterización se basa en los datos demográficos y socioeconómicos de los participantes y asistentes a actividades en la vigencia 2021.  
• Diseñó la estrategia de gestión de procesos de generación de capacidades para la vigencia 2022. La estrategia se estructura en cuatro frentes: un Diplomado de Gobierno Abierto en alianza con el Instituto Distrital de la Participación y Acción Comunal - IDPAC para la ciudadanía, un Ciclo de formación en la Plataforma Soy 10 para funcionarios y funcionarias públicos, una ruta para el fortalecimiento en la formación de Gobierno Abierto para servidores públicos y ciudadanía, y la consolidación de un inventario de oferta en la formación en líneas GAB. 
• Se realizó una encuesta a las entidades distritales para conocer la oferta en generación de capacidades, y como resultado se consolidaron más de Se encontraron 402 reportes de ofertas en formación y 13 entidades con más de 5 temáticas de GAB en su oferta de formación tanto para servidores públicos como para ciudadanía. Igualmente, se avanzó en  la articulación con el equipo de Comunicaciones de la Secretaría General que lidera el portal bogota.gov.co para conocer la herramienta de consolidación de la oferta de formación y cualificación con la que cuenta el Distrito. La herramienta contiene más de 750 registros que reportan las entidades quincenalmente y se usará para ampliar la identificación de la oferta formativa. A la fecha se identifican 55 ofertas de formación que estarían disponibles para integrar la sección del portal bogota.gov. De estas 55 ofertas, 19 están relacionadas con el pilar de transparencia, 26 con el de participación, 9 con el de colaboración y 1 con trámites y servicios.   
• Realización de una propuesta de mockup para la sección "Formación en GAB", la cual tendría como fin alojar la oferta de formación vigente de las diferentes entidades del Distrito dirigida a ciudadanía y servidores públicos relacionadas con los pilares de Gobierno Abierto Bogotá en Bogotá.gov. De igual manera, se validaron los criterios a tener en cuenta para los contenidos que harán parte de esta sección con el equipo de desarrollo y se identificaron las tareas futuras. En septiembre se adelantó la articulación con el Portal para incluir, a partir de octubre, tres nuevas columnas informativas que le permitan a la ciudadanía identificar la oferta de formación del distrito por los pilares GAB y a temáticas de interés. Esto se dio como resultado de la ampliación y mejora de la matriz de oferta de formación. 
• En cuanto a posicionamiento y activación ciudadana, se avanzó en la definición de la estrategia en articulación con la Secretaría de Gobierno y con la Universidad Antonio Nariño. Con la primera se busca fortalecer procesos de posicionamiento del modelo participación democrática en tres líneas: participación de líderes escolares del gobierno escolar en procesos de formación en participación; difusión pedagógica para la promoción de la participación; y espacios de intercambio de ideas sobre temáticas de interés para la comunidad escolar. Con la segunda, se realizaron mesas de trabajo para avanzar en la realización conjunta de una hackatón con la Universidad y en la inclusión de contenidos temáticos afines a Gobierno Abierto GAB en los pensum académicos de áreas y clases en pregrado.  
• Definición del cronograma de la RutaGAB, la cual contempla su despliegue en las ferias de servicio al ciudadano (los días sábados) posteriores a los Consejos Locales de Gobierno presididos por la Alcaldesa Mayor. Dentro de la Ruta GAB se contempla la socialización y puesta en prueba de Chatico, grupos focales en los CADES y activación de nodos digitales de ACTIC. En este marco, se realizaron dos espacios en el marco de la RutaGAB el SuperCADE de Manitas el 7 de julio y en la Feria de Servicios en el parque La Valvanera de la localidad de Antonio Nariño el 29 de julio, en donde se socializó y se puso a prueba Chatico, el chatbot de la plataforma GAB, con la ciudadanía. Igualmente, se realizaron tres espacios de RutaGAB en el mes de octubre: el 7 de octubre en el Super CADE de la carrera 30, el 19 de octubre en Fess Bosa por la inclusión y el 20 de octubre en el Super Cade del 20 de julio. El objetivo de las sesiones fue fomentar la interacción de la herramienta Chatico con la ciudadanía en espacios de alta concurrencia en el marco de la Red de CADES y SuperCADE y las Ferias Móviles de Servicios de la Secretaría General. 
• Se avanzó en la planeación y desarrollo del cinco Cafés Temáticos GAB. El primero se realizó el 21 de abril en las instalaciones de la Alcaldía Mayor de Bogotá con ciudadanía, academia, emprendedores y organizaciones sociales para el posicionamiento del modelo GAB. El segundo y el tercero se realizaron en mayo con los observatorios de datos abiertos del IDPAC y la Alta Consejería para las Víctimas. El cuarto se realizó en junio con actores de colegios y el sector educativo en general. Finalmente, el quinto se realizó el 30 de julio en el nodo digital de la localidad de Kennedy. 
• Se desplegó la estrategia de activación ciudadana DateANDO en los nodos digitales de las localidades entre el 30 de julio y el 31 de agosto de 2022, en el marco de la cual se desarrollaron 24 espacios presenciales con más de 500 participaciones de ciudadanía local. Las localidades donde se realizaron espacios fueron: Kennedy, Engativá, Bosa, Suba, Ciudad Bolívar, Santa Fe y Antonio Nariño.  
• En septiembre se realizaron 22 espacios de los nodos digitales de la estrategia DateANDO en articulación con la AltaTIC, con un total de 447 participaciones de ciudadanía perteneciente a diferentes organizaciones. Los espacios se llevaron a cabo en las localidades de Ciudad Bolívar, incluyendo su área rural, Santa Fe, Puente Aranda, Usaquén, Antonio Nariño y Kennedy. Por otro lado, se tuvo 29 participaciones de personas con discapacidad en estos espacios. 
• En octubre, se realizó un espacio de la estrategia Date-ANDO en los nodos digitales en Pasquilla, Ciudad Bolívar, área rural de la localidad el 26 de octubre con la participación de 12 personas a quienes se les brindaron herramientas de aprovechamiento de información pública. 
• Se realizó un evento en el marco de la Semana de la Participación ‘¡Datos a la Participación!’ el viernes 21 de octubre, al cual se vincularon más de 102 personas en los diferentes paneles, stands y actividades realizadas en conjunto con Saludata, el Observatorio de Movilidad, la Encuesta Multipropósito, la Unidad Administrativa Especial de Bomberos, IDECA, Observatorio Ambiental, Red de Ciudades Cómo Vamos, Centro de Gobierno Local, Datasketch, LAB101 de la UNAL, Extituto, ParticiLAB, GobLAB y Bogotá Cómo Vamos. 
• Se organizaron tres espacios en el marco de UniversiGAB 2.0 con la Universidades Konrad Lorenz, Escuela Superior de Administración Pública y Jorge Tadeo Lozano, los días 17, 18 y 26 de agosto de 2022, donde participaron 231 personas en la charlas magistrales y talleres focales. 
• En el marco de la estrategia UniversiGAB, se adelantaron gestiones para realizar el Seminario sobre Datos Abiertos GAB en articulación con la UNINPAHU. El seminario está proyectado para realizarse de manera mixta los días martes 15, 16 y 17 de noviembre de 2022 y está dirigido a estudiantes de Periodismo Digital y Comunicación Social y Tecnología de la institución universitaria, pero la convocatoria se ampliará a las entidades del distrito al igual que ciudadanía en general. Entre los temas se contemplan: ciudadanía digital del siglo XXI, fundamentos de Data Storytelling y herramientas para el acceso, uso y aprovechamiento de la información pública. 
• Lanzamiento de la convocatoria Retos Públicos para la Integración de la Región Central, que nació en el marco del “Foro Gobernanza y Gobierno Abierto en la Región Central RAP-E” realizado en la Semana Internacional del Gobierno Abierto 2022. La convocatoria tiene como fin promover la participación y la colaboración de la ciudadanía y las y los servidores públicos para proponer ideas e historias que puedan ser de utilidad para adelantar acciones de mejoramiento de las relaciones entre los habitantes de Bogotá, Boyacá, Cundinamarca, Huila, Meta y Tolima, en ámbitos económicos, culturales, ambientales y turísticos. Durante el mes de junio, se desarrollaron acciones de difusión a través de correos, charlas, y publicaciones en redes sociales y en la página web de la Secretaría General. En julio se cerró la convocatoria. 
• En septiembre se realizó una edición de RutaGAB en la Uniagustiniana, campus Tagaste (Avenida Ciudad de Cali No. 11b-95), en el marco del evento “UNA OPORTUNIDAD PARA LA TRANSFORMACIÓN DIGITAL Y LA INNOVACIÓN” realizado por la universidad. Se realizó un ejercicio de usabilidad e interacción de Chatico con la comunidad académica que contó con la participación de 13 personas registradas. 
• Finalmente, se estructuró la estrategia de plan de estímulos y reconocimientos a partir de consultas públicas con la ciudadanía y servidores públicos que permitieron identificar temáticas de interés y el tipo de incentivos, para motivar a la ciudadanía, servidores públicos, entidades distritales, organizaciones sociales y académicas, que se destaquen por su colaboración en la construcción de iniciativas y soluciones públicas a los desafíos de Bogotá.   
• Se desarrollaron dos consultas públicas con ciudadanía y servidores públicos para identificar información clave en la formulación del plan de incentivos. La difusión se realizó mediante correo electrónico enviado a la base de datos de 3.500 ciudadanos y de 750 servidores del distrito. Posteriormente, con los resultados de las consultas, se avanzó en el diseño definitivo del plan de incentivos en ocho fases: alistamiento y contratación del esquema de implementación del plan; lanzamiento de la convocatoria; inscripción de grupos de participantes, proceso de cualificación y fortalecimiento de capacidades; construcción y presentación de iniciativas; evaluación y nominación de iniciativas; ceremonia de premiación de iniciativas ganadoras y difusión de ganadores e implementación de iniciativas.  
• El plan de estímulos y reconocimientos a la innovación social de la gestión pública y la ciudadanía digital tiene un presupuesto de $180.000.000 que la Secretaría General tiene previsto ejecutar por medio de un convenio interadministrativo con una Institución Educativa Superior (IES). Para esto, en junio se desarrolló la etapa precontractual del convenio a través del diseño del estudio previo y anexo técnico. En julio se recibió una propuesta de la Universidad Nacional, con quienes se decide continuar el proceso contractual para la implementación del plan. Como resultado del proceso, se adelantó el proceso precontractual y se firmó el acta de inicio el 30 de agosto con la UNAL. 
• En septiembre el desarrollo de la primera fase del convenio implicó establecer los términos y condiciones, crear material de difusión y actualizar la parrilla de contenido para las redes sociales del modelo GAB. La convocatoria de inscripción se adelantará entre el 16 de septiembre y el 9 de octubre, y su inauguración se hizo el 15 de septiembre en el marco de la sesión del Círculo de Gobierno Abierto de Bogotá. Asimismo, se realizaron 8 sesiones de socialización de la convocatoria entre el 16 y el 29 de septiembre con la participación de 180 personas. 
• La convocatoria de inscripción de grupos para participar en el plan de estímulos se amplió del 9 hasta el 21 de octubre. Luego del cierre, se realizó la revisión de cumplimiento de requisitos y subsanación de documentación. El listado definitivo de inscritos se publicó el 27 de octubre y consta de 106 grupos (conformados por 3 personas cada uno) para un total de 318 personas. 
• Se aprobó la guía pedagógica y la programación de sesiones que orientarán la siguiente fase del "Proceso de formación y generación de capacidades", la cual dará inicio el 1 de noviembre y se extenderá hasta el 28 de ese mismo mes. El propósito de la fase es brindar conocimientos y herramientas básicos a los participantes inscritos que les permitan mejorar el diseño de sus iniciativas. 
BENEFICIOS 
Las acciones adelantadas para lograr la inclusión, cualificación y el fortalecimiento de la ciudadanía buscan llevar el gobierno abierto más allá de los confines del distrito y sus sectores para empoderar a los bogotanos y bogotanas.  Así, los avances en estas estrategias permiten que el gobierno abierto no sea solo una política interna distrital, sino que llegue a las calles y hogares de la ciudad para mejorar la relación entre el distrito y la ciudadanía, escuchar las necesidades locales y colectivas, y dar respuesta de manera eficiente e incluyente a los retos de nuestra ciudad. </v>
          </cell>
          <cell r="HY39" t="str">
            <v>En el periodo de reporte no se presentan retrasos.</v>
          </cell>
          <cell r="HZ39" t="str">
            <v/>
          </cell>
          <cell r="IA39" t="str">
            <v>No aplica.</v>
          </cell>
          <cell r="IB39" t="str">
            <v>Durante el mes de febrero, la Secretaría General trabajó en una caracterización de actores y usuarios del Modelo de Gobierno Abierto que permitirá estructurar una ruta de trabajo acorde con sus necesidades, según un enfoque diferencial. La caracterización se basa en los datos demográficos y socioeconómicos de los participantes y asistentes a actividades en la vigencia 2021. La Secretaría también definió sus líneas de trabajo 2022 para la formulación de las estrategias de posicionamiento y activación ciudadana​ del Modelo. Para esto, inició la articulación con la Secretaría de Educación del Distrito con el objetivo de incluir GAB en el proceso de gobiernos escolares y relacionarlo con otros grupos de valor; y se vinculó al Archivo Distrital para avanzar en el proyecto “Bogotá Historia Común 2.0”.</v>
          </cell>
          <cell r="IC39" t="str">
            <v>Durante el mes de marzo, la Secretaría General diseñó su estrategia de gestión de procesos de generación de capacidades para la vigencia 2022. La estrategia se estructura en cuatro frentes: un Diplomado de Gobierno Abierto en alianza con el IDPAC para la ciudadanía, un Ciclo de formación en la Plataforma Soy 10 para funcionarios y funcionarias públicos, una ruta para el fortalecimiento en la formación de Gobierno Abierto para servidores públicos y ciudadanía, y la consolidación de un inventario de oferta en la formación en líneas GAB. En el marco de estas últimas dos, se realizó una encuesta a las entidades distritales para conocer su oferta en materia de generación de capacidades. Se consolidaron más de 110 registros de ofertas de formación por parte de 14 entidades del distrito. 
En cuanto a posicionamiento y activación ciudadana, se avanzó en la definición de la estrategia en articulación con la Secretaría de Gobierno y con la Universidad Antonio Nariño. Con la primera se busca fortalecer procesos de posicionamiento del modelo participación democrática en tres líneas: participación de líderes escolares del gobierno escolar en procesos de formación en participación, difusión pedagógica para la promoción de la participación, y espacios de intercambio de ideas sobre temáticas de interés para la comunidad escolar. Con la segunda, se realizaron mesas de trabajo para avanzar en la realización conjunta de una hackatón con la Universidad y en la inclusión de contenidos temáticos afines a GAB en los pensum académicos de áreas y clases en pregrado. 
Finalmente, la Secretaría General estructuró su estrategia del plan de estímulos y reconocimientos para incentivar a los ciudadanos, servidores públicos, entidades distritales, organizaciones sociales y académicas, que se destaquen por su colaboración en la construcción de iniciativas y soluciones públicas a los desafíos que tenemos en Bogotá. Para la etapa de diseño y formulación del plan se decidió realizar consultas públicas con la ciudadanía y servidores públicos que permitan identificar temáticas de interés y el tipo de incentivos que conformen este plan. En el mes de marzo se avanzó en el diseño de estas consultas y en abril se hará su despliegue.</v>
          </cell>
          <cell r="ID39" t="str">
            <v>En lo corrido del mes, la Secretaría General avanzó en la implementación de las estrategias para la inclusión, cualificación y el fortalecimiento de la ciudadanía en Gobierno Abierto, atendiendo a sus diferentes expresiones territoriales, poblacionales, diferenciales y de género, a través de las siguientes acciones: 
* Actualización de la caracterización de actores y usuarios del Modelo de Gobierno Abierto para la vigencia 2021 para la inclusión de nuevos indicadores, profundización del análisis y mejoras en la diagramación del documento. 
* Planeación y desarrollo del primer Café Temático: Siéntase GAB, un evento presencial realizado el 21 de abril en las instalaciones de la Alcaldía Mayor de Bogotá. El ejercicio piloto buscó el diálogo con ciudadanía, academia, emprendedores y organizaciones sociales para el posicionamiento del modelo GAB y su activación ciudadana mediante el uso y aprovechamiento de datos. 12 ciudadanos y ciudadanas participaron, y sus aportes se incluyeron en la matriz de aportes ciudadanos. 
* Realización de un análisis preliminar de la oferta de formación recibida por 28 entidades del distrito. Se encontraron 402 reportes de ofertas en formación donde el casi 40% corresponde a cursos, el 20% a talleres, y las demás corresponden a cursos, diplomados, acompañamientos pedagógicos, charlas de sensibilización y foros. Además, se identificaron 13 entidades con más de 5 temáticas de GAB en su oferta de formación tanto para servidores públicos como para ciudadanía. Se espera avanzar en su consolidación para articular la oferta distrital. 
* Revisión y mejora del módulo de formación en gobierno abierto para la Dirección Distrital de Calidad del Servicio. El módulo hace una introducción a la historia del gobierno abierto, ahonda en sus cuatro pilares y expone la aproximación de Bogotá, así como sus principales avances y desafíos. 
* Articulación con el equipo del IDPAC del Observatorio de Participación por la Democracia para generar el segundo encuentro de Café GAB: Date-ANDO con el IDPAC. El evento se llevará a cabo en mayo y fomentará el análisis de los datos e información brindado por la entidad. Igualmente, se realizaron acercamientos con actores de la Universidad UNPAHU para dar inicio a mesas de trabajo con el fin de fortalecer acciones de participación.  
* Articulación con la Alta Consejería para las Víctimas para tercer encuentro de Café GAB: Date-ANDO con la ciudadanía, que se llevará a cabo en mayo. 
* Desarrollo de dos consultas públicas con ciudadanía y servidores públicos que para identificar información clave en la formulación del plan de incentivos. La difusión se realizó mediante correo electrónico enviado a la base de datos de 3.500 ciudadanos y de 750 servidores del distrito. Posteriormente, con los resultados de las consultas, se avanzó en el diseño del plan de incentivos en cuanto a los temas, intereses de los usuarios y acciones de mejora del plan. 
* Realización de una mesa de trabajo con la CAF (Banco de Desarrollo de América Latina) para analizar una posible asociación que permita apoyar la implementación del plan de incentivos. El ejercicio de cooperación internacional fortalecería metodológicamente el plan y le daría mayor legitimidad. Igualmente, se desarrolló otra mesa con la Dirección de contratación para el análisis de la figura contractual de la ejecución de los recursos del plan de incentivos. </v>
          </cell>
          <cell r="IE39" t="str">
            <v xml:space="preserve">En lo corrido del mes, la Secretaría General avanzó en la implementación de las estrategias para la inclusión, cualificación y el fortalecimiento de la ciudadanía en Gobierno Abierto, atendiendo a sus diferentes expresiones territoriales, poblacionales, diferenciales y de género, a través de las siguientes acciones: 
Realización del CaféGAB: Date-ANDO con el IDPAC y el Observatorio de la Participación, Pensando la democracia, el 5 de mayo de 2022. 18 ciudadanos y ciudadanas asistieron para explorar las herramientas de consolidación y manejo de información y datos con las que cuenta el Observatorio de la Participación. 
Realización del CaféGAB: Date-ANDO con el Observatorio Distrital de Víctimas de la Alta Consejería para las Victimas La Reconciliación y la Paz. El espacio se llevó a cabo el 12 de mayo y contó con la participación de 13 ciudadanas y ciudadanos que exploraron el Observatorio Distrital de Víctimas. 
Avances en la articulación con el equipo de Comunicaciones de la Secretaría General que lidera el portal bogota.gov.co para conocer la herramienta de consolidación de la oferta de formación y cualificación con la que cuenta el Distrito. La herramienta contiene más de 750 registros que reportan las entidades quincenalmente y se usará para ampliar la identificación de la oferta formativa. 
Desarrollo de mesas de trabajo con la UNINPAHU para realizar un diplomado con énfasis en periodismo de datos y con Usme Innova para abrir espacios de socialización de experiencias en materia de innovación pública y uso y aprovechamiento de datos. 
Estructuración definitiva del plan de incentivos organizado en ocho fases: alistamiento y contratación del esquema de implementación del plan; lanzamiento de la convocatoria; inscripción de grupos de participantes, proceso de cualificación y fortalecimiento de capacidades; construcción y presentación de iniciativas; evaluación y nominación de iniciativas; ceremonia de premiación de iniciativas ganadoras y difusión de ganadores e implementación de iniciativas. Teniendo el diseño definitivo del plan, se adelantó mesa de trabajo con la jefe de la Oficina Asesora de Planeación y con la Alta Consejería Distrital de TIC para las últimas recomendaciones y análisis de la figura contractual de la ejecución de los recursos. 
Desarrollo de los instrumentos de recolección de información que permitirán la postulación de la ciudadanía y las y los servidores públicos a las categorías del plan de incentivos. </v>
          </cell>
          <cell r="IF39" t="str">
            <v xml:space="preserve">En lo corrido del mes, la Secretaría General avanzó en la implementación de las estrategias para la inclusión, cualificación y el fortalecimiento de la ciudadanía en Gobierno Abierto, atendiendo a sus diferentes expresiones territoriales, poblacionales, diferenciales y de género, a través de las siguientes acciones: 
•  Realización del CaféGAB: Date-ANDO al cole el 22 de junio de 2022 con actores de colegios y el sector educativo en general. En el ejercicio virtual se realizó un ejercicio exploratorio de uso y aprovechamiento de datos con ciudadanos y ciudadanas de varias edades. 
•  Lanzamiento de la convocatoria Retos Públicos para la Integración de la Región Central, que nació en el marco del “Foro Gobernanza y Gobierno Abierto en la Región Central RAP-E” realizado en la Semana Internacional del Gobierno Abierto 2022. La convocatoria tiene como fin promover la participación y la colaboración de la ciudadanía y las y los servidores públicos para proponer ideas e historias que puedan ser de utilidad para adelantar acciones de mejoramiento de las relaciones entre los habitantes de Bogotá, Boyacá, Cundinamarca, Huila, Meta y Tolima, en ámbitos económicos, culturales, ambientales y turísticos. Durante el mes de junio, se desarrollaron acciones de difusión a través de correos, charlas, y publicaciones en redes sociales y en la página web de la Secretaría General. Se tiene estimado el cierre de la convocatoria para el 15 de julio. 
•  Organización de una matriz con la información resultado del cruce y depuración de la oferta de formación de entidades distritales en temáticas que apuntan a los pilares GAB. La matriz incluye la oferta consolidada por el portal bogota.gov. De acuerdo con ella, a la fecha se identifican 55 ofertas de formación que estarían disponibles para integrar la sección del portal bogota.gov. De estas 55 ofertas, 19 están relacionadas con el pilar de transparencia, 26 con el de participación, 9 con el de colaboración y 1 con trámites y servicios.  
•  Realización de una propuesta de mockup para la sección "Formación en GAB", la cual tendría como fin alojar la oferta de formación vigente de las diferentes entidades del Distrito dirigida a ciudadanía y servidores públicos relacionadas con los pilares de Gobierno Abierto Bogotá. 
•  Realización de mesas de trabajo y acercamientos con universidades para desarrollar la estrategia de activación con la academia, la cual se decidió llamar UniversiGAB 2.0. Las universidades con quienes se trabajó y se les socializó el Plan Distrital de Datos Abiertos fueron las siguientes: Fundación Universitaria Jorge Tadeo Lozano, Fundación Universitaria Konrad Lorenz y Escuela Superior de Administración Pública. 
•  Definición del cronograma de la RutaGAB, la cual contempla su despliegue en las ferias de servicio al ciudadano (los días sábados) posteriores a los Consejos Locales de Gobierno presididos por la Alcaldesa Mayor. Dentro de la Ruta GAB se contempla la socialización y puesta en prueba de Chatico, grupos focales en los CADES y activación de nodos digitales de ACTIC. 
•  El plan de estímulos y reconocimientos a la innovación social de la gestión pública y la ciudadanía digital tiene un presupuesto de $180.000.000 que la Secretaría General tiene previsto ejecutar por medio de un convenio interadministrativo con una Institución Educativa Superior (IES). Para esto, en junio se desarrolló la etapa precontractual del convenio a través del diseño del estudio previo y anexo técnico. 
•  Ajustes a la estructura del plan de incentivos de acuerdo con las recomendaciones de la Dirección de Contratación. Dentro del anexo técnico se contempla la estructura específica del plan de incentivos, donde se hicieron cambios a los objetivos y se estructura el plan en dos componentes:  Componente 1: Convocatoria de iniciativas y proceso de formación y Componente 2: Entrega de incentivos. Estos cambios se hicieron bajo la necesidad de operativizar el convenio. </v>
          </cell>
          <cell r="IG39" t="str">
            <v xml:space="preserve">En lo corrido del mes, la Secretaría General avanzó en la implementación de las estrategias para la inclusión, cualificación y el fortalecimiento de la ciudadanía en Gobierno Abierto, atendiendo a sus diferentes expresiones territoriales, poblacionales, diferenciales y de género, a través de las siguientes acciones: 
•  Se realizaron dos espacios en el marco de la RutaGAB el SuperCADE de Manitas el 7 de julio y en la Feria de Servicios en el parque La Valvanera de la localidad de Antonio Nariño el 29 de julio, en donde se socializó y se puso a prueba Chatico, el chatbot de la plataforma GAB, con la ciudadanía.    
•  Realización del taller de DateANDO el 30 de julio en el nodo digital de la localidad de Kennedy. El ejercicio presencial consistió en explicar la estrategia del plan de aprovechamiento de datos y realizar un ejercicio de formación y apropiación de la herramienta del Sistema de Información para la Gestión del Arbolado Urbano (SIGAU), perteneciente al Jardín Botánico de Bogotá José Celestino Mutis.  
•  Realización de una mesa de trabajo de articulación con la Gerencia de la Escuela de Participación del IDPAC para actualizar los contenidos del ciclo de formación en GAB y complementar el ciclo con contenidos en el marco del pilar de Colaboración e Innovación. El 12 de julio se realiza reunión en la gestión de articulación con la ESAP con el fin de coordinar el diseño de contenidos en el marco de la creación conjunta de una electiva en Gobierno Abierto incluida para su inicio en la vigencia 2023.  
• Con respecto a la oferta de formación vigente de las diferentes entidades del Distrito dirigida a ciudadanía y servidores públicos relacionadas con los pilares de Gobierno Abierto Bogotá, el 8 de julio se adelanta articulación con el equipo GAB de desarrollo para revisar el mockup web de la visualización para la sección de formación en GAB prevista en el portal bogota.gov.co. De igual manera, se validan los criterios a tener en cuenta para los contenidos que harán parte de esta sección y se identifican las tareas futuras. 
•  Realización de reuniones de articulación y gestión correspondientes a la formulación e implementación de la estrategia de plan de activación de datos abiertos. Para esto, se realizaron espacios con los observatorios del Distrito, las universidades aliadas (Konrad Lorenz, Universidad Tadeo, UNINPAHU y la Escuela Superior de Administración Pública), y con aliados del sector privado como Datasketch, Fundación Corona y Extituto. 
•  Con respecto a la parte técnica del plan de estímulos y reconocimientos a la innovación social de la gestión pública y la ciudadanía digital, se desarrollaron en el mes de julio ajustes al cronograma, presupuesto, componentes, obligaciones y productos del anexo técnico, el documento que establece en detalle las condiciones exigidas para la implementación del Plan. 
•  Con respecto a la parte contractual, se adelantaron reuniones con la Universidad Distrital, que se había identificado inicialmente como aliada potencial para adelantar el convenio interadministrativo, pero debido a cambio internos en la institución se decide no continuar el proceso.  El anterior cambio exige adelantar ajustes al documento del estudio previo, el cual relaciona los elementos encaminados a establecer la conveniencia y oportunidad de la contratación, así como determinar las especificaciones técnicas y el valor servicio.  
•  Por parte de la Gerencia del proyecto se invita a otras entidades a presentar propuestas para la implementación del Plan de incentivos. Se recibe una propuesta de la Universidad Nacional, con quienes se adelanta un espacio el 26 de julio y se decide continuar el proceso contractual para la implementación del plan. </v>
          </cell>
          <cell r="IH39" t="str">
            <v xml:space="preserve">En lo corrido del mes, la Secretaría General avanzó en la implementación de las estrategias para la inclusión, cualificación y el fortalecimiento de la ciudadanía en Gobierno Abierto, atendiendo a sus diferentes expresiones territoriales, poblacionales, diferenciales y de género, a través de las siguientes acciones: 
• Se desplegó la estrategia de activación ciudadana DateANDO en los nodos digitales de las localidades entre el 30 de julio y el 31 de agosto de 2022, en el marco de la cual se desarrollaron 24 espacios presenciales con más de 500 participaciones de ciudadanía local. Las localidades donde se realizaron espacios fueron: Kennedy, Engativá, Bosa, Suba, Ciudad Bolívar, Santa Fe y Antonio Nariño.  
• Se organizaron tres espacios en el marco de UniversiGAB 2.0 con las Universidades Konrad Lorenz, Escuela Superior de Administración Pública y Jorge Tadeo Lozano, los días 17, 18 y 26 de agosto de 2022, donde participaron 231 personas en charlas magistrales y talleres focales. 
• Realización de tres actividades de generación de capacidades en el marco de la estrategia de activación UniversiGAB mediante el desarrollo de metodologías como cátedras magistrales y foros. Los espacios cualificaron a la ciudadanía e incentivaron el intercambio de conocimientos entre la comunidad universitaria, la sociedad civil y las instituciones distritales para crear comunidades de aprovechamiento y uso de información pública. 
• En el marco de las alianzas desarrolladas en UniversiGAB 2.0, el Gobierno Abierto de Bogotá y la Secretaría Distrital de Planeación participaron en un foro relacionado con ODS, en donde se desarrolló una actividad de sensibilización y socialización sobre datos abiertos y fuentes de información pública del Distrito con la comunidad académica asistente de las siguientes universidades: Corporación Universitaria Iberoamericana, Fundación Universitaria del Área Andina, Politécnico Grancolombiano, Universidad Militar Nueva Granada, Universidad Central, Universidad Nacional de Colombia, Uniempresarial, Fundación Unión Global y Pontificia Universidad Javeriana. Se impactó a 270 participantes en el foro, el cual se llevó a cabo el 25 de agosto. 
• Con respecto a la parte técnica del plan de estímulos y reconocimientos a la innovación social de la gestión pública y la ciudadanía digital, se desarrollaron ajustes al cronograma y descripción de incentivos dentro del anexo técnico, el documento que establece en detalle las condiciones exigidas para la implementación del Plan. Como resultado, se adelantó el proceso precontractual y se firmó el acta de inicio el 30 de agosto con la Universidad Nacional de Colombia, institución educativa seleccionada para adelantar el convenio interadministrativo. </v>
          </cell>
          <cell r="II39" t="str">
            <v xml:space="preserve">En lo corrido del mes, la Secretaría General avanzó en la implementación de las estrategias para la inclusión, cualificación y el fortalecimiento de la ciudadanía en Gobierno Abierto, atendiendo a sus diferentes expresiones territoriales, poblacionales, diferenciales y de género, a través de las siguientes acciones: 
• Se realizaron 22 espacios de los nodos digitales de la estrategia DateANDO en articulación con la AltaTIC, con un total de 447 participaciones de ciudadanía perteneciente a diferentes organizaciones. Los espacios se llevaron a cabo en las localidades de Ciudad Bolívar, incluyendo su área rural, Santa Fe, Puente Aranda, Usaquén, Antonio Nariño y Kennedy. Por otro lado, se tuvo 29 participaciones de personas con discapacidad en estos espacios. 
• Se adelantó la articulación con el Portal bogota.gov.co para incluir, a partir de octubre, tres nuevas columnas informativas que le permitan a la ciudadanía identificar la oferta de formación del distrito por los pilares GAB y a temáticas de interés. Esto se dio como resultado de la ampliación y mejora de la matriz de oferta de formación. 
• Se realizó una edición de RutaGAB en la Uniagustiniana, campus Tagaste (Avenida Ciudad de Cali No. 11b-95), en el marco del evento “UNA OPORTUNIDAD PARA LA TRANSFORMACIÓN DIGITAL Y LA INNOVACIÓN” realizado por la universidad. Se realizó un ejercicio de usabilidad e interacción de Chatico con la comunidad académica que contó con la participación de 13 personas registradas. 
• Se dio inicio al convenio interadministrativo 4200000-860-2022 el 30 de agosto entre la Secretaría General de la Alcaldía Mayor de Bogotá y la Universidad Nacional de Colombia con el objeto de "aunar esfuerzos financieros, técnicos y metodológicos para el diseño y desarrollo de una estrategia de promoción, fortalecimiento e impulso de iniciativas para la generación de valor público, a través del aprovechamiento de información, la democracia digital y la inteligencia colectiva que contribuya a mejorar la gestión pública distrital en el marco del modelo de Gobierno Abierto Bogotá".  
• El desarrollo de la primera fase del convenio implicó establecer los términos y condiciones, crear material de difusión y actualizar la parrilla de contenido para las redes sociales del modelo GAB. La convocatoria de inscripción se adelantará entre el 16 de septiembre y el 9 de octubre, y su inauguración se hizo el 15 de septiembre en el marco de la sesión del Círculo de Gobierno Abierto de Bogotá. Asimismo, se realizaron 8 sesiones de socialización de la convocatoria entre el 16 y el 29 de septiembre con la participación de 180 personas. </v>
          </cell>
          <cell r="IJ39" t="str">
            <v xml:space="preserve">En lo corrido del mes, la Secretaría General avanzó en la implementación de las estrategias para la inclusión, cualificación y el fortalecimiento de la ciudadanía en Gobierno Abierto, atendiendo a sus diferentes expresiones territoriales, poblacionales, diferenciales y de género, a través de las siguientes acciones: 
• Se realizó un evento en el marco de la Semana de la Participación ‘¡Datos a la Participación!’ el viernes 21 de octubre, al cual se vincularon más de 102 personas en los diferentes paneles, stands y actividades realizadas en conjunto con Saludata, el Observatorio de Movilidad, la Encuesta Multipropósito, la Unidad Administrativa Especial de Bomberos, IDECA, Observatorio Ambiental, Red de Ciudades Cómo Vamos, Centro de Gobierno Local, Datasketch, LAB101 de la UNAL, Extituto, ParticiLAB, GobLAB y Bogotá Cómo Vamos. 
• Se realizó un espacio de la estrategia Date-ANDO en los nodos digitales en Pasquilla, Ciudad Bolívar, área rural de la localidad el 26 de octubre con la participación de 12 personas a quienes se les brindaron herramientas de aprovechamieto de información pública.  
• En el marco de la estrategia UniversiGAB, se adelantaron gestiones para realizar el Seminario sobre Datos Abiertos GAB en articulación con la UNINPAHU. El seminario está proyectado para realizarse de manera mixta los días martes 15, 16 y 17 de noviembre de 2022 y está dirigido a estudiantes de Periodismo Digital y Comunicación Social y Tecnología de la institución universitaria, pero la convocatoria se ampliará a las entidades del distrito al igual que ciudadanía en general. Entre los temas se contemplan: ciudadanía digital del siglo XXI, fundamentos de Data Storytelling y herramientas para el acceso, uso y aprovechamiento de la información pública. 
• Se realizaron tres espacios de RutaGAB: el 7 de octubre en el Super CADE de la carrera 30, el 19 de octubre en Fess Bosa por la inclusión y el 20 de octubre en el Super Cade del 20 de julio, con una asistencia total de 94 participaciones. El objetivo de las sesiones fue fomentar la interacción de la herramienta Chatico con la ciudadanía en espacios de alta concurrencia en el marco de la Red de CADES y SuperCADE y las Ferias Móviles de Servicios de la Secretaría General. 
• La convocatoria de inscripción de grupos para participar en el plan de estímulos se amplió del 9 hasta el 21 de octubre. Luego del cierre, se realizó la revisión de cumplimiento de requisitos y subsanación de documentación. El listado definitivo de inscritos se publicó el 27 de octubre y consta de 106 grupos (conformados por 3 personas cada uno) para un total de 318 personas. 
• Se aprobó la guía pedagógica y la programación de sesiones que orientarán la siguiente fase del "Proceso de formación y generación de capacidades", la cual dará inicio el 1 de noviembre y se extenderá hasta el 28 de ese mismo mes. El propósito de la fase es brindar conocimientos y herramientas básicos a los participantes inscritos que les permitan mejorar el diseño de sus iniciativas. </v>
          </cell>
          <cell r="IK39" t="str">
            <v/>
          </cell>
          <cell r="IL39" t="str">
            <v/>
          </cell>
          <cell r="IM39">
            <v>0</v>
          </cell>
          <cell r="IN39">
            <v>1</v>
          </cell>
          <cell r="IO39">
            <v>1</v>
          </cell>
          <cell r="IP39">
            <v>1</v>
          </cell>
          <cell r="IQ39">
            <v>1</v>
          </cell>
          <cell r="IR39">
            <v>1</v>
          </cell>
          <cell r="IS39">
            <v>1</v>
          </cell>
          <cell r="IT39">
            <v>1</v>
          </cell>
          <cell r="IU39">
            <v>1</v>
          </cell>
          <cell r="IV39">
            <v>1</v>
          </cell>
          <cell r="IW39">
            <v>0</v>
          </cell>
          <cell r="IX39">
            <v>0</v>
          </cell>
          <cell r="IY39">
            <v>0.82499999999999996</v>
          </cell>
          <cell r="IZ39">
            <v>0</v>
          </cell>
          <cell r="JA39">
            <v>2.5</v>
          </cell>
          <cell r="JB39">
            <v>10</v>
          </cell>
          <cell r="JC39">
            <v>10</v>
          </cell>
          <cell r="JD39">
            <v>10</v>
          </cell>
          <cell r="JE39">
            <v>10</v>
          </cell>
          <cell r="JF39">
            <v>10</v>
          </cell>
          <cell r="JG39">
            <v>10</v>
          </cell>
          <cell r="JH39">
            <v>10</v>
          </cell>
          <cell r="JI39">
            <v>10</v>
          </cell>
          <cell r="JJ39">
            <v>0</v>
          </cell>
          <cell r="JK39">
            <v>0</v>
          </cell>
          <cell r="JL39">
            <v>82.5</v>
          </cell>
          <cell r="JM39">
            <v>0</v>
          </cell>
          <cell r="JN39">
            <v>2.5</v>
          </cell>
          <cell r="JO39">
            <v>12.5</v>
          </cell>
          <cell r="JP39">
            <v>22.5</v>
          </cell>
          <cell r="JQ39">
            <v>32.5</v>
          </cell>
          <cell r="JR39">
            <v>42.5</v>
          </cell>
          <cell r="JS39">
            <v>52.5</v>
          </cell>
          <cell r="JT39">
            <v>62.5</v>
          </cell>
          <cell r="JU39">
            <v>72.5</v>
          </cell>
          <cell r="JV39">
            <v>82.5</v>
          </cell>
          <cell r="JW39">
            <v>82.5</v>
          </cell>
          <cell r="JX39">
            <v>82.5</v>
          </cell>
          <cell r="JY39" t="str">
            <v>No Programó</v>
          </cell>
          <cell r="JZ39">
            <v>100</v>
          </cell>
          <cell r="KA39">
            <v>100</v>
          </cell>
          <cell r="KB39">
            <v>100</v>
          </cell>
          <cell r="KC39">
            <v>100</v>
          </cell>
          <cell r="KD39">
            <v>100</v>
          </cell>
          <cell r="KE39">
            <v>100</v>
          </cell>
          <cell r="KF39">
            <v>100</v>
          </cell>
          <cell r="KG39">
            <v>100</v>
          </cell>
          <cell r="KH39">
            <v>100</v>
          </cell>
          <cell r="KI39" t="str">
            <v/>
          </cell>
          <cell r="KJ39" t="str">
            <v/>
          </cell>
          <cell r="KK39" t="str">
            <v>No Programó</v>
          </cell>
          <cell r="KL39">
            <v>100</v>
          </cell>
          <cell r="KM39">
            <v>100</v>
          </cell>
          <cell r="KN39">
            <v>100</v>
          </cell>
          <cell r="KO39">
            <v>100</v>
          </cell>
          <cell r="KP39">
            <v>100</v>
          </cell>
          <cell r="KQ39">
            <v>100</v>
          </cell>
          <cell r="KR39">
            <v>100</v>
          </cell>
          <cell r="KS39">
            <v>100</v>
          </cell>
          <cell r="KT39">
            <v>100</v>
          </cell>
          <cell r="KU39" t="str">
            <v/>
          </cell>
          <cell r="KV39" t="str">
            <v/>
          </cell>
          <cell r="KW39">
            <v>100</v>
          </cell>
          <cell r="KX39" t="str">
            <v>7869_2</v>
          </cell>
          <cell r="KY39" t="str">
            <v>2. Fortalecer la capacidad institucional para promover, cualificar y afianzar capacidades ciudadanas</v>
          </cell>
          <cell r="KZ39">
            <v>100</v>
          </cell>
          <cell r="LA39">
            <v>82.5</v>
          </cell>
          <cell r="LB39">
            <v>100</v>
          </cell>
          <cell r="LC39">
            <v>82.5</v>
          </cell>
          <cell r="LD39">
            <v>100</v>
          </cell>
          <cell r="LE39">
            <v>83.333333333333343</v>
          </cell>
          <cell r="LF39">
            <v>2491102000</v>
          </cell>
          <cell r="LG39">
            <v>2304880190</v>
          </cell>
          <cell r="LH39">
            <v>1469040033</v>
          </cell>
          <cell r="LI39">
            <v>257246630</v>
          </cell>
          <cell r="LJ39">
            <v>257233797</v>
          </cell>
          <cell r="LK39" t="str">
            <v>No Programó</v>
          </cell>
          <cell r="LL39">
            <v>0.75</v>
          </cell>
          <cell r="LM39">
            <v>3</v>
          </cell>
          <cell r="LN39">
            <v>3</v>
          </cell>
          <cell r="LO39">
            <v>3</v>
          </cell>
          <cell r="LP39">
            <v>3</v>
          </cell>
          <cell r="LQ39">
            <v>3</v>
          </cell>
          <cell r="LR39">
            <v>3</v>
          </cell>
          <cell r="LS39">
            <v>3</v>
          </cell>
          <cell r="LT39">
            <v>3</v>
          </cell>
          <cell r="LU39" t="str">
            <v/>
          </cell>
          <cell r="LV39" t="str">
            <v/>
          </cell>
          <cell r="LW39">
            <v>24.75</v>
          </cell>
          <cell r="LX39">
            <v>24.75</v>
          </cell>
          <cell r="LY39">
            <v>24.75</v>
          </cell>
          <cell r="LZ39">
            <v>0</v>
          </cell>
          <cell r="MA39" t="str">
            <v>Oportuno: Se radica en los tiempos establecidos por la Oficina Asesora de Planeación - OAP</v>
          </cell>
          <cell r="MB39" t="str">
            <v>Oportuno: Se radica en los tiempos establecidos por la Oficina Asesora de Planeación - OAP</v>
          </cell>
          <cell r="MC39" t="str">
            <v>Oportuno: Se radica en los tiempos establecidos por la Oficina Asesora de Planeación - OAP</v>
          </cell>
          <cell r="MD39" t="str">
            <v>Oportuno: Se radica en los tiempos establecidos por la Oficina Asesora de Planeación - OAP</v>
          </cell>
          <cell r="ME39" t="str">
            <v>Oportuno: Se radica en los tiempos establecidos por la Oficina Asesora de Planeación - OAP</v>
          </cell>
          <cell r="MF39" t="str">
            <v>Oportuno: Se radica en los tiempos establecidos por la Oficina Asesora de Planeación - OAP</v>
          </cell>
          <cell r="MG39" t="str">
            <v>Oportuno: Se radica en los tiempos establecidos por la Oficina Asesora de Planeación - OAP</v>
          </cell>
          <cell r="MH39" t="str">
            <v>Oportuno: Se radica en los tiempos establecidos por la Oficina Asesora de Planeación - OAP</v>
          </cell>
          <cell r="MI39">
            <v>0</v>
          </cell>
          <cell r="MJ39">
            <v>0</v>
          </cell>
          <cell r="MK39">
            <v>0</v>
          </cell>
          <cell r="ML39">
            <v>0</v>
          </cell>
          <cell r="MM3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39" t="str">
            <v>Coherente: La información de avance de la magnitud, consignada en el reporte del periodo, concuerda con la programación realizada, con la información cualitativa presentada, con las actividades establecidas (si aplica) y con los soportes presentados. Esta</v>
          </cell>
          <cell r="MO39" t="str">
            <v>Coherente: La información de avance de la magnitud, consignada en el reporte del periodo, concuerda con la programación realizada, con la información cualitativa presentada, con las actividades establecidas (si aplica) y con los soportes presentados. Esta</v>
          </cell>
          <cell r="MP39" t="str">
            <v>Coherente: La información de avance de la magnitud, consignada en el reporte del periodo, concuerda con la programación realizada, con la información cualitativa presentada, con las actividades establecidas (si aplica) y con los soportes presentados. Esta</v>
          </cell>
          <cell r="MQ39" t="str">
            <v>Coherente: La información de avance de la magnitud, consignada en el reporte del periodo, concuerda con la programación realizada, con la información cualitativa presentada, con las actividades establecidas (si aplica) y con los soportes presentados. Esta</v>
          </cell>
          <cell r="MR39" t="str">
            <v>Coherente: La información de avance de la magnitud, consignada en el reporte del periodo, concuerda con la programación realizada, con la información cualitativa presentada, con las actividades establecidas (si aplica) y con los soportes presentados. Esta</v>
          </cell>
          <cell r="MS39" t="str">
            <v>Coherente: La información de avance de la magnitud, consignada en el reporte del periodo, concuerda con la programación realizada, con la información cualitativa presentada, con las actividades establecidas (si aplica) y con los soportes presentados. Esta</v>
          </cell>
          <cell r="MT3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39">
            <v>0</v>
          </cell>
          <cell r="MV39">
            <v>0</v>
          </cell>
          <cell r="MW39">
            <v>0</v>
          </cell>
          <cell r="MX39" t="str">
            <v>No Programó</v>
          </cell>
          <cell r="MY39">
            <v>100</v>
          </cell>
          <cell r="MZ39">
            <v>100</v>
          </cell>
          <cell r="NA39">
            <v>100</v>
          </cell>
          <cell r="NB39">
            <v>100</v>
          </cell>
          <cell r="NC39">
            <v>100</v>
          </cell>
          <cell r="ND39">
            <v>100</v>
          </cell>
          <cell r="NE39">
            <v>100</v>
          </cell>
          <cell r="NF39">
            <v>100</v>
          </cell>
          <cell r="NG39">
            <v>100</v>
          </cell>
          <cell r="NH39" t="str">
            <v/>
          </cell>
          <cell r="NI39" t="str">
            <v/>
          </cell>
          <cell r="NJ39" t="str">
            <v>La información consignada en el reporte del periodo, coincide con la información registrada en las herramientas presupuestales oficiales.</v>
          </cell>
          <cell r="NK39" t="str">
            <v>La información consignada en el reporte del periodo, coincide con la información registrada en las herramientas presupuestales oficiales.</v>
          </cell>
          <cell r="NL39" t="str">
            <v>La información consignada en el reporte del periodo, coincide con la información registrada en las herramientas presupuestales oficiales.</v>
          </cell>
          <cell r="NM39" t="str">
            <v>La información consignada en el reporte del periodo, coincide con la información registrada en las herramientas presupuestales oficiales.</v>
          </cell>
          <cell r="NN39" t="str">
            <v>La información consignada en el reporte del periodo, coincide con la información registrada en las herramientas presupuestales oficiales.</v>
          </cell>
          <cell r="NO39" t="str">
            <v>La información consignada en el reporte del periodo, coincide con la información registrada en las herramientas presupuestales oficiales.</v>
          </cell>
          <cell r="NP39" t="str">
            <v>La información consignada en el reporte del periodo, coincide con la información registrada en las herramientas presupuestales oficiales.</v>
          </cell>
          <cell r="NQ39" t="str">
            <v>La información consignada en el reporte del periodo, coincide con la información registrada en las herramientas presupuestales oficiales.</v>
          </cell>
          <cell r="NR39" t="str">
            <v>La información consignada en el reporte del periodo, coincide con la información registrada en las herramientas presupuestales oficiales.</v>
          </cell>
          <cell r="NS39">
            <v>0</v>
          </cell>
          <cell r="NT39">
            <v>0</v>
          </cell>
          <cell r="NU39">
            <v>0</v>
          </cell>
          <cell r="NV39">
            <v>0</v>
          </cell>
          <cell r="NW39" t="str">
            <v>No se identificaron problemas o dificultades. La información consignada en el reporte del periodo, respecto a los avances, logros y retrasos presentados, da cuenta de forma clara, completa y concisa del nivel cumplimiento de la meta o indicador.</v>
          </cell>
          <cell r="NX39" t="str">
            <v>No se identificaron problemas o dificultades. La información consignada en el reporte del periodo, respecto a los avances, logros y retrasos presentados, da cuenta de forma clara, completa y concisa del nivel cumplimiento de la meta o indicador.</v>
          </cell>
          <cell r="NY39" t="str">
            <v>No se identificaron problemas o dificultades. La información consignada en el reporte del periodo, respecto a los avances, logros y retrasos presentados, da cuenta de forma clara, completa y concisa del nivel cumplimiento de la meta o indicador.</v>
          </cell>
          <cell r="NZ39" t="str">
            <v>No se identificaron problemas o dificultades. La información consignada en el reporte del periodo, respecto a los avances, logros y retrasos presentados, da cuenta de forma clara, completa y concisa del nivel cumplimiento de la meta o indicador.</v>
          </cell>
          <cell r="OA39" t="str">
            <v>No se identificaron problemas o dificultades. La información consignada en el reporte del periodo, respecto a los avances, logros y retrasos presentados, da cuenta de forma clara, completa y concisa del nivel cumplimiento de la meta o indicador.</v>
          </cell>
          <cell r="OB39" t="str">
            <v>No se identificaron problemas o dificultades. La información consignada en el reporte del periodo, respecto a los avances, logros y retrasos presentados, da cuenta de forma clara, completa y concisa del nivel cumplimiento de la meta o indicador.</v>
          </cell>
          <cell r="OC39" t="str">
            <v>No se identificaron problemas o dificultades. La información consignada en el reporte del periodo, respecto a los avances, logros y retrasos presentados, da cuenta de forma clara, completa y concisa del nivel cumplimiento de la meta o indicador.</v>
          </cell>
          <cell r="OD39" t="str">
            <v>No se identificaron problemas o dificultades. La información consignada en el reporte del periodo, respecto a los avances, logros y retrasos presentados, da cuenta de forma clara, completa y concisa del nivel cumplimiento de la meta o indicador.</v>
          </cell>
          <cell r="OE39">
            <v>0</v>
          </cell>
          <cell r="OF39">
            <v>0</v>
          </cell>
          <cell r="OG39">
            <v>0</v>
          </cell>
          <cell r="OJ39" t="str">
            <v>PD62</v>
          </cell>
          <cell r="OK39">
            <v>24.75</v>
          </cell>
          <cell r="OL39">
            <v>0</v>
          </cell>
          <cell r="OM39">
            <v>0</v>
          </cell>
          <cell r="ON39">
            <v>0</v>
          </cell>
          <cell r="OO39">
            <v>0</v>
          </cell>
          <cell r="OP39">
            <v>0</v>
          </cell>
          <cell r="OQ39">
            <v>0</v>
          </cell>
          <cell r="OR39">
            <v>0</v>
          </cell>
          <cell r="OS39">
            <v>0</v>
          </cell>
          <cell r="OT39">
            <v>0</v>
          </cell>
          <cell r="OU39">
            <v>0</v>
          </cell>
          <cell r="OV39">
            <v>0</v>
          </cell>
          <cell r="OW39">
            <v>0</v>
          </cell>
          <cell r="OX39">
            <v>0</v>
          </cell>
          <cell r="OY39">
            <v>16128697</v>
          </cell>
          <cell r="OZ39">
            <v>16128697</v>
          </cell>
          <cell r="PA39">
            <v>16128697</v>
          </cell>
          <cell r="PB39">
            <v>16128697</v>
          </cell>
          <cell r="PC39">
            <v>16128697</v>
          </cell>
          <cell r="PD39">
            <v>16128697</v>
          </cell>
          <cell r="PE39">
            <v>16128697</v>
          </cell>
          <cell r="PF39">
            <v>16128697</v>
          </cell>
          <cell r="PG39">
            <v>16128697</v>
          </cell>
          <cell r="PH39">
            <v>16128697</v>
          </cell>
          <cell r="PI39">
            <v>0</v>
          </cell>
          <cell r="PJ39">
            <v>0</v>
          </cell>
          <cell r="PK39">
            <v>16128697</v>
          </cell>
          <cell r="PL39">
            <v>0</v>
          </cell>
          <cell r="PM39">
            <v>257246630</v>
          </cell>
          <cell r="PN39" t="str">
            <v>Meta Proyecto de Inversión</v>
          </cell>
        </row>
        <row r="40">
          <cell r="A40" t="str">
            <v>PD63</v>
          </cell>
          <cell r="B40">
            <v>7869</v>
          </cell>
          <cell r="D40">
            <v>2020110010187</v>
          </cell>
          <cell r="E40" t="str">
            <v>Un nuevo contrato social y ambiental para la Bogotá del siglo XXI</v>
          </cell>
          <cell r="F40" t="str">
            <v>5. Construir Bogotá región con gobierno abierto, transparente y ciudadanía consciente.</v>
          </cell>
          <cell r="G40" t="str">
            <v>51. Gobierno Abierto</v>
          </cell>
          <cell r="H40" t="str">
            <v>Implementar un modelo de Gobierno Abierto de Bogotá que promueva una relación democrática, incluyente, accesible y transparente con la ciudadanía</v>
          </cell>
          <cell r="I40" t="str">
            <v>N/A</v>
          </cell>
          <cell r="J40" t="str">
            <v>Implementación del modelo de Gobierno Abierto, Accesible e Incluyente de Bogotá</v>
          </cell>
          <cell r="K40" t="str">
            <v>Oficina Asesora de Planeación - GAB</v>
          </cell>
          <cell r="L40" t="str">
            <v>Fredy Alexander Martinez García</v>
          </cell>
          <cell r="M40" t="str">
            <v>Asesor Despacho Secretaría General</v>
          </cell>
          <cell r="N40" t="str">
            <v>Oficina Asesora de Planeación - GAB</v>
          </cell>
          <cell r="O40" t="str">
            <v>Fredy Alexander Martinez García</v>
          </cell>
          <cell r="P40" t="str">
            <v>Asesor Despacho Secretaría General</v>
          </cell>
          <cell r="Q40" t="str">
            <v>Natalia Márquez-Bustos, Mónica Mora y Lorena Rodriguez</v>
          </cell>
          <cell r="R40" t="str">
            <v>Jenny Torres</v>
          </cell>
          <cell r="S40"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40" t="str">
            <v>464. Numero de estrategias para el posicionamiento, cualificación y empoderamiento ciudadano implementadas</v>
          </cell>
          <cell r="Z40"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40" t="str">
            <v>464. Numero de estrategias para el posicionamiento, cualificación y empoderamiento ciudadano implementadas</v>
          </cell>
          <cell r="AH40" t="str">
            <v>16. Paz, justicia e instituciones sólidas</v>
          </cell>
          <cell r="AI40"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464. Numero de estrategias para el posicionamiento, cualificación y empoderamiento ciudadano implementadas; ODS: 16. Paz, justicia e instituciones sólidas; </v>
          </cell>
          <cell r="AJ40">
            <v>0</v>
          </cell>
          <cell r="AK40">
            <v>44055</v>
          </cell>
          <cell r="AL40">
            <v>1</v>
          </cell>
          <cell r="AM40">
            <v>2022</v>
          </cell>
          <cell r="AN40" t="str">
            <v>El indicador da cuenta del diseño e implementación del Modelo a partir de un proceso de articulación interinstitucional que se deriva en estrategias para la vinculación de la ciudadanía en ejercicios de transparencia, participación y colaboración.</v>
          </cell>
          <cell r="AO40" t="str">
            <v>La aplicación de este indicador da cuenta de las estrategias orientadas a la socialización del Modelo. En esa medida, da cuenta de los esfuerzos del Distrito por fomentar, según lo establece la meta sectorial, una nueva forma de gobernanza y control que reduce el riesgo de corrupción y garantiza una participación de todos los sectores y segmentos poblacionales.</v>
          </cell>
          <cell r="AP40">
            <v>2021</v>
          </cell>
          <cell r="AQ40">
            <v>2023</v>
          </cell>
          <cell r="AR40" t="str">
            <v>Suma</v>
          </cell>
          <cell r="AS40" t="str">
            <v>Eficacia</v>
          </cell>
          <cell r="AT40" t="str">
            <v>Número</v>
          </cell>
          <cell r="AU40" t="str">
            <v>Producto</v>
          </cell>
          <cell r="AV40" t="str">
            <v>N/D</v>
          </cell>
          <cell r="AW40" t="str">
            <v>N/D</v>
          </cell>
          <cell r="AX40" t="str">
            <v>N/D</v>
          </cell>
          <cell r="AZ40">
            <v>1</v>
          </cell>
          <cell r="BB40" t="str">
            <v>El cumplimiento de la meta consiste en el diseño e implementación de un proceso de articulación interinstitucional y posicionamiento ciudadano a partir del cual se formulen e implementen planes de acción anual de Gobierno Abierto que incorporan estrategias para desarrollar los pilares de transparencia, participación y colaboración, a partir de los lineamientos, principios y parámetros de medición que emita la Secretaría General.</v>
          </cell>
          <cell r="BC40" t="str">
            <v>Sumatoria de las estrategias para el posicionamiento, cualificación y empoderamiento ciudadano implementadas</v>
          </cell>
          <cell r="BD40" t="str">
            <v>Número de estrategias para el posicionamiento, cualificación y empoderamiento ciudadano implementadas</v>
          </cell>
          <cell r="BE40" t="str">
            <v>N/A</v>
          </cell>
          <cell r="BF40" t="str">
            <v>- Documentos de estrategia, diseño, implementación y posicionamiento.
- Soportes de desarrollo de actividades interinstitucionales de articulación y socialización del modelo.
- Planes de acción anual.
- Informes semestrales de avance y resultados de la implementación del modelo.</v>
          </cell>
          <cell r="BG40">
            <v>1</v>
          </cell>
          <cell r="BH40">
            <v>44055</v>
          </cell>
          <cell r="BI40">
            <v>0</v>
          </cell>
          <cell r="BJ40" t="str">
            <v>Establecer variables 1 y/o 2 numéricas</v>
          </cell>
          <cell r="BK40">
            <v>3</v>
          </cell>
          <cell r="BL40">
            <v>0</v>
          </cell>
          <cell r="BM40">
            <v>1</v>
          </cell>
          <cell r="BN40">
            <v>1</v>
          </cell>
          <cell r="BO40">
            <v>1</v>
          </cell>
          <cell r="BP40">
            <v>0</v>
          </cell>
          <cell r="BW40">
            <v>0</v>
          </cell>
          <cell r="BX40">
            <v>1</v>
          </cell>
          <cell r="BY40">
            <v>1</v>
          </cell>
          <cell r="BZ40">
            <v>1</v>
          </cell>
          <cell r="CA40">
            <v>1</v>
          </cell>
          <cell r="CB40">
            <v>0</v>
          </cell>
          <cell r="CC40" t="str">
            <v>N/A</v>
          </cell>
          <cell r="CD40">
            <v>0</v>
          </cell>
          <cell r="CE40">
            <v>0</v>
          </cell>
          <cell r="CF40">
            <v>0</v>
          </cell>
          <cell r="CG40">
            <v>1</v>
          </cell>
          <cell r="CH40">
            <v>1.5</v>
          </cell>
          <cell r="CI40" t="str">
            <v>Suma</v>
          </cell>
          <cell r="CJ40">
            <v>0</v>
          </cell>
          <cell r="CK40">
            <v>0</v>
          </cell>
          <cell r="CL40">
            <v>0.5</v>
          </cell>
          <cell r="CM40">
            <v>0</v>
          </cell>
          <cell r="CN40">
            <v>0</v>
          </cell>
          <cell r="CO40">
            <v>0</v>
          </cell>
          <cell r="CP40">
            <v>0</v>
          </cell>
          <cell r="CQ40">
            <v>0</v>
          </cell>
          <cell r="CR40">
            <v>0</v>
          </cell>
          <cell r="CS40">
            <v>0</v>
          </cell>
          <cell r="CT40">
            <v>0</v>
          </cell>
          <cell r="CU40">
            <v>0.5</v>
          </cell>
          <cell r="CV40">
            <v>1</v>
          </cell>
          <cell r="CW40">
            <v>0.5</v>
          </cell>
          <cell r="CX40">
            <v>0.5</v>
          </cell>
          <cell r="CY40">
            <v>0</v>
          </cell>
          <cell r="CZ40">
            <v>0</v>
          </cell>
          <cell r="DA40">
            <v>0</v>
          </cell>
          <cell r="DB40">
            <v>0</v>
          </cell>
          <cell r="DC40">
            <v>0</v>
          </cell>
          <cell r="DD40">
            <v>0</v>
          </cell>
          <cell r="DE40">
            <v>0</v>
          </cell>
          <cell r="DF40">
            <v>0</v>
          </cell>
          <cell r="DG40">
            <v>0</v>
          </cell>
          <cell r="DH40">
            <v>0</v>
          </cell>
          <cell r="DI40">
            <v>0</v>
          </cell>
          <cell r="DJ40">
            <v>0</v>
          </cell>
          <cell r="DK40">
            <v>1</v>
          </cell>
          <cell r="DL40">
            <v>0</v>
          </cell>
          <cell r="DM40">
            <v>0</v>
          </cell>
          <cell r="DN40">
            <v>0.5</v>
          </cell>
          <cell r="DO40">
            <v>0</v>
          </cell>
          <cell r="DP40">
            <v>0</v>
          </cell>
          <cell r="DQ40">
            <v>0</v>
          </cell>
          <cell r="DR40">
            <v>0</v>
          </cell>
          <cell r="DS40">
            <v>0</v>
          </cell>
          <cell r="DT40">
            <v>0</v>
          </cell>
          <cell r="DU40">
            <v>0</v>
          </cell>
          <cell r="DV40">
            <v>0</v>
          </cell>
          <cell r="DW40">
            <v>0</v>
          </cell>
          <cell r="DX40">
            <v>0.5</v>
          </cell>
          <cell r="DY40">
            <v>0.5</v>
          </cell>
          <cell r="DZ40">
            <v>0</v>
          </cell>
          <cell r="EA40">
            <v>0</v>
          </cell>
          <cell r="EB40" t="str">
            <v>Caracterización de actores y usuarios del Modelo de Gobierno Abierto.
Estrategia de posicionamiento y socialización del modelo.</v>
          </cell>
          <cell r="EC40">
            <v>0</v>
          </cell>
          <cell r="ED40">
            <v>0</v>
          </cell>
          <cell r="EE40">
            <v>0</v>
          </cell>
          <cell r="EF40">
            <v>0</v>
          </cell>
          <cell r="EG40">
            <v>0</v>
          </cell>
          <cell r="EH40">
            <v>0</v>
          </cell>
          <cell r="EI40">
            <v>0</v>
          </cell>
          <cell r="EJ40">
            <v>0</v>
          </cell>
          <cell r="EK40" t="str">
            <v>Caracterización de actores y usuarios del Modelo de Gobierno Abierto.
Estrategia de posicionamiento y activación del modelo.</v>
          </cell>
          <cell r="EL40">
            <v>0</v>
          </cell>
          <cell r="EM40">
            <v>0</v>
          </cell>
          <cell r="EN40" t="str">
            <v>1.1 Caracterización de actores y usuarios del Modelo de Gobierno Abierto.
1.2 Estrategia de posicionamiento y socialización del modelo.</v>
          </cell>
          <cell r="EO40">
            <v>0</v>
          </cell>
          <cell r="EP40">
            <v>0</v>
          </cell>
          <cell r="EQ40">
            <v>0</v>
          </cell>
          <cell r="ER40">
            <v>0</v>
          </cell>
          <cell r="ES40">
            <v>0</v>
          </cell>
          <cell r="ET40">
            <v>0</v>
          </cell>
          <cell r="EU40">
            <v>0</v>
          </cell>
          <cell r="EV40">
            <v>0</v>
          </cell>
          <cell r="EW40">
            <v>0</v>
          </cell>
          <cell r="EX40" t="str">
            <v>N/A</v>
          </cell>
          <cell r="EY40" t="str">
            <v>N/A</v>
          </cell>
          <cell r="EZ40" t="str">
            <v>N/A</v>
          </cell>
          <cell r="FA40" t="str">
            <v>N/A</v>
          </cell>
          <cell r="FB40" t="str">
            <v>N/A</v>
          </cell>
          <cell r="FC40" t="str">
            <v>N/A</v>
          </cell>
          <cell r="FD40" t="str">
            <v>N/A</v>
          </cell>
          <cell r="FE40" t="str">
            <v>N/A</v>
          </cell>
          <cell r="FF40" t="str">
            <v>N/A</v>
          </cell>
          <cell r="FG40" t="str">
            <v>N/A</v>
          </cell>
          <cell r="FH40" t="str">
            <v>N/A</v>
          </cell>
          <cell r="FI40" t="str">
            <v>N/A</v>
          </cell>
          <cell r="FJ40" t="str">
            <v>N/A</v>
          </cell>
          <cell r="FK40" t="str">
            <v>N/A</v>
          </cell>
          <cell r="FL40" t="str">
            <v>N/A</v>
          </cell>
          <cell r="FM40" t="str">
            <v>N/A</v>
          </cell>
          <cell r="FN40" t="str">
            <v>N/A</v>
          </cell>
          <cell r="FO40" t="str">
            <v>N/A</v>
          </cell>
          <cell r="FP40" t="str">
            <v>N/A</v>
          </cell>
          <cell r="FQ40" t="str">
            <v>N/A</v>
          </cell>
          <cell r="FR40" t="str">
            <v>N/A</v>
          </cell>
          <cell r="FS40" t="str">
            <v>N/A</v>
          </cell>
          <cell r="FT40" t="str">
            <v>N/A</v>
          </cell>
          <cell r="FU40" t="str">
            <v>N/A</v>
          </cell>
          <cell r="FV40" t="str">
            <v>N/A</v>
          </cell>
          <cell r="FW40" t="str">
            <v>N/A</v>
          </cell>
          <cell r="FX40" t="str">
            <v>N/A</v>
          </cell>
          <cell r="FY40" t="str">
            <v>N/A</v>
          </cell>
          <cell r="FZ40" t="str">
            <v>N/A</v>
          </cell>
          <cell r="GA40" t="str">
            <v>N/A</v>
          </cell>
          <cell r="GB40" t="str">
            <v>N/A</v>
          </cell>
          <cell r="GC40" t="str">
            <v>N/A</v>
          </cell>
          <cell r="GD40" t="str">
            <v>N/A</v>
          </cell>
          <cell r="GE40" t="str">
            <v>N/A</v>
          </cell>
          <cell r="GF40" t="str">
            <v>N/A</v>
          </cell>
          <cell r="GG40" t="str">
            <v>N/A</v>
          </cell>
          <cell r="GH40" t="str">
            <v>N/A</v>
          </cell>
          <cell r="GI40" t="str">
            <v>N/A</v>
          </cell>
          <cell r="GJ40" t="str">
            <v>N/A</v>
          </cell>
          <cell r="GK40" t="str">
            <v>N/A</v>
          </cell>
          <cell r="GL40" t="str">
            <v>N/A</v>
          </cell>
          <cell r="GM40" t="str">
            <v>N/A</v>
          </cell>
          <cell r="GN40" t="str">
            <v>N/A</v>
          </cell>
          <cell r="GO40" t="str">
            <v>N/A</v>
          </cell>
          <cell r="GP40" t="str">
            <v>N/A</v>
          </cell>
          <cell r="GQ40" t="str">
            <v>N/A</v>
          </cell>
          <cell r="GR40" t="str">
            <v>N/A</v>
          </cell>
          <cell r="GS40" t="str">
            <v>N/A</v>
          </cell>
          <cell r="GT40" t="str">
            <v>N/A</v>
          </cell>
          <cell r="GU40" t="str">
            <v>N/A</v>
          </cell>
          <cell r="GV40" t="str">
            <v>N/A</v>
          </cell>
          <cell r="GW40" t="str">
            <v>N/A</v>
          </cell>
          <cell r="GX40" t="str">
            <v>N/A</v>
          </cell>
          <cell r="GY40" t="str">
            <v>N/A</v>
          </cell>
          <cell r="GZ40" t="str">
            <v>N/A</v>
          </cell>
          <cell r="HA40" t="str">
            <v>N/A</v>
          </cell>
          <cell r="HB40" t="str">
            <v>N/A</v>
          </cell>
          <cell r="HC40" t="str">
            <v>N/A</v>
          </cell>
          <cell r="HD40" t="str">
            <v>N/A</v>
          </cell>
          <cell r="HE40" t="str">
            <v>N/A</v>
          </cell>
          <cell r="HF40" t="str">
            <v>N/A</v>
          </cell>
          <cell r="HG40" t="str">
            <v>N/A</v>
          </cell>
          <cell r="HH40" t="str">
            <v>N/A</v>
          </cell>
          <cell r="HI40" t="str">
            <v>N/A</v>
          </cell>
          <cell r="HJ40" t="str">
            <v>N/A</v>
          </cell>
          <cell r="HK40" t="str">
            <v>N/A</v>
          </cell>
          <cell r="HL40" t="str">
            <v>N/A</v>
          </cell>
          <cell r="HM40" t="str">
            <v>N/A</v>
          </cell>
          <cell r="HN40" t="str">
            <v>N/A</v>
          </cell>
          <cell r="HO40" t="str">
            <v>N/A</v>
          </cell>
          <cell r="HP40" t="str">
            <v>N/A</v>
          </cell>
          <cell r="HQ40" t="str">
            <v>N/A</v>
          </cell>
          <cell r="HR40" t="str">
            <v>N/A</v>
          </cell>
          <cell r="HS40" t="str">
            <v>N/A</v>
          </cell>
          <cell r="HT40" t="str">
            <v>N/A</v>
          </cell>
          <cell r="HU40" t="str">
            <v>N/A</v>
          </cell>
          <cell r="HV40" t="str">
            <v>N/A</v>
          </cell>
          <cell r="HW40" t="str">
            <v>N/A</v>
          </cell>
          <cell r="HX40" t="str">
            <v/>
          </cell>
          <cell r="HY40" t="str">
            <v>En el periodo de reporte no se presentan retrasos.</v>
          </cell>
          <cell r="HZ40" t="str">
            <v/>
          </cell>
          <cell r="IA40" t="str">
            <v/>
          </cell>
          <cell r="IB40" t="str">
            <v/>
          </cell>
          <cell r="IC40" t="str">
            <v>Durante el mes de marzo, la Secretaría General avanzó en la caracterización de actores y usuarios del Modelo de Gobierno Abierto que permitirá estructurar una ruta de trabajo acorde con sus necesidades, según un enfoque diferencial. La caracterización se basa en los datos demográficos y socioeconómicos de los participantes y asistentes a actividades en la vigencia 2021. A partir de estos insumos, se desarrolló la estrategia de posicionamiento y socialización del modelo para el 2022.</v>
          </cell>
          <cell r="ID40" t="str">
            <v/>
          </cell>
          <cell r="IE40" t="str">
            <v/>
          </cell>
          <cell r="IF40" t="str">
            <v/>
          </cell>
          <cell r="IG40" t="str">
            <v/>
          </cell>
          <cell r="IH40" t="str">
            <v/>
          </cell>
          <cell r="II40" t="str">
            <v/>
          </cell>
          <cell r="IJ40" t="str">
            <v/>
          </cell>
          <cell r="IK40" t="str">
            <v/>
          </cell>
          <cell r="IL40" t="str">
            <v/>
          </cell>
          <cell r="IM40">
            <v>0</v>
          </cell>
          <cell r="IN40">
            <v>0</v>
          </cell>
          <cell r="IO40">
            <v>1</v>
          </cell>
          <cell r="IP40">
            <v>0</v>
          </cell>
          <cell r="IQ40">
            <v>0</v>
          </cell>
          <cell r="IR40">
            <v>0</v>
          </cell>
          <cell r="IS40">
            <v>0</v>
          </cell>
          <cell r="IT40">
            <v>0</v>
          </cell>
          <cell r="IU40">
            <v>0</v>
          </cell>
          <cell r="IV40">
            <v>0</v>
          </cell>
          <cell r="IW40">
            <v>0</v>
          </cell>
          <cell r="IX40">
            <v>0</v>
          </cell>
          <cell r="IY40">
            <v>0.5</v>
          </cell>
          <cell r="IZ40">
            <v>0</v>
          </cell>
          <cell r="JA40">
            <v>0</v>
          </cell>
          <cell r="JB40">
            <v>50</v>
          </cell>
          <cell r="JC40">
            <v>0</v>
          </cell>
          <cell r="JD40">
            <v>0</v>
          </cell>
          <cell r="JE40">
            <v>0</v>
          </cell>
          <cell r="JF40">
            <v>0</v>
          </cell>
          <cell r="JG40">
            <v>0</v>
          </cell>
          <cell r="JH40">
            <v>0</v>
          </cell>
          <cell r="JI40">
            <v>0</v>
          </cell>
          <cell r="JJ40">
            <v>0</v>
          </cell>
          <cell r="JK40">
            <v>0</v>
          </cell>
          <cell r="JL40">
            <v>50</v>
          </cell>
          <cell r="JM40">
            <v>0</v>
          </cell>
          <cell r="JN40">
            <v>0</v>
          </cell>
          <cell r="JO40">
            <v>50</v>
          </cell>
          <cell r="JP40">
            <v>50</v>
          </cell>
          <cell r="JQ40">
            <v>50</v>
          </cell>
          <cell r="JR40">
            <v>50</v>
          </cell>
          <cell r="JS40">
            <v>50</v>
          </cell>
          <cell r="JT40">
            <v>50</v>
          </cell>
          <cell r="JU40">
            <v>50</v>
          </cell>
          <cell r="JV40">
            <v>50</v>
          </cell>
          <cell r="JW40">
            <v>50</v>
          </cell>
          <cell r="JX40">
            <v>50</v>
          </cell>
          <cell r="JY40" t="str">
            <v>No Programó</v>
          </cell>
          <cell r="JZ40" t="str">
            <v/>
          </cell>
          <cell r="KA40">
            <v>100</v>
          </cell>
          <cell r="KB40" t="str">
            <v/>
          </cell>
          <cell r="KC40" t="str">
            <v/>
          </cell>
          <cell r="KD40" t="str">
            <v/>
          </cell>
          <cell r="KE40" t="str">
            <v/>
          </cell>
          <cell r="KF40" t="str">
            <v/>
          </cell>
          <cell r="KG40" t="str">
            <v/>
          </cell>
          <cell r="KH40" t="str">
            <v/>
          </cell>
          <cell r="KI40" t="str">
            <v/>
          </cell>
          <cell r="KJ40" t="str">
            <v/>
          </cell>
          <cell r="KK40" t="str">
            <v>No Programó</v>
          </cell>
          <cell r="KL40" t="str">
            <v>No Programó</v>
          </cell>
          <cell r="KM40">
            <v>100</v>
          </cell>
          <cell r="KN40">
            <v>100</v>
          </cell>
          <cell r="KO40">
            <v>100</v>
          </cell>
          <cell r="KP40">
            <v>100</v>
          </cell>
          <cell r="KQ40">
            <v>100</v>
          </cell>
          <cell r="KR40">
            <v>100</v>
          </cell>
          <cell r="KS40">
            <v>100</v>
          </cell>
          <cell r="KT40">
            <v>100</v>
          </cell>
          <cell r="KU40" t="str">
            <v/>
          </cell>
          <cell r="KV40" t="str">
            <v/>
          </cell>
          <cell r="KW40">
            <v>100</v>
          </cell>
          <cell r="KX40" t="str">
            <v>7869_N</v>
          </cell>
          <cell r="KY40" t="str">
            <v>N/A</v>
          </cell>
          <cell r="KZ40" t="str">
            <v>No programó</v>
          </cell>
          <cell r="LA40" t="str">
            <v/>
          </cell>
          <cell r="LB40" t="str">
            <v/>
          </cell>
          <cell r="LC40" t="str">
            <v/>
          </cell>
          <cell r="LD40">
            <v>100</v>
          </cell>
          <cell r="LE40">
            <v>83.333333333333343</v>
          </cell>
          <cell r="LF40">
            <v>2491102000</v>
          </cell>
          <cell r="LG40">
            <v>2304880190</v>
          </cell>
          <cell r="LH40">
            <v>1469040033</v>
          </cell>
          <cell r="LI40">
            <v>257246630</v>
          </cell>
          <cell r="LJ40">
            <v>257233797</v>
          </cell>
          <cell r="LK40" t="str">
            <v>No Programó</v>
          </cell>
          <cell r="LL40" t="str">
            <v>No Programó</v>
          </cell>
          <cell r="LM40">
            <v>0.5</v>
          </cell>
          <cell r="LN40">
            <v>0</v>
          </cell>
          <cell r="LO40">
            <v>0</v>
          </cell>
          <cell r="LP40">
            <v>0</v>
          </cell>
          <cell r="LQ40">
            <v>0</v>
          </cell>
          <cell r="LR40">
            <v>0</v>
          </cell>
          <cell r="LS40">
            <v>0</v>
          </cell>
          <cell r="LT40">
            <v>0</v>
          </cell>
          <cell r="LU40" t="str">
            <v/>
          </cell>
          <cell r="LV40" t="str">
            <v/>
          </cell>
          <cell r="LW40">
            <v>0.5</v>
          </cell>
          <cell r="LX40">
            <v>0.5</v>
          </cell>
          <cell r="LY40">
            <v>0.5</v>
          </cell>
          <cell r="LZ40">
            <v>0</v>
          </cell>
          <cell r="MA40" t="str">
            <v>No aplica</v>
          </cell>
          <cell r="MB40" t="str">
            <v>Oportuno: Se radica en los tiempos establecidos por la Oficina Asesora de Planeación - OAP</v>
          </cell>
          <cell r="MC40" t="str">
            <v>No aplica</v>
          </cell>
          <cell r="MD40" t="str">
            <v>No aplica</v>
          </cell>
          <cell r="ME40" t="str">
            <v>No aplica</v>
          </cell>
          <cell r="MF40" t="str">
            <v>No aplica</v>
          </cell>
          <cell r="MG40" t="str">
            <v>No aplica</v>
          </cell>
          <cell r="MH40" t="str">
            <v>No aplica</v>
          </cell>
          <cell r="MI40">
            <v>0</v>
          </cell>
          <cell r="MJ40">
            <v>0</v>
          </cell>
          <cell r="MK40">
            <v>0</v>
          </cell>
          <cell r="ML40">
            <v>0</v>
          </cell>
          <cell r="MM40" t="str">
            <v>No aplica</v>
          </cell>
          <cell r="MN40" t="str">
            <v>Coherente: La información de avance de la magnitud, consignada en el reporte del periodo, concuerda con la programación realizada, con la información cualitativa presentada, con las actividades establecidas (si aplica) y con los soportes presentados. Esta</v>
          </cell>
          <cell r="MO40" t="str">
            <v>No aplica</v>
          </cell>
          <cell r="MP40" t="str">
            <v>No aplica</v>
          </cell>
          <cell r="MQ40" t="str">
            <v>No aplica</v>
          </cell>
          <cell r="MR40" t="str">
            <v>No aplica</v>
          </cell>
          <cell r="MS40" t="str">
            <v>No aplica</v>
          </cell>
          <cell r="MT40" t="str">
            <v>No aplica</v>
          </cell>
          <cell r="MU40">
            <v>0</v>
          </cell>
          <cell r="MV40">
            <v>0</v>
          </cell>
          <cell r="MW40">
            <v>0</v>
          </cell>
          <cell r="MX40" t="str">
            <v>No Programó</v>
          </cell>
          <cell r="MY40" t="str">
            <v>No Programó</v>
          </cell>
          <cell r="MZ40">
            <v>100</v>
          </cell>
          <cell r="NA40">
            <v>100</v>
          </cell>
          <cell r="NB40">
            <v>100</v>
          </cell>
          <cell r="NC40">
            <v>100</v>
          </cell>
          <cell r="ND40">
            <v>100</v>
          </cell>
          <cell r="NE40">
            <v>100</v>
          </cell>
          <cell r="NF40">
            <v>100</v>
          </cell>
          <cell r="NG40">
            <v>100</v>
          </cell>
          <cell r="NH40" t="str">
            <v/>
          </cell>
          <cell r="NI40" t="str">
            <v/>
          </cell>
          <cell r="NJ40">
            <v>0</v>
          </cell>
          <cell r="NK40" t="str">
            <v>No aplica</v>
          </cell>
          <cell r="NL40" t="str">
            <v>La información consignada en el reporte del periodo, coincide con la información registrada en las herramientas presupuestales oficiales.</v>
          </cell>
          <cell r="NM40" t="str">
            <v>No aplica</v>
          </cell>
          <cell r="NN40" t="str">
            <v>No aplica</v>
          </cell>
          <cell r="NO40" t="str">
            <v>No aplica</v>
          </cell>
          <cell r="NP40" t="str">
            <v>No aplica</v>
          </cell>
          <cell r="NQ40" t="str">
            <v>No aplica</v>
          </cell>
          <cell r="NR40" t="str">
            <v>No aplica</v>
          </cell>
          <cell r="NS40">
            <v>0</v>
          </cell>
          <cell r="NT40">
            <v>0</v>
          </cell>
          <cell r="NU40">
            <v>0</v>
          </cell>
          <cell r="NV40">
            <v>0</v>
          </cell>
          <cell r="NW40" t="str">
            <v>No se programó avance para este periodo</v>
          </cell>
          <cell r="NX40" t="str">
            <v>No se identificaron problemas o dificultades. La información consignada en el reporte del periodo, respecto a los avances, logros y retrasos presentados, da cuenta de forma clara, completa y concisa del nivel cumplimiento de la meta o indicador.</v>
          </cell>
          <cell r="NY40" t="str">
            <v>No se programó avance para este periodo</v>
          </cell>
          <cell r="NZ40" t="str">
            <v>No se programó avance para este periodo</v>
          </cell>
          <cell r="OA40" t="str">
            <v>No se programó avance para este periodo</v>
          </cell>
          <cell r="OB40" t="str">
            <v>No se programó avance para este periodo</v>
          </cell>
          <cell r="OC40" t="str">
            <v>No se programó avance para este periodo</v>
          </cell>
          <cell r="OD40" t="str">
            <v>No se programó avance para este periodo</v>
          </cell>
          <cell r="OE40">
            <v>0</v>
          </cell>
          <cell r="OF40">
            <v>0</v>
          </cell>
          <cell r="OG40">
            <v>0</v>
          </cell>
          <cell r="OJ40" t="str">
            <v>PD63</v>
          </cell>
          <cell r="OK40">
            <v>0.5</v>
          </cell>
          <cell r="OL40" t="str">
            <v>N/A</v>
          </cell>
          <cell r="OM40" t="str">
            <v>N/A</v>
          </cell>
          <cell r="ON40" t="str">
            <v>N/A</v>
          </cell>
          <cell r="OO40" t="str">
            <v>N/A</v>
          </cell>
          <cell r="OP40" t="str">
            <v>N/A</v>
          </cell>
          <cell r="OQ40" t="str">
            <v>N/A</v>
          </cell>
          <cell r="OR40" t="str">
            <v>N/A</v>
          </cell>
          <cell r="OS40" t="str">
            <v>N/A</v>
          </cell>
          <cell r="OT40" t="str">
            <v>N/A</v>
          </cell>
          <cell r="OU40" t="str">
            <v>N/A</v>
          </cell>
          <cell r="OV40" t="str">
            <v>N/A</v>
          </cell>
          <cell r="OW40" t="str">
            <v>N/A</v>
          </cell>
          <cell r="OX40" t="str">
            <v>N/A</v>
          </cell>
          <cell r="OY40" t="str">
            <v>N/A</v>
          </cell>
          <cell r="OZ40" t="str">
            <v>N/A</v>
          </cell>
          <cell r="PA40" t="str">
            <v>N/A</v>
          </cell>
          <cell r="PB40" t="str">
            <v>N/A</v>
          </cell>
          <cell r="PC40" t="str">
            <v>N/A</v>
          </cell>
          <cell r="PD40" t="str">
            <v>N/A</v>
          </cell>
          <cell r="PE40" t="str">
            <v>N/A</v>
          </cell>
          <cell r="PF40" t="str">
            <v>N/A</v>
          </cell>
          <cell r="PG40" t="str">
            <v>N/A</v>
          </cell>
          <cell r="PH40" t="str">
            <v>N/A</v>
          </cell>
          <cell r="PI40" t="str">
            <v>N/A</v>
          </cell>
          <cell r="PJ40" t="str">
            <v>N/A</v>
          </cell>
          <cell r="PK40" t="str">
            <v>N/A</v>
          </cell>
          <cell r="PL40">
            <v>0</v>
          </cell>
          <cell r="PM40">
            <v>257246630</v>
          </cell>
          <cell r="PN40" t="str">
            <v>Meta Sectorial</v>
          </cell>
        </row>
        <row r="41">
          <cell r="A41" t="str">
            <v>PD64</v>
          </cell>
          <cell r="B41">
            <v>7869</v>
          </cell>
          <cell r="D41">
            <v>2020110010187</v>
          </cell>
          <cell r="E41" t="str">
            <v>Un nuevo contrato social y ambiental para la Bogotá del siglo XXI</v>
          </cell>
          <cell r="F41" t="str">
            <v>5. Construir Bogotá región con gobierno abierto, transparente y ciudadanía consciente.</v>
          </cell>
          <cell r="G41" t="str">
            <v>51. Gobierno Abierto</v>
          </cell>
          <cell r="H41" t="str">
            <v>Implementar un modelo de Gobierno Abierto de Bogotá que promueva una relación democrática, incluyente, accesible y transparente con la ciudadanía</v>
          </cell>
          <cell r="I41" t="str">
            <v>N/A</v>
          </cell>
          <cell r="J41" t="str">
            <v>Implementación del modelo de Gobierno Abierto, Accesible e Incluyente de Bogotá</v>
          </cell>
          <cell r="K41" t="str">
            <v>Oficina Asesora de Planeación - GAB</v>
          </cell>
          <cell r="L41" t="str">
            <v>Fredy Alexander Martinez García</v>
          </cell>
          <cell r="M41" t="str">
            <v>Asesor Despacho Secretaría General</v>
          </cell>
          <cell r="N41" t="str">
            <v>Oficina Asesora de Planeación - GAB</v>
          </cell>
          <cell r="O41" t="str">
            <v>Fredy Alexander Martinez García</v>
          </cell>
          <cell r="P41" t="str">
            <v>Asesor Despacho Secretaría General</v>
          </cell>
          <cell r="Q41" t="str">
            <v>Natalia Márquez-Bustos, Mónica Mora y Lorena Rodriguez</v>
          </cell>
          <cell r="R41" t="str">
            <v>Jenny Torres</v>
          </cell>
          <cell r="S41"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41" t="str">
            <v>465. Numero de estudios para el análisis de ecosistemas de gobierno abierto, innovación social y oferta y demanda de información pública, realizados.</v>
          </cell>
          <cell r="Z41"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41" t="str">
            <v>465. Numero de estudios para el análisis de ecosistemas de gobierno abierto, innovación social y oferta y demanda de información pública, realizados.</v>
          </cell>
          <cell r="AH41" t="str">
            <v>16. Paz, justicia e instituciones sólidas</v>
          </cell>
          <cell r="AI41"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465. Numero de estudios para el análisis de ecosistemas de gobierno abierto, innovación social y oferta y demanda de información pública, realizados.; ODS: 16. Paz, justicia e instituciones sólidas; </v>
          </cell>
          <cell r="AJ41">
            <v>0</v>
          </cell>
          <cell r="AK41">
            <v>44055</v>
          </cell>
          <cell r="AL41">
            <v>1</v>
          </cell>
          <cell r="AM41">
            <v>2022</v>
          </cell>
          <cell r="AN41" t="str">
            <v>El indicador da cuenta del número de estudios realizados con el fin de analizar los ecosistemas de Gobierno Abierto, innovación social y oferta y demanda de información pública.</v>
          </cell>
          <cell r="AO41" t="str">
            <v>La aplicación de este indicador muestra que el Programa de Gobierno Abierto analiza y se relaciona con su entorno para establecer su curso de acción, implementar buenas prácticas que aporten a la meta sectorial y mejorar la operabilidad de los pilares de Gobierno Abierto.</v>
          </cell>
          <cell r="AP41">
            <v>2021</v>
          </cell>
          <cell r="AQ41">
            <v>2023</v>
          </cell>
          <cell r="AR41" t="str">
            <v>Suma</v>
          </cell>
          <cell r="AS41" t="str">
            <v>Eficacia</v>
          </cell>
          <cell r="AT41" t="str">
            <v>Número</v>
          </cell>
          <cell r="AU41" t="str">
            <v>Producto</v>
          </cell>
          <cell r="AV41" t="str">
            <v>N/D</v>
          </cell>
          <cell r="AW41" t="str">
            <v>N/D</v>
          </cell>
          <cell r="AX41" t="str">
            <v>N/D</v>
          </cell>
          <cell r="AZ41">
            <v>1</v>
          </cell>
          <cell r="BB41" t="str">
            <v>Da cuenta de los resultados de los estudios realizados que permitan mejorar las estrategias de Gobierno Abierto y medir su contribución al fortalecimiento de la gestión publica y las capacidades ciudadanas.</v>
          </cell>
          <cell r="BC41" t="str">
            <v>Sumatoria de estudios para el análisis de ecosistemas de gobierno abierto, innovación social y oferta y demanda de información pública realizados.</v>
          </cell>
          <cell r="BD41" t="str">
            <v xml:space="preserve">Número de estudios para el análisis de ecosistemas de gobierno abierto, innovación social y oferta y demanda de información pública realizados.					</v>
          </cell>
          <cell r="BE41" t="str">
            <v>N/A</v>
          </cell>
          <cell r="BF41" t="str">
            <v>- Estudios previos de identificación de objetos de investigación.
- Estudios realizados.</v>
          </cell>
          <cell r="BG41">
            <v>1</v>
          </cell>
          <cell r="BH41">
            <v>44055</v>
          </cell>
          <cell r="BI41">
            <v>0</v>
          </cell>
          <cell r="BJ41" t="str">
            <v>Establecer variables 1 y/o 2 numéricas</v>
          </cell>
          <cell r="BK41">
            <v>3</v>
          </cell>
          <cell r="BL41">
            <v>0</v>
          </cell>
          <cell r="BM41">
            <v>1</v>
          </cell>
          <cell r="BN41">
            <v>1</v>
          </cell>
          <cell r="BO41">
            <v>1</v>
          </cell>
          <cell r="BP41">
            <v>0</v>
          </cell>
          <cell r="BW41">
            <v>0</v>
          </cell>
          <cell r="BX41">
            <v>1</v>
          </cell>
          <cell r="BY41">
            <v>1</v>
          </cell>
          <cell r="BZ41">
            <v>1</v>
          </cell>
          <cell r="CA41">
            <v>1</v>
          </cell>
          <cell r="CB41">
            <v>0</v>
          </cell>
          <cell r="CC41" t="str">
            <v>N/A</v>
          </cell>
          <cell r="CD41">
            <v>0</v>
          </cell>
          <cell r="CE41">
            <v>0</v>
          </cell>
          <cell r="CF41">
            <v>0</v>
          </cell>
          <cell r="CG41">
            <v>1</v>
          </cell>
          <cell r="CH41">
            <v>1</v>
          </cell>
          <cell r="CI41" t="str">
            <v>Suma</v>
          </cell>
          <cell r="CJ41">
            <v>0</v>
          </cell>
          <cell r="CK41">
            <v>0</v>
          </cell>
          <cell r="CL41">
            <v>0</v>
          </cell>
          <cell r="CM41">
            <v>0</v>
          </cell>
          <cell r="CN41">
            <v>0</v>
          </cell>
          <cell r="CO41">
            <v>0</v>
          </cell>
          <cell r="CP41">
            <v>0</v>
          </cell>
          <cell r="CQ41">
            <v>0</v>
          </cell>
          <cell r="CR41">
            <v>0</v>
          </cell>
          <cell r="CS41">
            <v>0</v>
          </cell>
          <cell r="CT41">
            <v>1</v>
          </cell>
          <cell r="CU41">
            <v>0</v>
          </cell>
          <cell r="CV41">
            <v>1</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1</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t="str">
            <v>Estudio para el análisis de ecosistemas de gobierno abierto, innovación social y oferta y demanda de información pública.</v>
          </cell>
          <cell r="EK41">
            <v>0</v>
          </cell>
          <cell r="EL41">
            <v>0</v>
          </cell>
          <cell r="EM41">
            <v>0</v>
          </cell>
          <cell r="EN41">
            <v>0</v>
          </cell>
          <cell r="EO41">
            <v>0</v>
          </cell>
          <cell r="EP41">
            <v>0</v>
          </cell>
          <cell r="EQ41">
            <v>0</v>
          </cell>
          <cell r="ER41">
            <v>0</v>
          </cell>
          <cell r="ES41">
            <v>0</v>
          </cell>
          <cell r="ET41">
            <v>0</v>
          </cell>
          <cell r="EU41">
            <v>0</v>
          </cell>
          <cell r="EV41">
            <v>0</v>
          </cell>
          <cell r="EW41">
            <v>0</v>
          </cell>
          <cell r="EX41" t="str">
            <v>N/A</v>
          </cell>
          <cell r="EY41" t="str">
            <v>N/A</v>
          </cell>
          <cell r="EZ41" t="str">
            <v>N/A</v>
          </cell>
          <cell r="FA41" t="str">
            <v>N/A</v>
          </cell>
          <cell r="FB41" t="str">
            <v>N/A</v>
          </cell>
          <cell r="FC41" t="str">
            <v>N/A</v>
          </cell>
          <cell r="FD41" t="str">
            <v>N/A</v>
          </cell>
          <cell r="FE41" t="str">
            <v>N/A</v>
          </cell>
          <cell r="FF41" t="str">
            <v>N/A</v>
          </cell>
          <cell r="FG41" t="str">
            <v>N/A</v>
          </cell>
          <cell r="FH41" t="str">
            <v>N/A</v>
          </cell>
          <cell r="FI41" t="str">
            <v>N/A</v>
          </cell>
          <cell r="FJ41" t="str">
            <v>N/A</v>
          </cell>
          <cell r="FK41" t="str">
            <v>N/A</v>
          </cell>
          <cell r="FL41" t="str">
            <v>N/A</v>
          </cell>
          <cell r="FM41" t="str">
            <v>N/A</v>
          </cell>
          <cell r="FN41" t="str">
            <v>N/A</v>
          </cell>
          <cell r="FO41" t="str">
            <v>N/A</v>
          </cell>
          <cell r="FP41" t="str">
            <v>N/A</v>
          </cell>
          <cell r="FQ41" t="str">
            <v>N/A</v>
          </cell>
          <cell r="FR41" t="str">
            <v>N/A</v>
          </cell>
          <cell r="FS41" t="str">
            <v>N/A</v>
          </cell>
          <cell r="FT41" t="str">
            <v>N/A</v>
          </cell>
          <cell r="FU41" t="str">
            <v>N/A</v>
          </cell>
          <cell r="FV41" t="str">
            <v>N/A</v>
          </cell>
          <cell r="FW41" t="str">
            <v>N/A</v>
          </cell>
          <cell r="FX41" t="str">
            <v>N/A</v>
          </cell>
          <cell r="FY41" t="str">
            <v>N/A</v>
          </cell>
          <cell r="FZ41" t="str">
            <v>N/A</v>
          </cell>
          <cell r="GA41" t="str">
            <v>N/A</v>
          </cell>
          <cell r="GB41" t="str">
            <v>N/A</v>
          </cell>
          <cell r="GC41" t="str">
            <v>N/A</v>
          </cell>
          <cell r="GD41" t="str">
            <v>N/A</v>
          </cell>
          <cell r="GE41" t="str">
            <v>N/A</v>
          </cell>
          <cell r="GF41" t="str">
            <v>N/A</v>
          </cell>
          <cell r="GG41" t="str">
            <v>N/A</v>
          </cell>
          <cell r="GH41" t="str">
            <v>N/A</v>
          </cell>
          <cell r="GI41" t="str">
            <v>N/A</v>
          </cell>
          <cell r="GJ41" t="str">
            <v>N/A</v>
          </cell>
          <cell r="GK41" t="str">
            <v>N/A</v>
          </cell>
          <cell r="GL41" t="str">
            <v>N/A</v>
          </cell>
          <cell r="GM41" t="str">
            <v>N/A</v>
          </cell>
          <cell r="GN41" t="str">
            <v>N/A</v>
          </cell>
          <cell r="GO41" t="str">
            <v>N/A</v>
          </cell>
          <cell r="GP41" t="str">
            <v>N/A</v>
          </cell>
          <cell r="GQ41" t="str">
            <v>N/A</v>
          </cell>
          <cell r="GR41" t="str">
            <v>N/A</v>
          </cell>
          <cell r="GS41" t="str">
            <v>N/A</v>
          </cell>
          <cell r="GT41" t="str">
            <v>N/A</v>
          </cell>
          <cell r="GU41" t="str">
            <v>N/A</v>
          </cell>
          <cell r="GV41" t="str">
            <v>N/A</v>
          </cell>
          <cell r="GW41" t="str">
            <v>N/A</v>
          </cell>
          <cell r="GX41" t="str">
            <v>N/A</v>
          </cell>
          <cell r="GY41" t="str">
            <v>N/A</v>
          </cell>
          <cell r="GZ41" t="str">
            <v>N/A</v>
          </cell>
          <cell r="HA41" t="str">
            <v>N/A</v>
          </cell>
          <cell r="HB41" t="str">
            <v>N/A</v>
          </cell>
          <cell r="HC41" t="str">
            <v>N/A</v>
          </cell>
          <cell r="HD41" t="str">
            <v>N/A</v>
          </cell>
          <cell r="HE41" t="str">
            <v>N/A</v>
          </cell>
          <cell r="HF41" t="str">
            <v>N/A</v>
          </cell>
          <cell r="HG41" t="str">
            <v>N/A</v>
          </cell>
          <cell r="HH41" t="str">
            <v>N/A</v>
          </cell>
          <cell r="HI41" t="str">
            <v>N/A</v>
          </cell>
          <cell r="HJ41" t="str">
            <v>N/A</v>
          </cell>
          <cell r="HK41" t="str">
            <v>N/A</v>
          </cell>
          <cell r="HL41" t="str">
            <v>N/A</v>
          </cell>
          <cell r="HM41" t="str">
            <v>N/A</v>
          </cell>
          <cell r="HN41" t="str">
            <v>N/A</v>
          </cell>
          <cell r="HO41" t="str">
            <v>N/A</v>
          </cell>
          <cell r="HP41" t="str">
            <v>N/A</v>
          </cell>
          <cell r="HQ41" t="str">
            <v>N/A</v>
          </cell>
          <cell r="HR41" t="str">
            <v>N/A</v>
          </cell>
          <cell r="HS41" t="str">
            <v>N/A</v>
          </cell>
          <cell r="HT41" t="str">
            <v>N/A</v>
          </cell>
          <cell r="HU41" t="str">
            <v>N/A</v>
          </cell>
          <cell r="HV41" t="str">
            <v>N/A</v>
          </cell>
          <cell r="HW41" t="str">
            <v>N/A</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t="str">
            <v>No Programó</v>
          </cell>
          <cell r="JZ41" t="str">
            <v/>
          </cell>
          <cell r="KA41" t="str">
            <v/>
          </cell>
          <cell r="KB41" t="str">
            <v/>
          </cell>
          <cell r="KC41" t="str">
            <v/>
          </cell>
          <cell r="KD41" t="str">
            <v/>
          </cell>
          <cell r="KE41" t="str">
            <v/>
          </cell>
          <cell r="KF41" t="str">
            <v/>
          </cell>
          <cell r="KG41" t="str">
            <v/>
          </cell>
          <cell r="KH41" t="str">
            <v/>
          </cell>
          <cell r="KI41" t="str">
            <v/>
          </cell>
          <cell r="KJ41" t="str">
            <v/>
          </cell>
          <cell r="KK41" t="str">
            <v>No Programó</v>
          </cell>
          <cell r="KL41" t="str">
            <v>No Programó</v>
          </cell>
          <cell r="KM41" t="str">
            <v>No Programó</v>
          </cell>
          <cell r="KN41" t="str">
            <v>No Programó</v>
          </cell>
          <cell r="KO41" t="str">
            <v>No Programó</v>
          </cell>
          <cell r="KP41" t="str">
            <v>No Programó</v>
          </cell>
          <cell r="KQ41" t="str">
            <v>No Programó</v>
          </cell>
          <cell r="KR41" t="str">
            <v>No Programó</v>
          </cell>
          <cell r="KS41" t="str">
            <v>No Programó</v>
          </cell>
          <cell r="KT41" t="str">
            <v>No Programó</v>
          </cell>
          <cell r="KU41" t="str">
            <v/>
          </cell>
          <cell r="KV41" t="str">
            <v/>
          </cell>
          <cell r="KW41" t="str">
            <v>No Programó</v>
          </cell>
          <cell r="KX41" t="str">
            <v>7869_N</v>
          </cell>
          <cell r="KY41" t="str">
            <v>N/A</v>
          </cell>
          <cell r="KZ41" t="str">
            <v>No programó</v>
          </cell>
          <cell r="LA41" t="str">
            <v/>
          </cell>
          <cell r="LB41" t="str">
            <v/>
          </cell>
          <cell r="LC41" t="str">
            <v/>
          </cell>
          <cell r="LD41">
            <v>100</v>
          </cell>
          <cell r="LE41">
            <v>83.333333333333343</v>
          </cell>
          <cell r="LF41">
            <v>2491102000</v>
          </cell>
          <cell r="LG41">
            <v>2304880190</v>
          </cell>
          <cell r="LH41">
            <v>1469040033</v>
          </cell>
          <cell r="LI41">
            <v>257246630</v>
          </cell>
          <cell r="LJ41">
            <v>257233797</v>
          </cell>
          <cell r="LK41" t="str">
            <v>No Programó</v>
          </cell>
          <cell r="LL41" t="str">
            <v>No Programó</v>
          </cell>
          <cell r="LM41" t="str">
            <v>No Programó</v>
          </cell>
          <cell r="LN41" t="str">
            <v>No Programó</v>
          </cell>
          <cell r="LO41" t="str">
            <v>No Programó</v>
          </cell>
          <cell r="LP41" t="str">
            <v>No Programó</v>
          </cell>
          <cell r="LQ41" t="str">
            <v>No Programó</v>
          </cell>
          <cell r="LR41" t="str">
            <v>No Programó</v>
          </cell>
          <cell r="LS41" t="str">
            <v>No Programó</v>
          </cell>
          <cell r="LT41" t="str">
            <v>No Programó</v>
          </cell>
          <cell r="LU41" t="str">
            <v/>
          </cell>
          <cell r="LV41" t="str">
            <v/>
          </cell>
          <cell r="LW41">
            <v>0</v>
          </cell>
          <cell r="LX41">
            <v>0</v>
          </cell>
          <cell r="LY41">
            <v>0</v>
          </cell>
          <cell r="LZ41">
            <v>0</v>
          </cell>
          <cell r="MA41" t="str">
            <v>No aplica</v>
          </cell>
          <cell r="MB41" t="str">
            <v>No aplica</v>
          </cell>
          <cell r="MC41" t="str">
            <v>No aplica</v>
          </cell>
          <cell r="MD41" t="str">
            <v>No aplica</v>
          </cell>
          <cell r="ME41" t="str">
            <v>No aplica</v>
          </cell>
          <cell r="MF41" t="str">
            <v>No aplica</v>
          </cell>
          <cell r="MG41" t="str">
            <v>No aplica</v>
          </cell>
          <cell r="MH41" t="str">
            <v>No aplica</v>
          </cell>
          <cell r="MI41">
            <v>0</v>
          </cell>
          <cell r="MJ41">
            <v>0</v>
          </cell>
          <cell r="MK41">
            <v>0</v>
          </cell>
          <cell r="ML41">
            <v>0</v>
          </cell>
          <cell r="MM41" t="str">
            <v>No aplica</v>
          </cell>
          <cell r="MN41" t="str">
            <v>No aplica</v>
          </cell>
          <cell r="MO41" t="str">
            <v>No aplica</v>
          </cell>
          <cell r="MP41" t="str">
            <v>No aplica</v>
          </cell>
          <cell r="MQ41" t="str">
            <v>No aplica</v>
          </cell>
          <cell r="MR41" t="str">
            <v>No aplica</v>
          </cell>
          <cell r="MS41" t="str">
            <v>No aplica</v>
          </cell>
          <cell r="MT41" t="str">
            <v>No aplica</v>
          </cell>
          <cell r="MU41">
            <v>0</v>
          </cell>
          <cell r="MV41">
            <v>0</v>
          </cell>
          <cell r="MW41">
            <v>0</v>
          </cell>
          <cell r="MX41" t="str">
            <v>No Programó</v>
          </cell>
          <cell r="MY41" t="str">
            <v>No Programó</v>
          </cell>
          <cell r="MZ41" t="str">
            <v>No Programó</v>
          </cell>
          <cell r="NA41" t="str">
            <v>No Programó</v>
          </cell>
          <cell r="NB41" t="str">
            <v>No Programó</v>
          </cell>
          <cell r="NC41" t="str">
            <v>No Programó</v>
          </cell>
          <cell r="ND41" t="str">
            <v>No Programó</v>
          </cell>
          <cell r="NE41" t="str">
            <v>No Programó</v>
          </cell>
          <cell r="NF41" t="str">
            <v>No Programó</v>
          </cell>
          <cell r="NG41" t="str">
            <v>No Programó</v>
          </cell>
          <cell r="NH41" t="str">
            <v/>
          </cell>
          <cell r="NI41" t="str">
            <v/>
          </cell>
          <cell r="NJ41">
            <v>0</v>
          </cell>
          <cell r="NK41" t="str">
            <v>No aplica</v>
          </cell>
          <cell r="NL41" t="str">
            <v>No aplica</v>
          </cell>
          <cell r="NM41" t="str">
            <v>No aplica</v>
          </cell>
          <cell r="NN41" t="str">
            <v>No aplica</v>
          </cell>
          <cell r="NO41" t="str">
            <v>No aplica</v>
          </cell>
          <cell r="NP41" t="str">
            <v>No aplica</v>
          </cell>
          <cell r="NQ41" t="str">
            <v>No aplica</v>
          </cell>
          <cell r="NR41" t="str">
            <v>No aplica</v>
          </cell>
          <cell r="NS41">
            <v>0</v>
          </cell>
          <cell r="NT41">
            <v>0</v>
          </cell>
          <cell r="NU41">
            <v>0</v>
          </cell>
          <cell r="NV41">
            <v>0</v>
          </cell>
          <cell r="NW41" t="str">
            <v>No se programó avance para este periodo</v>
          </cell>
          <cell r="NX41" t="str">
            <v>No se programó avance para este periodo</v>
          </cell>
          <cell r="NY41" t="str">
            <v>No se programó avance para este periodo</v>
          </cell>
          <cell r="NZ41" t="str">
            <v>No se programó avance para este periodo</v>
          </cell>
          <cell r="OA41" t="str">
            <v>No se programó avance para este periodo</v>
          </cell>
          <cell r="OB41" t="str">
            <v>No se programó avance para este periodo</v>
          </cell>
          <cell r="OC41" t="str">
            <v>No se programó avance para este periodo</v>
          </cell>
          <cell r="OD41" t="str">
            <v>No se programó avance para este periodo</v>
          </cell>
          <cell r="OE41">
            <v>0</v>
          </cell>
          <cell r="OF41">
            <v>0</v>
          </cell>
          <cell r="OG41">
            <v>0</v>
          </cell>
          <cell r="OJ41" t="str">
            <v>PD64</v>
          </cell>
          <cell r="OK41">
            <v>0</v>
          </cell>
          <cell r="OL41" t="str">
            <v>N/A</v>
          </cell>
          <cell r="OM41" t="str">
            <v>N/A</v>
          </cell>
          <cell r="ON41" t="str">
            <v>N/A</v>
          </cell>
          <cell r="OO41" t="str">
            <v>N/A</v>
          </cell>
          <cell r="OP41" t="str">
            <v>N/A</v>
          </cell>
          <cell r="OQ41" t="str">
            <v>N/A</v>
          </cell>
          <cell r="OR41" t="str">
            <v>N/A</v>
          </cell>
          <cell r="OS41" t="str">
            <v>N/A</v>
          </cell>
          <cell r="OT41" t="str">
            <v>N/A</v>
          </cell>
          <cell r="OU41" t="str">
            <v>N/A</v>
          </cell>
          <cell r="OV41" t="str">
            <v>N/A</v>
          </cell>
          <cell r="OW41" t="str">
            <v>N/A</v>
          </cell>
          <cell r="OX41" t="str">
            <v>N/A</v>
          </cell>
          <cell r="OY41" t="str">
            <v>N/A</v>
          </cell>
          <cell r="OZ41" t="str">
            <v>N/A</v>
          </cell>
          <cell r="PA41" t="str">
            <v>N/A</v>
          </cell>
          <cell r="PB41" t="str">
            <v>N/A</v>
          </cell>
          <cell r="PC41" t="str">
            <v>N/A</v>
          </cell>
          <cell r="PD41" t="str">
            <v>N/A</v>
          </cell>
          <cell r="PE41" t="str">
            <v>N/A</v>
          </cell>
          <cell r="PF41" t="str">
            <v>N/A</v>
          </cell>
          <cell r="PG41" t="str">
            <v>N/A</v>
          </cell>
          <cell r="PH41" t="str">
            <v>N/A</v>
          </cell>
          <cell r="PI41" t="str">
            <v>N/A</v>
          </cell>
          <cell r="PJ41" t="str">
            <v>N/A</v>
          </cell>
          <cell r="PK41" t="str">
            <v>N/A</v>
          </cell>
          <cell r="PL41">
            <v>0</v>
          </cell>
          <cell r="PM41">
            <v>257246630</v>
          </cell>
          <cell r="PN41" t="str">
            <v>Meta Sectorial</v>
          </cell>
        </row>
        <row r="42">
          <cell r="A42" t="str">
            <v>PD65</v>
          </cell>
          <cell r="B42">
            <v>7869</v>
          </cell>
          <cell r="D42">
            <v>2020110010187</v>
          </cell>
          <cell r="E42" t="str">
            <v>Un nuevo contrato social y ambiental para la Bogotá del siglo XXI</v>
          </cell>
          <cell r="F42" t="str">
            <v>5. Construir Bogotá región con gobierno abierto, transparente y ciudadanía consciente.</v>
          </cell>
          <cell r="G42" t="str">
            <v>51. Gobierno Abierto</v>
          </cell>
          <cell r="H42" t="str">
            <v>Implementar un modelo de Gobierno Abierto de Bogotá que promueva una relación democrática, incluyente, accesible y transparente con la ciudadanía</v>
          </cell>
          <cell r="I42" t="str">
            <v>N/A</v>
          </cell>
          <cell r="J42" t="str">
            <v>Implementación del modelo de Gobierno Abierto, Accesible e Incluyente de Bogotá</v>
          </cell>
          <cell r="K42" t="str">
            <v>Oficina Asesora de Planeación - GAB</v>
          </cell>
          <cell r="L42" t="str">
            <v>Fredy Alexander Martinez García</v>
          </cell>
          <cell r="M42" t="str">
            <v>Asesor Despacho Secretaría General</v>
          </cell>
          <cell r="N42" t="str">
            <v>Oficina Asesora de Planeación - GAB</v>
          </cell>
          <cell r="O42" t="str">
            <v>Fredy Alexander Martinez García</v>
          </cell>
          <cell r="P42" t="str">
            <v>Asesor Despacho Secretaría General</v>
          </cell>
          <cell r="Q42" t="str">
            <v>Natalia Márquez-Bustos, Mónica Mora y Lorena Rodriguez</v>
          </cell>
          <cell r="R42" t="str">
            <v>Jenny Torres</v>
          </cell>
          <cell r="S42"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42" t="str">
            <v>466. Numero agendas para el desarrollo de actividades de vinculación ciudadana a procesos de transparencia, participación y colaboración, implementadas.</v>
          </cell>
          <cell r="Z42"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42" t="str">
            <v>466. Numero agendas para el desarrollo de actividades de vinculación ciudadana a procesos de transparencia, participación y colaboración, implementadas.</v>
          </cell>
          <cell r="AH42" t="str">
            <v>16. Paz, justicia e instituciones sólidas</v>
          </cell>
          <cell r="AI42"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466. Numero agendas para el desarrollo de actividades de vinculación ciudadana a procesos de transparencia, participación y colaboración, implementadas.; ODS: 16. Paz, justicia e instituciones sólidas; </v>
          </cell>
          <cell r="AJ42">
            <v>0</v>
          </cell>
          <cell r="AK42">
            <v>44055</v>
          </cell>
          <cell r="AL42">
            <v>1</v>
          </cell>
          <cell r="AM42">
            <v>2022</v>
          </cell>
          <cell r="AN42" t="str">
            <v>El indicador da cuenta del número de agendas implementadas para el desarrollo de actividades vinculadas a los tres pilares del Modelo de Gobierno Abierto.</v>
          </cell>
          <cell r="AO42" t="str">
            <v>La aplicación de este indicador materializa los principios de transparencia, participación y colaboración sobre los que se sustenta el Modelo y los lleva a la ciudadanía para establecer una nueva forma de gobernanza y vigilancia a la gestión pública.</v>
          </cell>
          <cell r="AP42">
            <v>2021</v>
          </cell>
          <cell r="AQ42">
            <v>2023</v>
          </cell>
          <cell r="AR42" t="str">
            <v>Suma</v>
          </cell>
          <cell r="AS42" t="str">
            <v>Eficacia</v>
          </cell>
          <cell r="AT42" t="str">
            <v>Número</v>
          </cell>
          <cell r="AU42" t="str">
            <v>Producto</v>
          </cell>
          <cell r="AV42" t="str">
            <v>N/D</v>
          </cell>
          <cell r="AW42" t="str">
            <v>N/D</v>
          </cell>
          <cell r="AX42" t="str">
            <v>N/D</v>
          </cell>
          <cell r="AZ42">
            <v>1</v>
          </cell>
          <cell r="BB42" t="str">
            <v>Definición de agendas que permitan a la ciudadanía contar con una oferta de actividades de vinculación a ejercicios de Gobierno Abierto.</v>
          </cell>
          <cell r="BC42" t="str">
            <v xml:space="preserve">Sumatoria de agendas para el desarrollo de actividades de vinculación ciudadana a procesos de transparencia, participación y colaboración, implementadas.	</v>
          </cell>
          <cell r="BD42" t="str">
            <v>Número de agendas para el desarrollo de actividades de vinculación ciudadana a procesos de transparencia, participación y colaboración, implementadas.</v>
          </cell>
          <cell r="BE42" t="str">
            <v>N/A</v>
          </cell>
          <cell r="BF42" t="str">
            <v>- Estrategia de posicionamiento ciudadano
- Registro documental de la participación ciudadana en Gobierno Abierto</v>
          </cell>
          <cell r="BG42">
            <v>1</v>
          </cell>
          <cell r="BH42">
            <v>44055</v>
          </cell>
          <cell r="BI42">
            <v>0</v>
          </cell>
          <cell r="BJ42" t="str">
            <v>Establecer variables 1 y/o 2 numéricas</v>
          </cell>
          <cell r="BK42">
            <v>3</v>
          </cell>
          <cell r="BL42">
            <v>0</v>
          </cell>
          <cell r="BM42">
            <v>1</v>
          </cell>
          <cell r="BN42">
            <v>1</v>
          </cell>
          <cell r="BO42">
            <v>1</v>
          </cell>
          <cell r="BP42">
            <v>0</v>
          </cell>
          <cell r="BW42">
            <v>0</v>
          </cell>
          <cell r="BX42">
            <v>1</v>
          </cell>
          <cell r="BY42">
            <v>1</v>
          </cell>
          <cell r="BZ42">
            <v>1</v>
          </cell>
          <cell r="CA42">
            <v>1</v>
          </cell>
          <cell r="CB42">
            <v>0</v>
          </cell>
          <cell r="CC42" t="str">
            <v>N/A</v>
          </cell>
          <cell r="CD42">
            <v>0</v>
          </cell>
          <cell r="CE42">
            <v>0</v>
          </cell>
          <cell r="CF42">
            <v>0</v>
          </cell>
          <cell r="CG42">
            <v>1</v>
          </cell>
          <cell r="CH42">
            <v>1.5</v>
          </cell>
          <cell r="CI42" t="str">
            <v>Suma</v>
          </cell>
          <cell r="CJ42">
            <v>0</v>
          </cell>
          <cell r="CK42">
            <v>0</v>
          </cell>
          <cell r="CL42">
            <v>0</v>
          </cell>
          <cell r="CM42">
            <v>0</v>
          </cell>
          <cell r="CN42">
            <v>0</v>
          </cell>
          <cell r="CO42">
            <v>0</v>
          </cell>
          <cell r="CP42">
            <v>0.5</v>
          </cell>
          <cell r="CQ42">
            <v>0</v>
          </cell>
          <cell r="CR42">
            <v>0</v>
          </cell>
          <cell r="CS42">
            <v>0</v>
          </cell>
          <cell r="CT42">
            <v>0</v>
          </cell>
          <cell r="CU42">
            <v>0.5</v>
          </cell>
          <cell r="CV42">
            <v>1</v>
          </cell>
          <cell r="CW42">
            <v>0.5</v>
          </cell>
          <cell r="CX42">
            <v>0.5</v>
          </cell>
          <cell r="CY42">
            <v>0</v>
          </cell>
          <cell r="CZ42">
            <v>0</v>
          </cell>
          <cell r="DA42">
            <v>0</v>
          </cell>
          <cell r="DB42">
            <v>0</v>
          </cell>
          <cell r="DC42">
            <v>0</v>
          </cell>
          <cell r="DD42">
            <v>0</v>
          </cell>
          <cell r="DE42">
            <v>0</v>
          </cell>
          <cell r="DF42">
            <v>0</v>
          </cell>
          <cell r="DG42">
            <v>0</v>
          </cell>
          <cell r="DH42">
            <v>0</v>
          </cell>
          <cell r="DI42">
            <v>0</v>
          </cell>
          <cell r="DJ42">
            <v>0</v>
          </cell>
          <cell r="DK42">
            <v>1</v>
          </cell>
          <cell r="DL42">
            <v>0</v>
          </cell>
          <cell r="DM42">
            <v>0</v>
          </cell>
          <cell r="DN42">
            <v>0</v>
          </cell>
          <cell r="DO42">
            <v>0</v>
          </cell>
          <cell r="DP42">
            <v>0</v>
          </cell>
          <cell r="DQ42">
            <v>0</v>
          </cell>
          <cell r="DR42">
            <v>0.5</v>
          </cell>
          <cell r="DS42">
            <v>0</v>
          </cell>
          <cell r="DT42">
            <v>0</v>
          </cell>
          <cell r="DU42">
            <v>0</v>
          </cell>
          <cell r="DV42">
            <v>0</v>
          </cell>
          <cell r="DW42">
            <v>0</v>
          </cell>
          <cell r="DX42">
            <v>0.5</v>
          </cell>
          <cell r="DY42">
            <v>0.5</v>
          </cell>
          <cell r="DZ42">
            <v>0</v>
          </cell>
          <cell r="EA42">
            <v>0</v>
          </cell>
          <cell r="EB42">
            <v>0</v>
          </cell>
          <cell r="EC42">
            <v>0</v>
          </cell>
          <cell r="ED42">
            <v>0</v>
          </cell>
          <cell r="EE42">
            <v>0</v>
          </cell>
          <cell r="EF42" t="str">
            <v>Informes de avance de estrategia de agendas de posicionamiento y activación ciudadana.</v>
          </cell>
          <cell r="EG42">
            <v>0</v>
          </cell>
          <cell r="EH42">
            <v>0</v>
          </cell>
          <cell r="EI42">
            <v>0</v>
          </cell>
          <cell r="EJ42">
            <v>0</v>
          </cell>
          <cell r="EK42" t="str">
            <v>Informes de avance de estrategia de agendas de posicionamiento y activación ciudadana.</v>
          </cell>
          <cell r="EL42">
            <v>0</v>
          </cell>
          <cell r="EM42">
            <v>0</v>
          </cell>
          <cell r="EN42">
            <v>0</v>
          </cell>
          <cell r="EO42">
            <v>0</v>
          </cell>
          <cell r="EP42">
            <v>0</v>
          </cell>
          <cell r="EQ42">
            <v>0</v>
          </cell>
          <cell r="ER42" t="str">
            <v>Informe de avance de estrategia de agendas de posicionamiento y activación ciudadana.</v>
          </cell>
          <cell r="ES42">
            <v>0</v>
          </cell>
          <cell r="ET42">
            <v>0</v>
          </cell>
          <cell r="EU42">
            <v>0</v>
          </cell>
          <cell r="EV42">
            <v>0</v>
          </cell>
          <cell r="EW42">
            <v>0</v>
          </cell>
          <cell r="EX42" t="str">
            <v>N/A</v>
          </cell>
          <cell r="EY42" t="str">
            <v>N/A</v>
          </cell>
          <cell r="EZ42" t="str">
            <v>N/A</v>
          </cell>
          <cell r="FA42" t="str">
            <v>N/A</v>
          </cell>
          <cell r="FB42" t="str">
            <v>N/A</v>
          </cell>
          <cell r="FC42" t="str">
            <v>N/A</v>
          </cell>
          <cell r="FD42" t="str">
            <v>N/A</v>
          </cell>
          <cell r="FE42" t="str">
            <v>N/A</v>
          </cell>
          <cell r="FF42" t="str">
            <v>N/A</v>
          </cell>
          <cell r="FG42" t="str">
            <v>N/A</v>
          </cell>
          <cell r="FH42" t="str">
            <v>N/A</v>
          </cell>
          <cell r="FI42" t="str">
            <v>N/A</v>
          </cell>
          <cell r="FJ42" t="str">
            <v>N/A</v>
          </cell>
          <cell r="FK42" t="str">
            <v>N/A</v>
          </cell>
          <cell r="FL42" t="str">
            <v>N/A</v>
          </cell>
          <cell r="FM42" t="str">
            <v>N/A</v>
          </cell>
          <cell r="FN42" t="str">
            <v>N/A</v>
          </cell>
          <cell r="FO42" t="str">
            <v>N/A</v>
          </cell>
          <cell r="FP42" t="str">
            <v>N/A</v>
          </cell>
          <cell r="FQ42" t="str">
            <v>N/A</v>
          </cell>
          <cell r="FR42" t="str">
            <v>N/A</v>
          </cell>
          <cell r="FS42" t="str">
            <v>N/A</v>
          </cell>
          <cell r="FT42" t="str">
            <v>N/A</v>
          </cell>
          <cell r="FU42" t="str">
            <v>N/A</v>
          </cell>
          <cell r="FV42" t="str">
            <v>N/A</v>
          </cell>
          <cell r="FW42" t="str">
            <v>N/A</v>
          </cell>
          <cell r="FX42" t="str">
            <v>N/A</v>
          </cell>
          <cell r="FY42" t="str">
            <v>N/A</v>
          </cell>
          <cell r="FZ42" t="str">
            <v>N/A</v>
          </cell>
          <cell r="GA42" t="str">
            <v>N/A</v>
          </cell>
          <cell r="GB42" t="str">
            <v>N/A</v>
          </cell>
          <cell r="GC42" t="str">
            <v>N/A</v>
          </cell>
          <cell r="GD42" t="str">
            <v>N/A</v>
          </cell>
          <cell r="GE42" t="str">
            <v>N/A</v>
          </cell>
          <cell r="GF42" t="str">
            <v>N/A</v>
          </cell>
          <cell r="GG42" t="str">
            <v>N/A</v>
          </cell>
          <cell r="GH42" t="str">
            <v>N/A</v>
          </cell>
          <cell r="GI42" t="str">
            <v>N/A</v>
          </cell>
          <cell r="GJ42" t="str">
            <v>N/A</v>
          </cell>
          <cell r="GK42" t="str">
            <v>N/A</v>
          </cell>
          <cell r="GL42" t="str">
            <v>N/A</v>
          </cell>
          <cell r="GM42" t="str">
            <v>N/A</v>
          </cell>
          <cell r="GN42" t="str">
            <v>N/A</v>
          </cell>
          <cell r="GO42" t="str">
            <v>N/A</v>
          </cell>
          <cell r="GP42" t="str">
            <v>N/A</v>
          </cell>
          <cell r="GQ42" t="str">
            <v>N/A</v>
          </cell>
          <cell r="GR42" t="str">
            <v>N/A</v>
          </cell>
          <cell r="GS42" t="str">
            <v>N/A</v>
          </cell>
          <cell r="GT42" t="str">
            <v>N/A</v>
          </cell>
          <cell r="GU42" t="str">
            <v>N/A</v>
          </cell>
          <cell r="GV42" t="str">
            <v>N/A</v>
          </cell>
          <cell r="GW42" t="str">
            <v>N/A</v>
          </cell>
          <cell r="GX42" t="str">
            <v>N/A</v>
          </cell>
          <cell r="GY42" t="str">
            <v>N/A</v>
          </cell>
          <cell r="GZ42" t="str">
            <v>N/A</v>
          </cell>
          <cell r="HA42" t="str">
            <v>N/A</v>
          </cell>
          <cell r="HB42" t="str">
            <v>N/A</v>
          </cell>
          <cell r="HC42" t="str">
            <v>N/A</v>
          </cell>
          <cell r="HD42" t="str">
            <v>N/A</v>
          </cell>
          <cell r="HE42" t="str">
            <v>N/A</v>
          </cell>
          <cell r="HF42" t="str">
            <v>N/A</v>
          </cell>
          <cell r="HG42" t="str">
            <v>N/A</v>
          </cell>
          <cell r="HH42" t="str">
            <v>N/A</v>
          </cell>
          <cell r="HI42" t="str">
            <v>N/A</v>
          </cell>
          <cell r="HJ42" t="str">
            <v>N/A</v>
          </cell>
          <cell r="HK42" t="str">
            <v>N/A</v>
          </cell>
          <cell r="HL42" t="str">
            <v>N/A</v>
          </cell>
          <cell r="HM42" t="str">
            <v>N/A</v>
          </cell>
          <cell r="HN42" t="str">
            <v>N/A</v>
          </cell>
          <cell r="HO42" t="str">
            <v>N/A</v>
          </cell>
          <cell r="HP42" t="str">
            <v>N/A</v>
          </cell>
          <cell r="HQ42" t="str">
            <v>N/A</v>
          </cell>
          <cell r="HR42" t="str">
            <v>N/A</v>
          </cell>
          <cell r="HS42" t="str">
            <v>N/A</v>
          </cell>
          <cell r="HT42" t="str">
            <v>N/A</v>
          </cell>
          <cell r="HU42" t="str">
            <v>N/A</v>
          </cell>
          <cell r="HV42" t="str">
            <v>N/A</v>
          </cell>
          <cell r="HW42" t="str">
            <v>N/A</v>
          </cell>
          <cell r="HX42" t="str">
            <v>Durante lo corrido de la vigencia, la Secretaría General realizó un informe de avance de estrategia de agendas de posicionamiento y activación ciudadana que contiene las principales actividades realizadas y proyectadas para llevar el gobierno abierto a la ciudadanía bogotana. El informe detalla los objetivos e hitos de la estrategia, así como el avance mes a mes en las actividades realizadas, que incluyen sesiones virtuales y presenciales de: DateANDO, RutaGAB, nodos digitales y UniversiGAB 2.0.
BENEFICIOS
Las agendas de activación ciudadana buscan que los compromisos y estrategias de las entidades distritales cuenten con participación de la ciudadanía. Por eso, las acciones adelantadas en esta meta permiten evidenciar cómo los ciudadanos están vinculándose acciones de los cuatro pilares del gobierno abierto: transparencia, participación, colaboración, y trámites y servicios. El resultado esperado de esta vinculación es una mejor implementación de los compromisos y estrategias, respetando las necesidades y dinámicas sociales y territoriales de Bogotá, así como una relación más cercana entre la ciudadanía y el Distrito.</v>
          </cell>
          <cell r="HY42" t="str">
            <v/>
          </cell>
          <cell r="HZ42" t="str">
            <v/>
          </cell>
          <cell r="IA42" t="str">
            <v/>
          </cell>
          <cell r="IB42" t="str">
            <v/>
          </cell>
          <cell r="IC42" t="str">
            <v/>
          </cell>
          <cell r="ID42" t="str">
            <v/>
          </cell>
          <cell r="IE42" t="str">
            <v/>
          </cell>
          <cell r="IF42" t="str">
            <v/>
          </cell>
          <cell r="IG42" t="str">
            <v>Durante el periodo, la Secretaría General realizó un informe de avance de estrategia de agendas de posicionamiento y activación ciudadana que contiene las principales actividades realizadas y proyectadas para llevar el gobierno abierto a la ciudadanía bogotana. El informe detalla los objetivos e hitos de la estrategia, así como el avance mes a mes en las actividades realizadas, que incluyen sesiones virtuales y presenciales de: DateANDO, RutaGAB, nodos digitales y UniversiGAB 2.0.</v>
          </cell>
          <cell r="IH42" t="str">
            <v/>
          </cell>
          <cell r="II42" t="str">
            <v/>
          </cell>
          <cell r="IJ42" t="str">
            <v/>
          </cell>
          <cell r="IK42" t="str">
            <v/>
          </cell>
          <cell r="IL42" t="str">
            <v/>
          </cell>
          <cell r="IM42">
            <v>0</v>
          </cell>
          <cell r="IN42">
            <v>0</v>
          </cell>
          <cell r="IO42">
            <v>0</v>
          </cell>
          <cell r="IP42">
            <v>0</v>
          </cell>
          <cell r="IQ42">
            <v>0</v>
          </cell>
          <cell r="IR42">
            <v>0</v>
          </cell>
          <cell r="IS42">
            <v>1</v>
          </cell>
          <cell r="IT42">
            <v>0</v>
          </cell>
          <cell r="IU42">
            <v>0</v>
          </cell>
          <cell r="IV42">
            <v>0</v>
          </cell>
          <cell r="IW42">
            <v>0</v>
          </cell>
          <cell r="IX42">
            <v>0</v>
          </cell>
          <cell r="IY42">
            <v>0.5</v>
          </cell>
          <cell r="IZ42">
            <v>0</v>
          </cell>
          <cell r="JA42">
            <v>0</v>
          </cell>
          <cell r="JB42">
            <v>0</v>
          </cell>
          <cell r="JC42">
            <v>0</v>
          </cell>
          <cell r="JD42">
            <v>0</v>
          </cell>
          <cell r="JE42">
            <v>0</v>
          </cell>
          <cell r="JF42">
            <v>50</v>
          </cell>
          <cell r="JG42">
            <v>0</v>
          </cell>
          <cell r="JH42">
            <v>0</v>
          </cell>
          <cell r="JI42">
            <v>0</v>
          </cell>
          <cell r="JJ42">
            <v>0</v>
          </cell>
          <cell r="JK42">
            <v>0</v>
          </cell>
          <cell r="JL42">
            <v>50</v>
          </cell>
          <cell r="JM42">
            <v>0</v>
          </cell>
          <cell r="JN42">
            <v>0</v>
          </cell>
          <cell r="JO42">
            <v>0</v>
          </cell>
          <cell r="JP42">
            <v>0</v>
          </cell>
          <cell r="JQ42">
            <v>0</v>
          </cell>
          <cell r="JR42">
            <v>0</v>
          </cell>
          <cell r="JS42">
            <v>50</v>
          </cell>
          <cell r="JT42">
            <v>50</v>
          </cell>
          <cell r="JU42">
            <v>50</v>
          </cell>
          <cell r="JV42">
            <v>50</v>
          </cell>
          <cell r="JW42">
            <v>50</v>
          </cell>
          <cell r="JX42">
            <v>50</v>
          </cell>
          <cell r="JY42" t="str">
            <v>No Programó</v>
          </cell>
          <cell r="JZ42" t="str">
            <v/>
          </cell>
          <cell r="KA42" t="str">
            <v/>
          </cell>
          <cell r="KB42" t="str">
            <v/>
          </cell>
          <cell r="KC42" t="str">
            <v/>
          </cell>
          <cell r="KD42" t="str">
            <v/>
          </cell>
          <cell r="KE42">
            <v>100</v>
          </cell>
          <cell r="KF42" t="str">
            <v/>
          </cell>
          <cell r="KG42" t="str">
            <v/>
          </cell>
          <cell r="KH42" t="str">
            <v/>
          </cell>
          <cell r="KI42" t="str">
            <v/>
          </cell>
          <cell r="KJ42" t="str">
            <v/>
          </cell>
          <cell r="KK42" t="str">
            <v>No Programó</v>
          </cell>
          <cell r="KL42" t="str">
            <v>No Programó</v>
          </cell>
          <cell r="KM42" t="str">
            <v>No Programó</v>
          </cell>
          <cell r="KN42" t="str">
            <v>No Programó</v>
          </cell>
          <cell r="KO42" t="str">
            <v>No Programó</v>
          </cell>
          <cell r="KP42" t="str">
            <v>No Programó</v>
          </cell>
          <cell r="KQ42">
            <v>100</v>
          </cell>
          <cell r="KR42">
            <v>100</v>
          </cell>
          <cell r="KS42">
            <v>100</v>
          </cell>
          <cell r="KT42">
            <v>100</v>
          </cell>
          <cell r="KU42" t="str">
            <v/>
          </cell>
          <cell r="KV42" t="str">
            <v/>
          </cell>
          <cell r="KW42">
            <v>100</v>
          </cell>
          <cell r="KX42" t="str">
            <v>7869_N</v>
          </cell>
          <cell r="KY42" t="str">
            <v>N/A</v>
          </cell>
          <cell r="KZ42" t="str">
            <v>No programó</v>
          </cell>
          <cell r="LA42" t="str">
            <v/>
          </cell>
          <cell r="LB42" t="str">
            <v/>
          </cell>
          <cell r="LC42" t="str">
            <v/>
          </cell>
          <cell r="LD42">
            <v>100</v>
          </cell>
          <cell r="LE42">
            <v>83.333333333333343</v>
          </cell>
          <cell r="LF42">
            <v>2491102000</v>
          </cell>
          <cell r="LG42">
            <v>2304880190</v>
          </cell>
          <cell r="LH42">
            <v>1469040033</v>
          </cell>
          <cell r="LI42">
            <v>257246630</v>
          </cell>
          <cell r="LJ42">
            <v>257233797</v>
          </cell>
          <cell r="LK42" t="str">
            <v>No Programó</v>
          </cell>
          <cell r="LL42" t="str">
            <v>No Programó</v>
          </cell>
          <cell r="LM42" t="str">
            <v>No Programó</v>
          </cell>
          <cell r="LN42" t="str">
            <v>No Programó</v>
          </cell>
          <cell r="LO42" t="str">
            <v>No Programó</v>
          </cell>
          <cell r="LP42" t="str">
            <v>No Programó</v>
          </cell>
          <cell r="LQ42">
            <v>0.5</v>
          </cell>
          <cell r="LR42">
            <v>0</v>
          </cell>
          <cell r="LS42">
            <v>0</v>
          </cell>
          <cell r="LT42">
            <v>0</v>
          </cell>
          <cell r="LU42" t="str">
            <v/>
          </cell>
          <cell r="LV42" t="str">
            <v/>
          </cell>
          <cell r="LW42">
            <v>0.5</v>
          </cell>
          <cell r="LX42">
            <v>0.5</v>
          </cell>
          <cell r="LY42">
            <v>0.5</v>
          </cell>
          <cell r="LZ42">
            <v>0</v>
          </cell>
          <cell r="MA42" t="str">
            <v>No aplica</v>
          </cell>
          <cell r="MB42" t="str">
            <v>No aplica</v>
          </cell>
          <cell r="MC42" t="str">
            <v>No aplica</v>
          </cell>
          <cell r="MD42" t="str">
            <v>No aplica</v>
          </cell>
          <cell r="ME42" t="str">
            <v>No aplica</v>
          </cell>
          <cell r="MF42" t="str">
            <v>No aplica</v>
          </cell>
          <cell r="MG42" t="str">
            <v>No aplica</v>
          </cell>
          <cell r="MH42" t="str">
            <v>No aplica</v>
          </cell>
          <cell r="MI42">
            <v>0</v>
          </cell>
          <cell r="MJ42">
            <v>0</v>
          </cell>
          <cell r="MK42">
            <v>0</v>
          </cell>
          <cell r="ML42">
            <v>0</v>
          </cell>
          <cell r="MM42" t="str">
            <v>No aplica</v>
          </cell>
          <cell r="MN42" t="str">
            <v>No aplica</v>
          </cell>
          <cell r="MO42" t="str">
            <v>No aplica</v>
          </cell>
          <cell r="MP42" t="str">
            <v>No aplica</v>
          </cell>
          <cell r="MQ42" t="str">
            <v>No aplica</v>
          </cell>
          <cell r="MR42" t="str">
            <v>No aplica</v>
          </cell>
          <cell r="MS42" t="str">
            <v>No aplica</v>
          </cell>
          <cell r="MT42" t="str">
            <v>No aplica</v>
          </cell>
          <cell r="MU42">
            <v>0</v>
          </cell>
          <cell r="MV42">
            <v>0</v>
          </cell>
          <cell r="MW42">
            <v>0</v>
          </cell>
          <cell r="MX42" t="str">
            <v>No Programó</v>
          </cell>
          <cell r="MY42" t="str">
            <v>No Programó</v>
          </cell>
          <cell r="MZ42" t="str">
            <v>No Programó</v>
          </cell>
          <cell r="NA42" t="str">
            <v>No Programó</v>
          </cell>
          <cell r="NB42" t="str">
            <v>No Programó</v>
          </cell>
          <cell r="NC42" t="str">
            <v>No Programó</v>
          </cell>
          <cell r="ND42">
            <v>100</v>
          </cell>
          <cell r="NE42">
            <v>100</v>
          </cell>
          <cell r="NF42">
            <v>100</v>
          </cell>
          <cell r="NG42">
            <v>100</v>
          </cell>
          <cell r="NH42" t="str">
            <v/>
          </cell>
          <cell r="NI42" t="str">
            <v/>
          </cell>
          <cell r="NJ42">
            <v>0</v>
          </cell>
          <cell r="NK42" t="str">
            <v>No aplica</v>
          </cell>
          <cell r="NL42" t="str">
            <v>No aplica</v>
          </cell>
          <cell r="NM42" t="str">
            <v>No aplica</v>
          </cell>
          <cell r="NN42" t="str">
            <v>No aplica</v>
          </cell>
          <cell r="NO42" t="str">
            <v>No aplica</v>
          </cell>
          <cell r="NP42" t="str">
            <v>No aplica</v>
          </cell>
          <cell r="NQ42" t="str">
            <v>No aplica</v>
          </cell>
          <cell r="NR42" t="str">
            <v>No aplica</v>
          </cell>
          <cell r="NS42">
            <v>0</v>
          </cell>
          <cell r="NT42">
            <v>0</v>
          </cell>
          <cell r="NU42">
            <v>0</v>
          </cell>
          <cell r="NV42">
            <v>0</v>
          </cell>
          <cell r="NW42" t="str">
            <v>No se programó avance para este periodo</v>
          </cell>
          <cell r="NX42" t="str">
            <v>No se programó avance para este periodo</v>
          </cell>
          <cell r="NY42" t="str">
            <v>No se programó avance para este periodo</v>
          </cell>
          <cell r="NZ42" t="str">
            <v>No se programó avance para este periodo</v>
          </cell>
          <cell r="OA42" t="str">
            <v>No se programó avance para este periodo</v>
          </cell>
          <cell r="OB42" t="str">
            <v>No se identificaron problemas o dificultades. La información consignada en el reporte del periodo, respecto a los avances, logros y retrasos presentados, da cuenta de forma clara, completa y concisa del nivel cumplimiento de la meta o indicador.</v>
          </cell>
          <cell r="OC42" t="str">
            <v>No se identificaron problemas o dificultades. La información consignada en el reporte del periodo, respecto a los avances, logros y retrasos presentados, da cuenta de forma clara, completa y concisa del nivel cumplimiento de la meta o indicador.</v>
          </cell>
          <cell r="OD42" t="str">
            <v>No se identificaron problemas o dificultades. La información consignada en el reporte del periodo, respecto a los avances, logros y retrasos presentados, da cuenta de forma clara, completa y concisa del nivel cumplimiento de la meta o indicador.</v>
          </cell>
          <cell r="OE42">
            <v>0</v>
          </cell>
          <cell r="OF42">
            <v>0</v>
          </cell>
          <cell r="OG42">
            <v>0</v>
          </cell>
          <cell r="OJ42" t="str">
            <v>PD65</v>
          </cell>
          <cell r="OK42">
            <v>0.5</v>
          </cell>
          <cell r="OL42" t="str">
            <v>N/A</v>
          </cell>
          <cell r="OM42" t="str">
            <v>N/A</v>
          </cell>
          <cell r="ON42" t="str">
            <v>N/A</v>
          </cell>
          <cell r="OO42" t="str">
            <v>N/A</v>
          </cell>
          <cell r="OP42" t="str">
            <v>N/A</v>
          </cell>
          <cell r="OQ42" t="str">
            <v>N/A</v>
          </cell>
          <cell r="OR42" t="str">
            <v>N/A</v>
          </cell>
          <cell r="OS42" t="str">
            <v>N/A</v>
          </cell>
          <cell r="OT42" t="str">
            <v>N/A</v>
          </cell>
          <cell r="OU42" t="str">
            <v>N/A</v>
          </cell>
          <cell r="OV42" t="str">
            <v>N/A</v>
          </cell>
          <cell r="OW42" t="str">
            <v>N/A</v>
          </cell>
          <cell r="OX42" t="str">
            <v>N/A</v>
          </cell>
          <cell r="OY42" t="str">
            <v>N/A</v>
          </cell>
          <cell r="OZ42" t="str">
            <v>N/A</v>
          </cell>
          <cell r="PA42" t="str">
            <v>N/A</v>
          </cell>
          <cell r="PB42" t="str">
            <v>N/A</v>
          </cell>
          <cell r="PC42" t="str">
            <v>N/A</v>
          </cell>
          <cell r="PD42" t="str">
            <v>N/A</v>
          </cell>
          <cell r="PE42" t="str">
            <v>N/A</v>
          </cell>
          <cell r="PF42" t="str">
            <v>N/A</v>
          </cell>
          <cell r="PG42" t="str">
            <v>N/A</v>
          </cell>
          <cell r="PH42" t="str">
            <v>N/A</v>
          </cell>
          <cell r="PI42" t="str">
            <v>N/A</v>
          </cell>
          <cell r="PJ42" t="str">
            <v>N/A</v>
          </cell>
          <cell r="PK42" t="str">
            <v>N/A</v>
          </cell>
          <cell r="PL42">
            <v>0</v>
          </cell>
          <cell r="PM42">
            <v>257246630</v>
          </cell>
          <cell r="PN42" t="str">
            <v>Meta Sectorial</v>
          </cell>
        </row>
        <row r="43">
          <cell r="A43" t="str">
            <v>PD66</v>
          </cell>
          <cell r="B43">
            <v>7869</v>
          </cell>
          <cell r="D43">
            <v>2020110010187</v>
          </cell>
          <cell r="E43" t="str">
            <v>Un nuevo contrato social y ambiental para la Bogotá del siglo XXI</v>
          </cell>
          <cell r="F43" t="str">
            <v>5. Construir Bogotá región con gobierno abierto, transparente y ciudadanía consciente.</v>
          </cell>
          <cell r="G43" t="str">
            <v>51. Gobierno Abierto</v>
          </cell>
          <cell r="H43" t="str">
            <v>Implementar un modelo de Gobierno Abierto de Bogotá que promueva una relación democrática, incluyente, accesible y transparente con la ciudadanía</v>
          </cell>
          <cell r="I43" t="str">
            <v>N/A</v>
          </cell>
          <cell r="J43" t="str">
            <v>Implementación del modelo de Gobierno Abierto, Accesible e Incluyente de Bogotá</v>
          </cell>
          <cell r="K43" t="str">
            <v>Oficina Asesora de Planeación - GAB</v>
          </cell>
          <cell r="L43" t="str">
            <v>Fredy Alexander Martinez García</v>
          </cell>
          <cell r="M43" t="str">
            <v>Asesor Despacho Secretaría General</v>
          </cell>
          <cell r="N43" t="str">
            <v>Oficina Asesora de Planeación - GAB</v>
          </cell>
          <cell r="O43" t="str">
            <v>Fredy Alexander Martinez García</v>
          </cell>
          <cell r="P43" t="str">
            <v>Asesor Despacho Secretaría General</v>
          </cell>
          <cell r="Q43" t="str">
            <v>Natalia Márquez-Bustos, Mónica Mora y Lorena Rodriguez</v>
          </cell>
          <cell r="R43" t="str">
            <v>Jenny Torres</v>
          </cell>
          <cell r="S43"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43" t="str">
            <v>644. Número de personas con discapacidad que participan.</v>
          </cell>
          <cell r="Z43"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43" t="str">
            <v>644. Número de personas con discapacidad que participan.</v>
          </cell>
          <cell r="AH43" t="str">
            <v>16. Paz, justicia e instituciones sólidas</v>
          </cell>
          <cell r="AI43"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644. Número de personas con discapacidad que participan.; ODS: 16. Paz, justicia e instituciones sólidas; </v>
          </cell>
          <cell r="AJ43">
            <v>0</v>
          </cell>
          <cell r="AK43">
            <v>44055</v>
          </cell>
          <cell r="AL43">
            <v>1</v>
          </cell>
          <cell r="AM43">
            <v>2022</v>
          </cell>
          <cell r="AN43" t="str">
            <v>El indicador da cuenta del número de personas con discapacidad que participan de las estrategias y acciones organizadas por el Modelo de Gobierno Abierto. Los datos serán desagregados por enfoque diferencial, poblacional y de género.</v>
          </cell>
          <cell r="AO43" t="str">
            <v>La aplicación del indicador permite evidenciar la capacidad del Modelo de Gobierno Abierto para vincular a ciudadanos con diferentes tipos de discapacidad, y, en esa medida, para poner en práctica los principios de inclusión e igualdad sobre los que se basa el PDD.</v>
          </cell>
          <cell r="AP43">
            <v>2020</v>
          </cell>
          <cell r="AQ43">
            <v>2024</v>
          </cell>
          <cell r="AR43" t="str">
            <v>Suma</v>
          </cell>
          <cell r="AS43" t="str">
            <v>Eficacia</v>
          </cell>
          <cell r="AT43" t="str">
            <v>Número</v>
          </cell>
          <cell r="AU43" t="str">
            <v>Resultado</v>
          </cell>
          <cell r="AV43" t="str">
            <v>N/D</v>
          </cell>
          <cell r="AW43" t="str">
            <v>N/D</v>
          </cell>
          <cell r="AX43" t="str">
            <v>N/D</v>
          </cell>
          <cell r="AZ43">
            <v>1</v>
          </cell>
          <cell r="BB43" t="str">
            <v>Incorporación de personas en condición de dispacidad a ejercicios de Gobierno Abierto de manera incuyente y accesible.</v>
          </cell>
          <cell r="BC43" t="str">
            <v xml:space="preserve">Suma del número de personas con discapacidad que participan.		</v>
          </cell>
          <cell r="BD43" t="str">
            <v xml:space="preserve">Número de personas con discapacidad que participan.	</v>
          </cell>
          <cell r="BE43" t="str">
            <v>N/A</v>
          </cell>
          <cell r="BF43" t="str">
            <v>- Caracterización de población en condición de discapacidad usuaria de estrategias de Gobierno Abierto.
- Registro documental de personas participantes.</v>
          </cell>
          <cell r="BG43">
            <v>1</v>
          </cell>
          <cell r="BH43">
            <v>44055</v>
          </cell>
          <cell r="BI43">
            <v>0</v>
          </cell>
          <cell r="BJ43" t="str">
            <v>Establecer variables 1 y/o 2 numéricas</v>
          </cell>
          <cell r="BK43">
            <v>430</v>
          </cell>
          <cell r="BL43">
            <v>66</v>
          </cell>
          <cell r="BM43">
            <v>120</v>
          </cell>
          <cell r="BN43">
            <v>100</v>
          </cell>
          <cell r="BO43">
            <v>100</v>
          </cell>
          <cell r="BP43">
            <v>44</v>
          </cell>
          <cell r="BW43">
            <v>50</v>
          </cell>
          <cell r="BX43">
            <v>50</v>
          </cell>
          <cell r="BY43">
            <v>100</v>
          </cell>
          <cell r="BZ43">
            <v>104</v>
          </cell>
          <cell r="CA43">
            <v>100</v>
          </cell>
          <cell r="CB43">
            <v>0</v>
          </cell>
          <cell r="CC43" t="str">
            <v>N/A</v>
          </cell>
          <cell r="CD43">
            <v>0</v>
          </cell>
          <cell r="CE43">
            <v>0</v>
          </cell>
          <cell r="CF43">
            <v>66</v>
          </cell>
          <cell r="CG43">
            <v>119.99999999999996</v>
          </cell>
          <cell r="CH43">
            <v>300.99999999999994</v>
          </cell>
          <cell r="CI43" t="str">
            <v>Suma</v>
          </cell>
          <cell r="CJ43">
            <v>0</v>
          </cell>
          <cell r="CK43">
            <v>0</v>
          </cell>
          <cell r="CL43">
            <v>20</v>
          </cell>
          <cell r="CM43">
            <v>0</v>
          </cell>
          <cell r="CN43">
            <v>0</v>
          </cell>
          <cell r="CO43">
            <v>0</v>
          </cell>
          <cell r="CP43">
            <v>40</v>
          </cell>
          <cell r="CQ43">
            <v>0</v>
          </cell>
          <cell r="CR43">
            <v>0</v>
          </cell>
          <cell r="CS43">
            <v>0</v>
          </cell>
          <cell r="CT43">
            <v>40</v>
          </cell>
          <cell r="CU43">
            <v>0</v>
          </cell>
          <cell r="CV43">
            <v>100</v>
          </cell>
          <cell r="CW43">
            <v>60</v>
          </cell>
          <cell r="CX43">
            <v>60</v>
          </cell>
          <cell r="CY43">
            <v>0</v>
          </cell>
          <cell r="CZ43">
            <v>0</v>
          </cell>
          <cell r="DA43">
            <v>0</v>
          </cell>
          <cell r="DB43">
            <v>0</v>
          </cell>
          <cell r="DC43">
            <v>0</v>
          </cell>
          <cell r="DD43">
            <v>0</v>
          </cell>
          <cell r="DE43">
            <v>0</v>
          </cell>
          <cell r="DF43">
            <v>0</v>
          </cell>
          <cell r="DG43">
            <v>0</v>
          </cell>
          <cell r="DH43">
            <v>0</v>
          </cell>
          <cell r="DI43">
            <v>0</v>
          </cell>
          <cell r="DJ43">
            <v>0</v>
          </cell>
          <cell r="DK43">
            <v>100</v>
          </cell>
          <cell r="DL43">
            <v>0</v>
          </cell>
          <cell r="DM43">
            <v>0</v>
          </cell>
          <cell r="DN43">
            <v>19</v>
          </cell>
          <cell r="DO43">
            <v>0</v>
          </cell>
          <cell r="DP43">
            <v>0</v>
          </cell>
          <cell r="DQ43">
            <v>0</v>
          </cell>
          <cell r="DR43">
            <v>14</v>
          </cell>
          <cell r="DS43">
            <v>38</v>
          </cell>
          <cell r="DT43">
            <v>11</v>
          </cell>
          <cell r="DU43">
            <v>33</v>
          </cell>
          <cell r="DV43">
            <v>0</v>
          </cell>
          <cell r="DW43">
            <v>0</v>
          </cell>
          <cell r="DX43">
            <v>115</v>
          </cell>
          <cell r="DY43">
            <v>115</v>
          </cell>
          <cell r="DZ43">
            <v>0</v>
          </cell>
          <cell r="EA43">
            <v>0</v>
          </cell>
          <cell r="EB43" t="str">
            <v>Registro documental de personas participantes</v>
          </cell>
          <cell r="EC43">
            <v>0</v>
          </cell>
          <cell r="ED43">
            <v>0</v>
          </cell>
          <cell r="EE43">
            <v>0</v>
          </cell>
          <cell r="EF43" t="str">
            <v>Registro documental de personas participantes</v>
          </cell>
          <cell r="EG43">
            <v>0</v>
          </cell>
          <cell r="EH43">
            <v>0</v>
          </cell>
          <cell r="EI43">
            <v>0</v>
          </cell>
          <cell r="EJ43" t="str">
            <v xml:space="preserve"> Caracterización de población en condición de discapacidad usuaria de estrategias de Gobierno Abierto.
Registro documental de personas participantes</v>
          </cell>
          <cell r="EK43">
            <v>0</v>
          </cell>
          <cell r="EL43">
            <v>0</v>
          </cell>
          <cell r="EM43">
            <v>0</v>
          </cell>
          <cell r="EN43" t="str">
            <v>1.1 Registro documental de personas con discapacidad</v>
          </cell>
          <cell r="EO43">
            <v>0</v>
          </cell>
          <cell r="EP43">
            <v>0</v>
          </cell>
          <cell r="EQ43">
            <v>0</v>
          </cell>
          <cell r="ER43" t="str">
            <v>1.1 Listado de asistencia de población con discapacidad que se vincula a espacios GAB</v>
          </cell>
          <cell r="ES43" t="str">
            <v>1.1 Listado de asistencia de población con discapacidad que se vincula a espacios GAB</v>
          </cell>
          <cell r="ET43" t="str">
            <v>1.1 Listado de asistencia de población con discapacidad que se vincula a espacios GAB</v>
          </cell>
          <cell r="EU43" t="str">
            <v>1.1 Listado de asistencia de población con discapacidad que se vincula a espacios GAB</v>
          </cell>
          <cell r="EV43">
            <v>0</v>
          </cell>
          <cell r="EW43">
            <v>0</v>
          </cell>
          <cell r="EX43" t="str">
            <v>N/A</v>
          </cell>
          <cell r="EY43" t="str">
            <v>N/A</v>
          </cell>
          <cell r="EZ43" t="str">
            <v>N/A</v>
          </cell>
          <cell r="FA43" t="str">
            <v>N/A</v>
          </cell>
          <cell r="FB43" t="str">
            <v>N/A</v>
          </cell>
          <cell r="FC43" t="str">
            <v>N/A</v>
          </cell>
          <cell r="FD43" t="str">
            <v>N/A</v>
          </cell>
          <cell r="FE43" t="str">
            <v>N/A</v>
          </cell>
          <cell r="FF43" t="str">
            <v>N/A</v>
          </cell>
          <cell r="FG43" t="str">
            <v>N/A</v>
          </cell>
          <cell r="FH43" t="str">
            <v>N/A</v>
          </cell>
          <cell r="FI43" t="str">
            <v>N/A</v>
          </cell>
          <cell r="FJ43" t="str">
            <v>N/A</v>
          </cell>
          <cell r="FK43" t="str">
            <v>N/A</v>
          </cell>
          <cell r="FL43" t="str">
            <v>N/A</v>
          </cell>
          <cell r="FM43" t="str">
            <v>N/A</v>
          </cell>
          <cell r="FN43" t="str">
            <v>N/A</v>
          </cell>
          <cell r="FO43" t="str">
            <v>N/A</v>
          </cell>
          <cell r="FP43" t="str">
            <v>N/A</v>
          </cell>
          <cell r="FQ43" t="str">
            <v>N/A</v>
          </cell>
          <cell r="FR43" t="str">
            <v>N/A</v>
          </cell>
          <cell r="FS43" t="str">
            <v>N/A</v>
          </cell>
          <cell r="FT43" t="str">
            <v>N/A</v>
          </cell>
          <cell r="FU43" t="str">
            <v>N/A</v>
          </cell>
          <cell r="FV43" t="str">
            <v>N/A</v>
          </cell>
          <cell r="FW43" t="str">
            <v>N/A</v>
          </cell>
          <cell r="FX43" t="str">
            <v>N/A</v>
          </cell>
          <cell r="FY43" t="str">
            <v>N/A</v>
          </cell>
          <cell r="FZ43" t="str">
            <v>N/A</v>
          </cell>
          <cell r="GA43" t="str">
            <v>N/A</v>
          </cell>
          <cell r="GB43" t="str">
            <v>N/A</v>
          </cell>
          <cell r="GC43" t="str">
            <v>N/A</v>
          </cell>
          <cell r="GD43" t="str">
            <v>N/A</v>
          </cell>
          <cell r="GE43" t="str">
            <v>N/A</v>
          </cell>
          <cell r="GF43" t="str">
            <v>N/A</v>
          </cell>
          <cell r="GG43" t="str">
            <v>N/A</v>
          </cell>
          <cell r="GH43" t="str">
            <v>N/A</v>
          </cell>
          <cell r="GI43" t="str">
            <v>N/A</v>
          </cell>
          <cell r="GJ43" t="str">
            <v>N/A</v>
          </cell>
          <cell r="GK43" t="str">
            <v>N/A</v>
          </cell>
          <cell r="GL43" t="str">
            <v>N/A</v>
          </cell>
          <cell r="GM43" t="str">
            <v>N/A</v>
          </cell>
          <cell r="GN43" t="str">
            <v>N/A</v>
          </cell>
          <cell r="GO43" t="str">
            <v>N/A</v>
          </cell>
          <cell r="GP43" t="str">
            <v>N/A</v>
          </cell>
          <cell r="GQ43" t="str">
            <v>N/A</v>
          </cell>
          <cell r="GR43" t="str">
            <v>N/A</v>
          </cell>
          <cell r="GS43" t="str">
            <v>N/A</v>
          </cell>
          <cell r="GT43" t="str">
            <v>N/A</v>
          </cell>
          <cell r="GU43" t="str">
            <v>N/A</v>
          </cell>
          <cell r="GV43" t="str">
            <v>N/A</v>
          </cell>
          <cell r="GW43" t="str">
            <v>N/A</v>
          </cell>
          <cell r="GX43" t="str">
            <v>N/A</v>
          </cell>
          <cell r="GY43" t="str">
            <v>N/A</v>
          </cell>
          <cell r="GZ43" t="str">
            <v>N/A</v>
          </cell>
          <cell r="HA43" t="str">
            <v>N/A</v>
          </cell>
          <cell r="HB43" t="str">
            <v>N/A</v>
          </cell>
          <cell r="HC43" t="str">
            <v>N/A</v>
          </cell>
          <cell r="HD43" t="str">
            <v>N/A</v>
          </cell>
          <cell r="HE43" t="str">
            <v>N/A</v>
          </cell>
          <cell r="HF43" t="str">
            <v>N/A</v>
          </cell>
          <cell r="HG43" t="str">
            <v>N/A</v>
          </cell>
          <cell r="HH43" t="str">
            <v>N/A</v>
          </cell>
          <cell r="HI43" t="str">
            <v>N/A</v>
          </cell>
          <cell r="HJ43" t="str">
            <v>N/A</v>
          </cell>
          <cell r="HK43" t="str">
            <v>N/A</v>
          </cell>
          <cell r="HL43" t="str">
            <v>N/A</v>
          </cell>
          <cell r="HM43" t="str">
            <v>N/A</v>
          </cell>
          <cell r="HN43" t="str">
            <v>N/A</v>
          </cell>
          <cell r="HO43" t="str">
            <v>N/A</v>
          </cell>
          <cell r="HP43" t="str">
            <v>N/A</v>
          </cell>
          <cell r="HQ43" t="str">
            <v>N/A</v>
          </cell>
          <cell r="HR43" t="str">
            <v>N/A</v>
          </cell>
          <cell r="HS43" t="str">
            <v>N/A</v>
          </cell>
          <cell r="HT43" t="str">
            <v>N/A</v>
          </cell>
          <cell r="HU43" t="str">
            <v>N/A</v>
          </cell>
          <cell r="HV43" t="str">
            <v>N/A</v>
          </cell>
          <cell r="HW43" t="str">
            <v>N/A</v>
          </cell>
          <cell r="HX43" t="str">
            <v>Durante lo corrido de la vigencia, la Secretaría General, en el marco del cumplimiento del indicador sectorial, logró la participación de 115 personas con discapacidad participaron en distintos espacios para el posicionamiento del gobierno abierto, incluyendo un taller de usabilidad dirigido exclusivamente a esa población. Este taller permitió dar a conocer los trámites y servicios que ofrecen los sectores distritales en las localidades para las personas con discapacidad y sus cuidadores. Además, han participado personas con discapacidad en distintos eventos y actividades realizados en el marco del modelo de Gobierno Abierto de Bogotá a lo largo del año. Estos espacios incluyen los Cafés GAB, así como los eventos realizados para la Semana Internacional del Gobierno Abierto, las ediciones de RutaGAB y, especialmente, los nodos DateANDO, que por su naturaleza presencial y territorial son más accesibles para esta población.</v>
          </cell>
          <cell r="HY43" t="str">
            <v>No aplica</v>
          </cell>
          <cell r="HZ43" t="str">
            <v/>
          </cell>
          <cell r="IA43" t="str">
            <v/>
          </cell>
          <cell r="IB43" t="str">
            <v/>
          </cell>
          <cell r="IC43" t="str">
            <v xml:space="preserve">Durante el mes de marzo, la Secretaría General llevó a cabo acercamientos con el  Consejo Distrital de Discapacidad y la Secretaría de Salud para llevar a cabo un taller de usabilidad que puso a prueba la Oferta Distrital de Discapacidad. Se trata de una  herramienta que permite visualizar los trámites y servicios que ofrecen los sectores distritales en las localidades para las personas con discapacidad y sus cuidadores. El taller contó con la participación de 22 ciudadanos y ciudadanas representantes de discapacidad, de los cuales 19 son personas con discapacidad o cuidadores de personas con discapacidad. </v>
          </cell>
          <cell r="ID43" t="str">
            <v/>
          </cell>
          <cell r="IE43" t="str">
            <v/>
          </cell>
          <cell r="IF43" t="str">
            <v/>
          </cell>
          <cell r="IG43" t="str">
            <v>Durante el periodo, la Secretaría General ha vinculado activamente a personas con discapacidad a los eventos y actividades realizados en el marco del modelo de Gobierno Abierto de Bogotá. Estos espacios incluyen los Cafés GAB DateANDO, así como los eventos realizados para la Semana Internacional del Gobierno Abierto.</v>
          </cell>
          <cell r="IH43" t="str">
            <v>Durante el periodo, la Secretaría General vinculó activamente a 38 personas con discapacidad a los eventos y actividades de activación ciudadana realizados en el marco del modelo de Gobierno Abierto de Bogotá. La proximidad de los nodos y la naturaleza presencial y territorial de los eventos realizados en el mes de agosto son factores determinantes para llegar a esta población y a personas mayores que presentan discapacidades, por ejemplo de movilidad, visual o auditiva. Igualmente, los gestores de los nodos locales tienen cercanía con líderes y representantes de personas con discapacidad.</v>
          </cell>
          <cell r="II43" t="str">
            <v>Durante el mes, la Secretaría General vinculó activamente a 11 personas con discapacidad a los eventos y actividades de activación ciudadana realizados en el marco del modelo de Gobierno Abierto de Bogotá. La proximidad de los nodos digitales y la naturaleza presencial y territorial de los eventos realizados en el mes de septiembre son factores determinantes para llegar a esta población y a personas mayores que presentan discapacidades, por ejemplo de movilidad, visual o auditiva. Igualmente, los gestores de los nodos locales tienen cercanía con líderes y representantes de personas con discapacidad.</v>
          </cell>
          <cell r="IJ43" t="str">
            <v>Durante el mes, la Secretaría General vinculó activamente a 33 personas con discapacidad a los eventos y actividades de activación ciudadana realizados en el marco del modelo de Gobierno Abierto de Bogotá. Los y las ciudadanos se vincularon a las actividades de RutaGAB realizadas en diferentes localidades y también asistieron al cierre de la Semana de la Participación.</v>
          </cell>
          <cell r="IK43" t="str">
            <v/>
          </cell>
          <cell r="IL43" t="str">
            <v/>
          </cell>
          <cell r="IM43">
            <v>0</v>
          </cell>
          <cell r="IN43">
            <v>0</v>
          </cell>
          <cell r="IO43">
            <v>0.95</v>
          </cell>
          <cell r="IP43">
            <v>0</v>
          </cell>
          <cell r="IQ43">
            <v>0</v>
          </cell>
          <cell r="IR43">
            <v>0</v>
          </cell>
          <cell r="IS43">
            <v>0.35</v>
          </cell>
          <cell r="IT43">
            <v>38</v>
          </cell>
          <cell r="IU43">
            <v>11</v>
          </cell>
          <cell r="IV43">
            <v>33</v>
          </cell>
          <cell r="IW43">
            <v>0</v>
          </cell>
          <cell r="IX43">
            <v>0</v>
          </cell>
          <cell r="IY43">
            <v>1.1499999999999999</v>
          </cell>
          <cell r="IZ43">
            <v>0</v>
          </cell>
          <cell r="JA43">
            <v>0</v>
          </cell>
          <cell r="JB43">
            <v>19</v>
          </cell>
          <cell r="JC43">
            <v>0</v>
          </cell>
          <cell r="JD43">
            <v>0</v>
          </cell>
          <cell r="JE43">
            <v>0</v>
          </cell>
          <cell r="JF43">
            <v>14.000000000000002</v>
          </cell>
          <cell r="JG43">
            <v>38</v>
          </cell>
          <cell r="JH43">
            <v>11</v>
          </cell>
          <cell r="JI43">
            <v>33</v>
          </cell>
          <cell r="JJ43">
            <v>0</v>
          </cell>
          <cell r="JK43">
            <v>0</v>
          </cell>
          <cell r="JL43">
            <v>115</v>
          </cell>
          <cell r="JM43">
            <v>0</v>
          </cell>
          <cell r="JN43">
            <v>0</v>
          </cell>
          <cell r="JO43">
            <v>19</v>
          </cell>
          <cell r="JP43">
            <v>19</v>
          </cell>
          <cell r="JQ43">
            <v>19</v>
          </cell>
          <cell r="JR43">
            <v>19</v>
          </cell>
          <cell r="JS43">
            <v>33</v>
          </cell>
          <cell r="JT43">
            <v>71</v>
          </cell>
          <cell r="JU43">
            <v>82</v>
          </cell>
          <cell r="JV43">
            <v>115</v>
          </cell>
          <cell r="JW43">
            <v>115</v>
          </cell>
          <cell r="JX43">
            <v>115</v>
          </cell>
          <cell r="JY43" t="str">
            <v>No Programó</v>
          </cell>
          <cell r="JZ43" t="str">
            <v/>
          </cell>
          <cell r="KA43">
            <v>95</v>
          </cell>
          <cell r="KB43" t="str">
            <v/>
          </cell>
          <cell r="KC43" t="str">
            <v/>
          </cell>
          <cell r="KD43" t="str">
            <v/>
          </cell>
          <cell r="KE43">
            <v>35</v>
          </cell>
          <cell r="KF43" t="str">
            <v/>
          </cell>
          <cell r="KG43" t="str">
            <v/>
          </cell>
          <cell r="KH43" t="str">
            <v/>
          </cell>
          <cell r="KI43" t="str">
            <v/>
          </cell>
          <cell r="KJ43" t="str">
            <v/>
          </cell>
          <cell r="KK43" t="str">
            <v>No Programó</v>
          </cell>
          <cell r="KL43" t="str">
            <v>No Programó</v>
          </cell>
          <cell r="KM43">
            <v>95</v>
          </cell>
          <cell r="KN43">
            <v>95</v>
          </cell>
          <cell r="KO43">
            <v>95</v>
          </cell>
          <cell r="KP43">
            <v>95</v>
          </cell>
          <cell r="KQ43">
            <v>55.000000000000007</v>
          </cell>
          <cell r="KR43">
            <v>118.33333333333333</v>
          </cell>
          <cell r="KS43">
            <v>136.66666666666666</v>
          </cell>
          <cell r="KT43">
            <v>191.66666666666669</v>
          </cell>
          <cell r="KU43" t="str">
            <v/>
          </cell>
          <cell r="KV43" t="str">
            <v/>
          </cell>
          <cell r="KW43">
            <v>191.66666666666669</v>
          </cell>
          <cell r="KX43" t="str">
            <v>7869_N</v>
          </cell>
          <cell r="KY43" t="str">
            <v>N/A</v>
          </cell>
          <cell r="KZ43" t="str">
            <v>No programó</v>
          </cell>
          <cell r="LA43" t="str">
            <v/>
          </cell>
          <cell r="LB43" t="str">
            <v/>
          </cell>
          <cell r="LC43" t="str">
            <v/>
          </cell>
          <cell r="LD43">
            <v>100</v>
          </cell>
          <cell r="LE43">
            <v>83.333333333333343</v>
          </cell>
          <cell r="LF43">
            <v>2491102000</v>
          </cell>
          <cell r="LG43">
            <v>2304880190</v>
          </cell>
          <cell r="LH43">
            <v>1469040033</v>
          </cell>
          <cell r="LI43">
            <v>257246630</v>
          </cell>
          <cell r="LJ43">
            <v>257233797</v>
          </cell>
          <cell r="LK43" t="str">
            <v>No Programó</v>
          </cell>
          <cell r="LL43" t="str">
            <v>No Programó</v>
          </cell>
          <cell r="LM43">
            <v>19</v>
          </cell>
          <cell r="LN43">
            <v>0</v>
          </cell>
          <cell r="LO43">
            <v>0</v>
          </cell>
          <cell r="LP43">
            <v>0</v>
          </cell>
          <cell r="LQ43">
            <v>14.000000000000007</v>
          </cell>
          <cell r="LR43">
            <v>37.999999999999993</v>
          </cell>
          <cell r="LS43">
            <v>11</v>
          </cell>
          <cell r="LT43">
            <v>33.000000000000014</v>
          </cell>
          <cell r="LU43" t="str">
            <v/>
          </cell>
          <cell r="LV43" t="str">
            <v/>
          </cell>
          <cell r="LW43">
            <v>115.00000000000001</v>
          </cell>
          <cell r="LX43">
            <v>115.00000000000001</v>
          </cell>
          <cell r="LY43">
            <v>115.00000000000001</v>
          </cell>
          <cell r="LZ43">
            <v>0</v>
          </cell>
          <cell r="MA43" t="str">
            <v>No aplica</v>
          </cell>
          <cell r="MB43" t="str">
            <v>Oportuno: Se radica en los tiempos establecidos por la Oficina Asesora de Planeación - OAP</v>
          </cell>
          <cell r="MC43" t="str">
            <v>No aplica</v>
          </cell>
          <cell r="MD43" t="str">
            <v>No aplica</v>
          </cell>
          <cell r="ME43" t="str">
            <v>No aplica</v>
          </cell>
          <cell r="MF43" t="str">
            <v>No aplica</v>
          </cell>
          <cell r="MG43" t="str">
            <v>No aplica</v>
          </cell>
          <cell r="MH43" t="str">
            <v>Oportuno: Se radica en los tiempos establecidos por la Oficina Asesora de Planeación - OAP</v>
          </cell>
          <cell r="MI43">
            <v>0</v>
          </cell>
          <cell r="MJ43">
            <v>0</v>
          </cell>
          <cell r="MK43">
            <v>0</v>
          </cell>
          <cell r="ML43">
            <v>0</v>
          </cell>
          <cell r="MM43" t="str">
            <v>No aplica</v>
          </cell>
          <cell r="MN43" t="str">
            <v>Coherente: La información de avance de la magnitud, consignada en el reporte del periodo, concuerda con la programación realizada, con la información cualitativa presentada, con las actividades establecidas (si aplica) y con los soportes presentados. Esta</v>
          </cell>
          <cell r="MO43" t="str">
            <v>No aplica</v>
          </cell>
          <cell r="MP43" t="str">
            <v>No aplica</v>
          </cell>
          <cell r="MQ43" t="str">
            <v>No aplica</v>
          </cell>
          <cell r="MR43" t="str">
            <v>No aplica</v>
          </cell>
          <cell r="MS43" t="str">
            <v>No aplica</v>
          </cell>
          <cell r="MT4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43">
            <v>0</v>
          </cell>
          <cell r="MV43">
            <v>0</v>
          </cell>
          <cell r="MW43">
            <v>0</v>
          </cell>
          <cell r="MX43" t="str">
            <v>No Programó</v>
          </cell>
          <cell r="MY43" t="str">
            <v>No Programó</v>
          </cell>
          <cell r="MZ43">
            <v>95</v>
          </cell>
          <cell r="NA43">
            <v>95</v>
          </cell>
          <cell r="NB43">
            <v>95</v>
          </cell>
          <cell r="NC43">
            <v>95</v>
          </cell>
          <cell r="ND43">
            <v>55.000000000000007</v>
          </cell>
          <cell r="NE43">
            <v>118.33333333333333</v>
          </cell>
          <cell r="NF43">
            <v>136.66666666666666</v>
          </cell>
          <cell r="NG43">
            <v>191.66666666666669</v>
          </cell>
          <cell r="NH43" t="str">
            <v/>
          </cell>
          <cell r="NI43" t="str">
            <v/>
          </cell>
          <cell r="NJ43">
            <v>0</v>
          </cell>
          <cell r="NK43" t="str">
            <v>No aplica</v>
          </cell>
          <cell r="NL43" t="str">
            <v>La información consignada en el reporte del periodo, coincide con la información registrada en las herramientas presupuestales oficiales.</v>
          </cell>
          <cell r="NM43" t="str">
            <v>No aplica</v>
          </cell>
          <cell r="NN43" t="str">
            <v>No aplica</v>
          </cell>
          <cell r="NO43" t="str">
            <v>No aplica</v>
          </cell>
          <cell r="NP43" t="str">
            <v>No aplica</v>
          </cell>
          <cell r="NQ43" t="str">
            <v>No aplica</v>
          </cell>
          <cell r="NR43" t="str">
            <v>No aplica</v>
          </cell>
          <cell r="NS43">
            <v>0</v>
          </cell>
          <cell r="NT43">
            <v>0</v>
          </cell>
          <cell r="NU43">
            <v>0</v>
          </cell>
          <cell r="NV43">
            <v>0</v>
          </cell>
          <cell r="NW43" t="str">
            <v>No se programó avance para este periodo</v>
          </cell>
          <cell r="NX43" t="str">
            <v>No se identificaron problemas o dificultades. La información consignada en el reporte del periodo, respecto a los avances, logros y retrasos presentados, da cuenta de forma clara, completa y concisa del nivel cumplimiento de la meta o indicador.</v>
          </cell>
          <cell r="NY43" t="str">
            <v>No se programó avance para este periodo</v>
          </cell>
          <cell r="NZ43" t="str">
            <v>No se programó avance para este periodo</v>
          </cell>
          <cell r="OA43" t="str">
            <v>No se programó avance para este periodo</v>
          </cell>
          <cell r="OB43" t="str">
            <v xml:space="preserve">Al corte de julio de 2022, el indicador sectorial 644. “Número de personas con discapacidad que participan" tenía programado de 60 personas y presenta una magnitud ejecutada de 38 personas participantes en actividades de posicionamiento y activación ciudadana, registrando un rezago del 37% (22 personas). 
Lo anterior, obedece a que las convocatorias realizadas fueron abiertas y se evidenció poca participación de las personas con discapacidad. Es importante tener en cuenta que, de mantenerse el mismo comportamiento en los siguientes meses, no se lograría el cumplimiento del indicador al 100%.  
Para el cumplimiento de la meta, se tendría que tener una participación promedio de 16 personas con discapacidad mensualmente (entre agosto y noviembre). El proyecto informa que en los talleres tiene previsto adelantar se hará una convocatoria exclusiva para personas con discapacidad para así garantizar el cumplimiento de la meta. En este sentido, se recomienda realizar seguimiento a la convocatoria y participación en los talleres.
</v>
          </cell>
          <cell r="OC43" t="str">
            <v>Para el corte de la informaciòn se registrò la atención de 60 personas con discapacidad para el mes de reporte. Por lo anterior, el proyecto alcanza una magnitud total de 93 personas, superando el retraso registrado en el corte anterior</v>
          </cell>
          <cell r="OD43" t="str">
            <v>Se debe ajustar e número total de discapacitados ya que se reportan 122 discapacitados y una vez se realiza la revisión son 82 ya que se repiten personas inscritas. Se ajustan para el mes de julio, agosto y septiembre</v>
          </cell>
          <cell r="OE43">
            <v>0</v>
          </cell>
          <cell r="OF43">
            <v>0</v>
          </cell>
          <cell r="OG43">
            <v>0</v>
          </cell>
          <cell r="OJ43" t="str">
            <v>PD66</v>
          </cell>
          <cell r="OK43">
            <v>60</v>
          </cell>
          <cell r="OL43" t="str">
            <v>N/A</v>
          </cell>
          <cell r="OM43" t="str">
            <v>N/A</v>
          </cell>
          <cell r="ON43" t="str">
            <v>N/A</v>
          </cell>
          <cell r="OO43" t="str">
            <v>N/A</v>
          </cell>
          <cell r="OP43" t="str">
            <v>N/A</v>
          </cell>
          <cell r="OQ43" t="str">
            <v>N/A</v>
          </cell>
          <cell r="OR43" t="str">
            <v>N/A</v>
          </cell>
          <cell r="OS43" t="str">
            <v>N/A</v>
          </cell>
          <cell r="OT43" t="str">
            <v>N/A</v>
          </cell>
          <cell r="OU43" t="str">
            <v>N/A</v>
          </cell>
          <cell r="OV43" t="str">
            <v>N/A</v>
          </cell>
          <cell r="OW43" t="str">
            <v>N/A</v>
          </cell>
          <cell r="OX43" t="str">
            <v>N/A</v>
          </cell>
          <cell r="OY43" t="str">
            <v>N/A</v>
          </cell>
          <cell r="OZ43" t="str">
            <v>N/A</v>
          </cell>
          <cell r="PA43" t="str">
            <v>N/A</v>
          </cell>
          <cell r="PB43" t="str">
            <v>N/A</v>
          </cell>
          <cell r="PC43" t="str">
            <v>N/A</v>
          </cell>
          <cell r="PD43" t="str">
            <v>N/A</v>
          </cell>
          <cell r="PE43" t="str">
            <v>N/A</v>
          </cell>
          <cell r="PF43" t="str">
            <v>N/A</v>
          </cell>
          <cell r="PG43" t="str">
            <v>N/A</v>
          </cell>
          <cell r="PH43" t="str">
            <v>N/A</v>
          </cell>
          <cell r="PI43" t="str">
            <v>N/A</v>
          </cell>
          <cell r="PJ43" t="str">
            <v>N/A</v>
          </cell>
          <cell r="PK43" t="str">
            <v>N/A</v>
          </cell>
          <cell r="PL43">
            <v>0</v>
          </cell>
          <cell r="PM43">
            <v>257246630</v>
          </cell>
          <cell r="PN43" t="str">
            <v>Meta Sectorial</v>
          </cell>
        </row>
        <row r="44">
          <cell r="A44" t="str">
            <v>PD67</v>
          </cell>
          <cell r="B44">
            <v>7869</v>
          </cell>
          <cell r="C44" t="str">
            <v>7869_MGA_1</v>
          </cell>
          <cell r="D44">
            <v>2020110010187</v>
          </cell>
          <cell r="E44" t="str">
            <v>Un nuevo contrato social y ambiental para la Bogotá del siglo XXI</v>
          </cell>
          <cell r="F44" t="str">
            <v>5. Construir Bogotá región con gobierno abierto, transparente y ciudadanía consciente.</v>
          </cell>
          <cell r="G44" t="str">
            <v>51. Gobierno Abierto</v>
          </cell>
          <cell r="H44" t="str">
            <v>Implementar un modelo de Gobierno Abierto de Bogotá que promueva una relación democrática, incluyente, accesible y transparente con la ciudadanía</v>
          </cell>
          <cell r="I44"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44" t="str">
            <v>Implementación del modelo de Gobierno Abierto, Accesible e Incluyente de Bogotá</v>
          </cell>
          <cell r="K44" t="str">
            <v>Oficina Asesora de Planeación - GAB</v>
          </cell>
          <cell r="L44" t="str">
            <v>Fredy Alexander Martinez García</v>
          </cell>
          <cell r="M44" t="str">
            <v>Asesor Despacho Secretaría General</v>
          </cell>
          <cell r="N44" t="str">
            <v>Oficina Asesora de Planeación - GAB</v>
          </cell>
          <cell r="O44" t="str">
            <v>Fredy Alexander Martinez García</v>
          </cell>
          <cell r="P44" t="str">
            <v>Asesor Despacho Secretaría General</v>
          </cell>
          <cell r="Q44" t="str">
            <v>Natalia Márquez-Bustos, Mónica Mora y Lorena Rodriguez</v>
          </cell>
          <cell r="R44" t="str">
            <v>Jenny Torres</v>
          </cell>
          <cell r="S44" t="str">
            <v>Servicio de monitoreo y evaluación a la implementación de la Estrategia de Gobierno digital</v>
          </cell>
          <cell r="T44" t="str">
            <v>Informes de monitoreo y seguimiento a la implementación de la Estrategia de Gobierno digital realizados</v>
          </cell>
          <cell r="AD44" t="str">
            <v>1.1. Servicio de monitoreo y evaluación a la implementación de la Estrategia de Gobierno digital</v>
          </cell>
          <cell r="AE44" t="str">
            <v>1.1.1. Informes de monitoreo y seguimiento a la implementación de la Estrategia de Gobierno digital realizados</v>
          </cell>
          <cell r="AI44" t="str">
            <v xml:space="preserve">PD_producto MGA: 1.1. Servicio de monitoreo y evaluación a la implementación de la Estrategia de Gobierno digital; PD_ID producto MGA: 1.1.1. Informes de monitoreo y seguimiento a la implementación de la Estrategia de Gobierno digital realizados; </v>
          </cell>
          <cell r="AJ44">
            <v>0</v>
          </cell>
          <cell r="AK44">
            <v>44055</v>
          </cell>
          <cell r="AL44">
            <v>1</v>
          </cell>
          <cell r="AM44">
            <v>2022</v>
          </cell>
          <cell r="AN44" t="str">
            <v>El indicador da cuenta del número de informes de monitoreo y seguimiento realizados para evaluar la implementación de la estrategia de Gobierno Digital.</v>
          </cell>
          <cell r="AO44" t="str">
            <v>La aplicación de este indicador permite verificar el avance en la realización de estrategias institucionales para que la ciudadanía, en condiciones de equidad, integralidad, accesibilidad e inclusión, ejerza la democracia digital, el control social y el aprovechamiento de información pública.</v>
          </cell>
          <cell r="AP44">
            <v>2020</v>
          </cell>
          <cell r="AQ44">
            <v>2024</v>
          </cell>
          <cell r="AR44" t="str">
            <v>Suma</v>
          </cell>
          <cell r="AS44" t="str">
            <v>Eficacia</v>
          </cell>
          <cell r="AT44" t="str">
            <v>Número</v>
          </cell>
          <cell r="AU44" t="str">
            <v>Producto</v>
          </cell>
          <cell r="AV44" t="str">
            <v>N/D</v>
          </cell>
          <cell r="AW44" t="str">
            <v>N/D</v>
          </cell>
          <cell r="AX44" t="str">
            <v>N/D</v>
          </cell>
          <cell r="AZ44">
            <v>1</v>
          </cell>
          <cell r="BB44" t="str">
            <v>Se cuenta con informes suficientes que dan cuenta de los avances y logros del proyecto.</v>
          </cell>
          <cell r="BC44" t="str">
            <v xml:space="preserve">Sumatoria de informes de monitoreo y seguimiento a la implementación de la Estrategia de Gobierno digital realizados			</v>
          </cell>
          <cell r="BD44" t="str">
            <v xml:space="preserve">Número de informes de monitoreo y seguimiento a la implementación de la Estrategia de Gobierno digital realizados			</v>
          </cell>
          <cell r="BE44" t="str">
            <v>N/A</v>
          </cell>
          <cell r="BF44" t="str">
            <v>- Informes de monitoreo y seguimiento a la Estrategia de Gobierno Digital.</v>
          </cell>
          <cell r="BG44">
            <v>1</v>
          </cell>
          <cell r="BH44">
            <v>44055</v>
          </cell>
          <cell r="BI44">
            <v>0</v>
          </cell>
          <cell r="BJ44" t="str">
            <v>Establecer variables 1 y/o 2 numéricas</v>
          </cell>
          <cell r="BK44">
            <v>8</v>
          </cell>
          <cell r="BL44">
            <v>1</v>
          </cell>
          <cell r="BM44">
            <v>2</v>
          </cell>
          <cell r="BN44">
            <v>2</v>
          </cell>
          <cell r="BO44">
            <v>2</v>
          </cell>
          <cell r="BP44">
            <v>1</v>
          </cell>
          <cell r="BW44">
            <v>1</v>
          </cell>
          <cell r="BX44">
            <v>2</v>
          </cell>
          <cell r="BY44">
            <v>2</v>
          </cell>
          <cell r="BZ44">
            <v>2</v>
          </cell>
          <cell r="CA44">
            <v>2</v>
          </cell>
          <cell r="CB44">
            <v>0</v>
          </cell>
          <cell r="CC44" t="str">
            <v>N/A</v>
          </cell>
          <cell r="CD44">
            <v>0</v>
          </cell>
          <cell r="CE44">
            <v>0</v>
          </cell>
          <cell r="CF44">
            <v>1</v>
          </cell>
          <cell r="CG44">
            <v>2</v>
          </cell>
          <cell r="CH44">
            <v>4</v>
          </cell>
          <cell r="CI44" t="str">
            <v>Suma</v>
          </cell>
          <cell r="CJ44">
            <v>0</v>
          </cell>
          <cell r="CK44">
            <v>0</v>
          </cell>
          <cell r="CL44">
            <v>0</v>
          </cell>
          <cell r="CM44">
            <v>0</v>
          </cell>
          <cell r="CN44">
            <v>0</v>
          </cell>
          <cell r="CO44">
            <v>0</v>
          </cell>
          <cell r="CP44">
            <v>1</v>
          </cell>
          <cell r="CQ44">
            <v>0</v>
          </cell>
          <cell r="CR44">
            <v>0</v>
          </cell>
          <cell r="CS44">
            <v>0</v>
          </cell>
          <cell r="CT44">
            <v>0</v>
          </cell>
          <cell r="CU44">
            <v>1</v>
          </cell>
          <cell r="CV44">
            <v>2</v>
          </cell>
          <cell r="CW44">
            <v>1</v>
          </cell>
          <cell r="CX44">
            <v>1</v>
          </cell>
          <cell r="CY44">
            <v>0</v>
          </cell>
          <cell r="CZ44">
            <v>0</v>
          </cell>
          <cell r="DA44">
            <v>0</v>
          </cell>
          <cell r="DB44">
            <v>0</v>
          </cell>
          <cell r="DC44">
            <v>0</v>
          </cell>
          <cell r="DD44">
            <v>0</v>
          </cell>
          <cell r="DE44">
            <v>0</v>
          </cell>
          <cell r="DF44">
            <v>0</v>
          </cell>
          <cell r="DG44">
            <v>0</v>
          </cell>
          <cell r="DH44">
            <v>0</v>
          </cell>
          <cell r="DI44">
            <v>0</v>
          </cell>
          <cell r="DJ44">
            <v>0</v>
          </cell>
          <cell r="DK44">
            <v>2</v>
          </cell>
          <cell r="DL44">
            <v>0</v>
          </cell>
          <cell r="DM44">
            <v>0</v>
          </cell>
          <cell r="DN44">
            <v>0</v>
          </cell>
          <cell r="DO44">
            <v>0</v>
          </cell>
          <cell r="DP44">
            <v>0</v>
          </cell>
          <cell r="DQ44">
            <v>0</v>
          </cell>
          <cell r="DR44">
            <v>1</v>
          </cell>
          <cell r="DS44">
            <v>0</v>
          </cell>
          <cell r="DT44">
            <v>0</v>
          </cell>
          <cell r="DU44">
            <v>0</v>
          </cell>
          <cell r="DV44">
            <v>0</v>
          </cell>
          <cell r="DW44">
            <v>0</v>
          </cell>
          <cell r="DX44">
            <v>1</v>
          </cell>
          <cell r="DY44">
            <v>1</v>
          </cell>
          <cell r="DZ44">
            <v>0</v>
          </cell>
          <cell r="EA44">
            <v>0</v>
          </cell>
          <cell r="EB44">
            <v>0</v>
          </cell>
          <cell r="EC44">
            <v>0</v>
          </cell>
          <cell r="ED44">
            <v>0</v>
          </cell>
          <cell r="EE44">
            <v>0</v>
          </cell>
          <cell r="EF44" t="str">
            <v>Informes de monitoreo y seguimiento a la Estrategia de Gobierno Digital.</v>
          </cell>
          <cell r="EG44">
            <v>0</v>
          </cell>
          <cell r="EH44">
            <v>0</v>
          </cell>
          <cell r="EI44">
            <v>0</v>
          </cell>
          <cell r="EJ44">
            <v>0</v>
          </cell>
          <cell r="EK44" t="str">
            <v>Informes de monitoreo y seguimiento a la Estrategia de Gobierno Digital.</v>
          </cell>
          <cell r="EL44">
            <v>0</v>
          </cell>
          <cell r="EM44">
            <v>0</v>
          </cell>
          <cell r="EN44">
            <v>0</v>
          </cell>
          <cell r="EO44">
            <v>0</v>
          </cell>
          <cell r="EP44">
            <v>0</v>
          </cell>
          <cell r="EQ44">
            <v>0</v>
          </cell>
          <cell r="ER44" t="str">
            <v>Informes de monitoreo y seguimiento a la Estrategia de Gobierno Digital.</v>
          </cell>
          <cell r="ES44">
            <v>0</v>
          </cell>
          <cell r="ET44">
            <v>0</v>
          </cell>
          <cell r="EU44">
            <v>0</v>
          </cell>
          <cell r="EV44">
            <v>0</v>
          </cell>
          <cell r="EW44">
            <v>0</v>
          </cell>
          <cell r="EX44" t="str">
            <v>N/A</v>
          </cell>
          <cell r="EY44" t="str">
            <v>N/A</v>
          </cell>
          <cell r="EZ44" t="str">
            <v>N/A</v>
          </cell>
          <cell r="FA44" t="str">
            <v>N/A</v>
          </cell>
          <cell r="FB44" t="str">
            <v>N/A</v>
          </cell>
          <cell r="FC44" t="str">
            <v>N/A</v>
          </cell>
          <cell r="FD44" t="str">
            <v>N/A</v>
          </cell>
          <cell r="FE44" t="str">
            <v>N/A</v>
          </cell>
          <cell r="FF44" t="str">
            <v>N/A</v>
          </cell>
          <cell r="FG44" t="str">
            <v>N/A</v>
          </cell>
          <cell r="FH44" t="str">
            <v>N/A</v>
          </cell>
          <cell r="FI44" t="str">
            <v>N/A</v>
          </cell>
          <cell r="FJ44" t="str">
            <v>N/A</v>
          </cell>
          <cell r="FK44" t="str">
            <v>N/A</v>
          </cell>
          <cell r="FL44" t="str">
            <v>N/A</v>
          </cell>
          <cell r="FM44" t="str">
            <v>N/A</v>
          </cell>
          <cell r="FN44" t="str">
            <v>N/A</v>
          </cell>
          <cell r="FO44" t="str">
            <v>N/A</v>
          </cell>
          <cell r="FP44" t="str">
            <v>N/A</v>
          </cell>
          <cell r="FQ44" t="str">
            <v>N/A</v>
          </cell>
          <cell r="FR44" t="str">
            <v>N/A</v>
          </cell>
          <cell r="FS44" t="str">
            <v>N/A</v>
          </cell>
          <cell r="FT44" t="str">
            <v>N/A</v>
          </cell>
          <cell r="FU44" t="str">
            <v>N/A</v>
          </cell>
          <cell r="FV44" t="str">
            <v>N/A</v>
          </cell>
          <cell r="FW44" t="str">
            <v>N/A</v>
          </cell>
          <cell r="FX44" t="str">
            <v>N/A</v>
          </cell>
          <cell r="FY44" t="str">
            <v>N/A</v>
          </cell>
          <cell r="FZ44" t="str">
            <v>N/A</v>
          </cell>
          <cell r="GA44" t="str">
            <v>N/A</v>
          </cell>
          <cell r="GB44" t="str">
            <v>N/A</v>
          </cell>
          <cell r="GC44" t="str">
            <v>N/A</v>
          </cell>
          <cell r="GD44" t="str">
            <v>N/A</v>
          </cell>
          <cell r="GE44" t="str">
            <v>N/A</v>
          </cell>
          <cell r="GF44" t="str">
            <v>N/A</v>
          </cell>
          <cell r="GG44" t="str">
            <v>N/A</v>
          </cell>
          <cell r="GH44" t="str">
            <v>N/A</v>
          </cell>
          <cell r="GI44" t="str">
            <v>N/A</v>
          </cell>
          <cell r="GJ44" t="str">
            <v>N/A</v>
          </cell>
          <cell r="GK44" t="str">
            <v>N/A</v>
          </cell>
          <cell r="GL44" t="str">
            <v>N/A</v>
          </cell>
          <cell r="GM44" t="str">
            <v>N/A</v>
          </cell>
          <cell r="GN44" t="str">
            <v>N/A</v>
          </cell>
          <cell r="GO44" t="str">
            <v>N/A</v>
          </cell>
          <cell r="GP44" t="str">
            <v>N/A</v>
          </cell>
          <cell r="GQ44" t="str">
            <v>N/A</v>
          </cell>
          <cell r="GR44" t="str">
            <v>N/A</v>
          </cell>
          <cell r="GS44" t="str">
            <v>N/A</v>
          </cell>
          <cell r="GT44" t="str">
            <v>N/A</v>
          </cell>
          <cell r="GU44" t="str">
            <v>N/A</v>
          </cell>
          <cell r="GV44" t="str">
            <v>N/A</v>
          </cell>
          <cell r="GW44" t="str">
            <v>N/A</v>
          </cell>
          <cell r="GX44" t="str">
            <v>N/A</v>
          </cell>
          <cell r="GY44" t="str">
            <v>N/A</v>
          </cell>
          <cell r="GZ44" t="str">
            <v>N/A</v>
          </cell>
          <cell r="HA44" t="str">
            <v>N/A</v>
          </cell>
          <cell r="HB44" t="str">
            <v>N/A</v>
          </cell>
          <cell r="HC44" t="str">
            <v>N/A</v>
          </cell>
          <cell r="HD44" t="str">
            <v>N/A</v>
          </cell>
          <cell r="HE44" t="str">
            <v>N/A</v>
          </cell>
          <cell r="HF44" t="str">
            <v>N/A</v>
          </cell>
          <cell r="HG44" t="str">
            <v>N/A</v>
          </cell>
          <cell r="HH44" t="str">
            <v>N/A</v>
          </cell>
          <cell r="HI44" t="str">
            <v>N/A</v>
          </cell>
          <cell r="HJ44" t="str">
            <v>N/A</v>
          </cell>
          <cell r="HK44" t="str">
            <v>N/A</v>
          </cell>
          <cell r="HL44" t="str">
            <v>N/A</v>
          </cell>
          <cell r="HM44" t="str">
            <v>N/A</v>
          </cell>
          <cell r="HN44" t="str">
            <v>N/A</v>
          </cell>
          <cell r="HO44" t="str">
            <v>N/A</v>
          </cell>
          <cell r="HP44" t="str">
            <v>N/A</v>
          </cell>
          <cell r="HQ44" t="str">
            <v>N/A</v>
          </cell>
          <cell r="HR44" t="str">
            <v>N/A</v>
          </cell>
          <cell r="HS44" t="str">
            <v>N/A</v>
          </cell>
          <cell r="HT44" t="str">
            <v>N/A</v>
          </cell>
          <cell r="HU44" t="str">
            <v>N/A</v>
          </cell>
          <cell r="HV44" t="str">
            <v>N/A</v>
          </cell>
          <cell r="HW44" t="str">
            <v>N/A</v>
          </cell>
          <cell r="HX44" t="str">
            <v>Durante la vigencia, la Secretaría General realizó un informe de monitoreo y seguimiento a la Estrategia de Gobierno Digital que tiene como objetivo asegurar que los avances que ha realizado para suministrar tecnologías para el acceso y uso de información y datos abiertos, control social, seguimiento a la inversión pública, rendiciones de cuentas y gestión de trámites y servicios en el distrito estén alineados a las disposiciones nacionales en materia de accesibilidad y usabilidad. Esto en el marco de la plataforma GAB, la herramienta de soporte para la operabilidad del modelo de Gobierno Abierto. Así, el informe da cuenta de la adopción de las disposiciones del MinTIC en materia de accesibilidad y diseño en la plataforma GAB.</v>
          </cell>
          <cell r="HY44" t="str">
            <v/>
          </cell>
          <cell r="HZ44" t="str">
            <v/>
          </cell>
          <cell r="IA44" t="str">
            <v/>
          </cell>
          <cell r="IB44" t="str">
            <v/>
          </cell>
          <cell r="IC44" t="str">
            <v/>
          </cell>
          <cell r="ID44" t="str">
            <v/>
          </cell>
          <cell r="IE44" t="str">
            <v/>
          </cell>
          <cell r="IF44" t="str">
            <v/>
          </cell>
          <cell r="IG44" t="str">
            <v xml:space="preserve">Durante la vigencia, la Secretaría General realizó un informe de monitoreo y seguimiento a la Estrategia de Gobierno Digital que tiene como objetivo asegurar que los avances que ha realizado para suministrar tecnologías para el acceso y uso de información y datos abiertos, control social, seguimiento a la inversión pública, rendiciones de cuentas y gestión de trámites y servicios en el distrito estén alineados a las disposiciones nacionales en materia de accesibilidad y usabilidad. Esto en el marco de la plataforma GAB, la herramienta de soporte para la operabilidad del modelo de Gobierno Abierto. Así, el informe da cuenta de la adopción de las disposiciones del MinTIC en materia de accesibilidad y diseño en la plataforma GAB. </v>
          </cell>
          <cell r="IH44" t="str">
            <v/>
          </cell>
          <cell r="II44" t="str">
            <v/>
          </cell>
          <cell r="IJ44" t="str">
            <v/>
          </cell>
          <cell r="IK44" t="str">
            <v/>
          </cell>
          <cell r="IL44" t="str">
            <v/>
          </cell>
          <cell r="IM44">
            <v>0</v>
          </cell>
          <cell r="IN44">
            <v>0</v>
          </cell>
          <cell r="IO44">
            <v>0</v>
          </cell>
          <cell r="IP44">
            <v>0</v>
          </cell>
          <cell r="IQ44">
            <v>0</v>
          </cell>
          <cell r="IR44">
            <v>0</v>
          </cell>
          <cell r="IS44">
            <v>1</v>
          </cell>
          <cell r="IT44">
            <v>0</v>
          </cell>
          <cell r="IU44">
            <v>0</v>
          </cell>
          <cell r="IV44">
            <v>0</v>
          </cell>
          <cell r="IW44">
            <v>0</v>
          </cell>
          <cell r="IX44">
            <v>0</v>
          </cell>
          <cell r="IY44">
            <v>0.5</v>
          </cell>
          <cell r="IZ44">
            <v>0</v>
          </cell>
          <cell r="JA44">
            <v>0</v>
          </cell>
          <cell r="JB44">
            <v>0</v>
          </cell>
          <cell r="JC44">
            <v>0</v>
          </cell>
          <cell r="JD44">
            <v>0</v>
          </cell>
          <cell r="JE44">
            <v>0</v>
          </cell>
          <cell r="JF44">
            <v>50</v>
          </cell>
          <cell r="JG44">
            <v>0</v>
          </cell>
          <cell r="JH44">
            <v>0</v>
          </cell>
          <cell r="JI44">
            <v>0</v>
          </cell>
          <cell r="JJ44">
            <v>0</v>
          </cell>
          <cell r="JK44">
            <v>0</v>
          </cell>
          <cell r="JL44">
            <v>50</v>
          </cell>
          <cell r="JM44">
            <v>0</v>
          </cell>
          <cell r="JN44">
            <v>0</v>
          </cell>
          <cell r="JO44">
            <v>0</v>
          </cell>
          <cell r="JP44">
            <v>0</v>
          </cell>
          <cell r="JQ44">
            <v>0</v>
          </cell>
          <cell r="JR44">
            <v>0</v>
          </cell>
          <cell r="JS44">
            <v>50</v>
          </cell>
          <cell r="JT44">
            <v>50</v>
          </cell>
          <cell r="JU44">
            <v>50</v>
          </cell>
          <cell r="JV44">
            <v>50</v>
          </cell>
          <cell r="JW44">
            <v>50</v>
          </cell>
          <cell r="JX44">
            <v>50</v>
          </cell>
          <cell r="JY44" t="str">
            <v>No Programó</v>
          </cell>
          <cell r="JZ44" t="str">
            <v/>
          </cell>
          <cell r="KA44" t="str">
            <v/>
          </cell>
          <cell r="KB44" t="str">
            <v/>
          </cell>
          <cell r="KC44" t="str">
            <v/>
          </cell>
          <cell r="KD44" t="str">
            <v/>
          </cell>
          <cell r="KE44">
            <v>100</v>
          </cell>
          <cell r="KF44" t="str">
            <v/>
          </cell>
          <cell r="KG44" t="str">
            <v/>
          </cell>
          <cell r="KH44" t="str">
            <v/>
          </cell>
          <cell r="KI44" t="str">
            <v/>
          </cell>
          <cell r="KJ44" t="str">
            <v/>
          </cell>
          <cell r="KK44" t="str">
            <v>No Programó</v>
          </cell>
          <cell r="KL44" t="str">
            <v>No Programó</v>
          </cell>
          <cell r="KM44" t="str">
            <v>No Programó</v>
          </cell>
          <cell r="KN44" t="str">
            <v>No Programó</v>
          </cell>
          <cell r="KO44" t="str">
            <v>No Programó</v>
          </cell>
          <cell r="KP44" t="str">
            <v>No Programó</v>
          </cell>
          <cell r="KQ44">
            <v>100</v>
          </cell>
          <cell r="KR44">
            <v>100</v>
          </cell>
          <cell r="KS44">
            <v>100</v>
          </cell>
          <cell r="KT44">
            <v>100</v>
          </cell>
          <cell r="KU44" t="str">
            <v/>
          </cell>
          <cell r="KV44" t="str">
            <v/>
          </cell>
          <cell r="KW44">
            <v>100</v>
          </cell>
          <cell r="KX44" t="str">
            <v>7869_1</v>
          </cell>
          <cell r="KY44" t="str">
            <v>1. Implementar estrategias institucionales para que la ciudadanía en condiciones de equidad, integra</v>
          </cell>
          <cell r="KZ44">
            <v>100</v>
          </cell>
          <cell r="LA44">
            <v>84.166666666666671</v>
          </cell>
          <cell r="LB44" t="str">
            <v/>
          </cell>
          <cell r="LC44" t="str">
            <v/>
          </cell>
          <cell r="LD44">
            <v>100</v>
          </cell>
          <cell r="LE44">
            <v>83.333333333333343</v>
          </cell>
          <cell r="LF44">
            <v>2491102000</v>
          </cell>
          <cell r="LG44">
            <v>2304880190</v>
          </cell>
          <cell r="LH44">
            <v>1469040033</v>
          </cell>
          <cell r="LI44">
            <v>257246630</v>
          </cell>
          <cell r="LJ44">
            <v>257233797</v>
          </cell>
          <cell r="LK44" t="str">
            <v>No Programó</v>
          </cell>
          <cell r="LL44" t="str">
            <v>No Programó</v>
          </cell>
          <cell r="LM44" t="str">
            <v>No Programó</v>
          </cell>
          <cell r="LN44" t="str">
            <v>No Programó</v>
          </cell>
          <cell r="LO44" t="str">
            <v>No Programó</v>
          </cell>
          <cell r="LP44" t="str">
            <v>No Programó</v>
          </cell>
          <cell r="LQ44">
            <v>1</v>
          </cell>
          <cell r="LR44">
            <v>0</v>
          </cell>
          <cell r="LS44">
            <v>0</v>
          </cell>
          <cell r="LT44">
            <v>0</v>
          </cell>
          <cell r="LU44" t="str">
            <v/>
          </cell>
          <cell r="LV44" t="str">
            <v/>
          </cell>
          <cell r="LW44">
            <v>1</v>
          </cell>
          <cell r="LX44">
            <v>1</v>
          </cell>
          <cell r="LY44">
            <v>1</v>
          </cell>
          <cell r="LZ44">
            <v>0</v>
          </cell>
          <cell r="MA44" t="str">
            <v>No aplica</v>
          </cell>
          <cell r="MB44" t="str">
            <v>No aplica</v>
          </cell>
          <cell r="MC44" t="str">
            <v>No aplica</v>
          </cell>
          <cell r="MD44" t="str">
            <v>No aplica</v>
          </cell>
          <cell r="ME44" t="str">
            <v>No aplica</v>
          </cell>
          <cell r="MF44" t="str">
            <v>No aplica</v>
          </cell>
          <cell r="MG44" t="str">
            <v>No aplica</v>
          </cell>
          <cell r="MH44" t="str">
            <v>No aplica</v>
          </cell>
          <cell r="MI44">
            <v>0</v>
          </cell>
          <cell r="MJ44">
            <v>0</v>
          </cell>
          <cell r="MK44">
            <v>0</v>
          </cell>
          <cell r="ML44">
            <v>0</v>
          </cell>
          <cell r="MM44" t="str">
            <v>No aplica</v>
          </cell>
          <cell r="MN44" t="str">
            <v>No aplica</v>
          </cell>
          <cell r="MO44" t="str">
            <v>No aplica</v>
          </cell>
          <cell r="MP44" t="str">
            <v>No aplica</v>
          </cell>
          <cell r="MQ44" t="str">
            <v>No aplica</v>
          </cell>
          <cell r="MR44" t="str">
            <v>No aplica</v>
          </cell>
          <cell r="MS44" t="str">
            <v>No aplica</v>
          </cell>
          <cell r="MT44" t="str">
            <v>No aplica</v>
          </cell>
          <cell r="MU44">
            <v>0</v>
          </cell>
          <cell r="MV44">
            <v>0</v>
          </cell>
          <cell r="MW44">
            <v>0</v>
          </cell>
          <cell r="MX44" t="str">
            <v>No Programó</v>
          </cell>
          <cell r="MY44" t="str">
            <v>No Programó</v>
          </cell>
          <cell r="MZ44" t="str">
            <v>No Programó</v>
          </cell>
          <cell r="NA44" t="str">
            <v>No Programó</v>
          </cell>
          <cell r="NB44" t="str">
            <v>No Programó</v>
          </cell>
          <cell r="NC44" t="str">
            <v>No Programó</v>
          </cell>
          <cell r="ND44">
            <v>100</v>
          </cell>
          <cell r="NE44">
            <v>100</v>
          </cell>
          <cell r="NF44">
            <v>100</v>
          </cell>
          <cell r="NG44">
            <v>100</v>
          </cell>
          <cell r="NH44" t="str">
            <v/>
          </cell>
          <cell r="NI44" t="str">
            <v/>
          </cell>
          <cell r="NJ44">
            <v>0</v>
          </cell>
          <cell r="NK44" t="str">
            <v>No aplica</v>
          </cell>
          <cell r="NL44" t="str">
            <v>No aplica</v>
          </cell>
          <cell r="NM44" t="str">
            <v>No aplica</v>
          </cell>
          <cell r="NN44" t="str">
            <v>No aplica</v>
          </cell>
          <cell r="NO44" t="str">
            <v>No aplica</v>
          </cell>
          <cell r="NP44" t="str">
            <v>No aplica</v>
          </cell>
          <cell r="NQ44" t="str">
            <v>No aplica</v>
          </cell>
          <cell r="NR44" t="str">
            <v>No aplica</v>
          </cell>
          <cell r="NS44">
            <v>0</v>
          </cell>
          <cell r="NT44">
            <v>0</v>
          </cell>
          <cell r="NU44">
            <v>0</v>
          </cell>
          <cell r="NV44">
            <v>0</v>
          </cell>
          <cell r="NW44" t="str">
            <v>No se programó avance para este periodo</v>
          </cell>
          <cell r="NX44" t="str">
            <v>No se programó avance para este periodo</v>
          </cell>
          <cell r="NY44" t="str">
            <v>No se programó avance para este periodo</v>
          </cell>
          <cell r="NZ44" t="str">
            <v>No se programó avance para este periodo</v>
          </cell>
          <cell r="OA44" t="str">
            <v>No se programó avance para este periodo</v>
          </cell>
          <cell r="OB44" t="str">
            <v>No se programó avance para este periodo</v>
          </cell>
          <cell r="OC44" t="str">
            <v>No se programó avance para este periodo</v>
          </cell>
          <cell r="OD44" t="str">
            <v>No se programó avance para este periodo</v>
          </cell>
          <cell r="OE44">
            <v>0</v>
          </cell>
          <cell r="OF44">
            <v>0</v>
          </cell>
          <cell r="OG44">
            <v>0</v>
          </cell>
          <cell r="OJ44" t="str">
            <v>PD67</v>
          </cell>
          <cell r="OK44">
            <v>1</v>
          </cell>
          <cell r="OL44" t="str">
            <v>N/A</v>
          </cell>
          <cell r="OM44" t="str">
            <v>N/A</v>
          </cell>
          <cell r="ON44" t="str">
            <v>N/A</v>
          </cell>
          <cell r="OO44" t="str">
            <v>N/A</v>
          </cell>
          <cell r="OP44" t="str">
            <v>N/A</v>
          </cell>
          <cell r="OQ44" t="str">
            <v>N/A</v>
          </cell>
          <cell r="OR44" t="str">
            <v>N/A</v>
          </cell>
          <cell r="OS44" t="str">
            <v>N/A</v>
          </cell>
          <cell r="OT44" t="str">
            <v>N/A</v>
          </cell>
          <cell r="OU44" t="str">
            <v>N/A</v>
          </cell>
          <cell r="OV44" t="str">
            <v>N/A</v>
          </cell>
          <cell r="OW44" t="str">
            <v>N/A</v>
          </cell>
          <cell r="OX44" t="str">
            <v>N/A</v>
          </cell>
          <cell r="OY44" t="str">
            <v>N/A</v>
          </cell>
          <cell r="OZ44" t="str">
            <v>N/A</v>
          </cell>
          <cell r="PA44" t="str">
            <v>N/A</v>
          </cell>
          <cell r="PB44" t="str">
            <v>N/A</v>
          </cell>
          <cell r="PC44" t="str">
            <v>N/A</v>
          </cell>
          <cell r="PD44" t="str">
            <v>N/A</v>
          </cell>
          <cell r="PE44" t="str">
            <v>N/A</v>
          </cell>
          <cell r="PF44" t="str">
            <v>N/A</v>
          </cell>
          <cell r="PG44" t="str">
            <v>N/A</v>
          </cell>
          <cell r="PH44" t="str">
            <v>N/A</v>
          </cell>
          <cell r="PI44" t="str">
            <v>N/A</v>
          </cell>
          <cell r="PJ44" t="str">
            <v>N/A</v>
          </cell>
          <cell r="PK44" t="str">
            <v>N/A</v>
          </cell>
          <cell r="PL44">
            <v>0</v>
          </cell>
          <cell r="PM44">
            <v>257246630</v>
          </cell>
          <cell r="PN44" t="str">
            <v>Indicador MGA</v>
          </cell>
        </row>
        <row r="45">
          <cell r="A45" t="str">
            <v>PD68</v>
          </cell>
          <cell r="B45">
            <v>7869</v>
          </cell>
          <cell r="C45" t="str">
            <v>7869_MGA_2</v>
          </cell>
          <cell r="D45">
            <v>2020110010187</v>
          </cell>
          <cell r="E45" t="str">
            <v>Un nuevo contrato social y ambiental para la Bogotá del siglo XXI</v>
          </cell>
          <cell r="F45" t="str">
            <v>5. Construir Bogotá región con gobierno abierto, transparente y ciudadanía consciente.</v>
          </cell>
          <cell r="G45" t="str">
            <v>51. Gobierno Abierto</v>
          </cell>
          <cell r="H45" t="str">
            <v>Implementar un modelo de Gobierno Abierto de Bogotá que promueva una relación democrática, incluyente, accesible y transparente con la ciudadanía</v>
          </cell>
          <cell r="I45" t="str">
            <v>2. Fortalecer la capacidad institucional para promover, cualificar y afianzar capacidades ciudadanas, que confluyan en procesos de colaboración y toma de decisiones, que reconocen la diferenciación de condiciones sociales, territoriales y económicas de la población.</v>
          </cell>
          <cell r="J45" t="str">
            <v>Implementación del modelo de Gobierno Abierto, Accesible e Incluyente de Bogotá</v>
          </cell>
          <cell r="K45" t="str">
            <v>Oficina Asesora de Planeación - GAB</v>
          </cell>
          <cell r="L45" t="str">
            <v>Fredy Alexander Martinez García</v>
          </cell>
          <cell r="M45" t="str">
            <v>Asesor Despacho Secretaría General</v>
          </cell>
          <cell r="N45" t="str">
            <v>Oficina Asesora de Planeación - GAB</v>
          </cell>
          <cell r="O45" t="str">
            <v>Fredy Alexander Martinez García</v>
          </cell>
          <cell r="P45" t="str">
            <v>Asesor Despacho Secretaría General</v>
          </cell>
          <cell r="Q45" t="str">
            <v>Natalia Márquez-Bustos, Mónica Mora y Lorena Rodriguez</v>
          </cell>
          <cell r="R45" t="str">
            <v>Jenny Torres</v>
          </cell>
          <cell r="S45" t="str">
            <v>Documentos de lineamientos técnicos elaborados por el proyecto de inversión de Gobierno Abierto</v>
          </cell>
          <cell r="T45" t="str">
            <v>Documentos de lineamientos técnicos elaborados</v>
          </cell>
          <cell r="AD45" t="str">
            <v>2.1. Documentos de lineamientos técnicos</v>
          </cell>
          <cell r="AE45" t="str">
            <v>2.1.1. Documentos de lineamientos técnicos elaborados</v>
          </cell>
          <cell r="AI45" t="str">
            <v xml:space="preserve">PD_producto MGA: 2.1. Documentos de lineamientos técnicos; PD_ID producto MGA: 2.1.1. Documentos de lineamientos técnicos elaborados; </v>
          </cell>
          <cell r="AJ45">
            <v>0</v>
          </cell>
          <cell r="AK45">
            <v>44055</v>
          </cell>
          <cell r="AL45">
            <v>1</v>
          </cell>
          <cell r="AM45">
            <v>2022</v>
          </cell>
          <cell r="AN45" t="str">
            <v>El indicador da cuenta del número de lineamientos técnicos elaborados por el Modelo para facilitar el proceso de articulación interinstitucional y posicionamiento con la ciudadanía.</v>
          </cell>
          <cell r="AO45" t="str">
            <v>La aplicación de este indicador da cuenta de los esfuerzos del Modelo por unificar criterios, principios, lineamientos y acciones de Gobierto Abierto en el Distrito y garantizar así su articulación, coordinación, posicionamiento y apropiación interinstitucional.</v>
          </cell>
          <cell r="AP45">
            <v>2020</v>
          </cell>
          <cell r="AQ45">
            <v>2024</v>
          </cell>
          <cell r="AR45" t="str">
            <v>Suma</v>
          </cell>
          <cell r="AS45" t="str">
            <v>Eficacia</v>
          </cell>
          <cell r="AT45" t="str">
            <v>Número</v>
          </cell>
          <cell r="AU45" t="str">
            <v>Producto</v>
          </cell>
          <cell r="AV45" t="str">
            <v>N/D</v>
          </cell>
          <cell r="AW45" t="str">
            <v>N/D</v>
          </cell>
          <cell r="AX45" t="str">
            <v>N/D</v>
          </cell>
          <cell r="AZ45">
            <v>1</v>
          </cell>
          <cell r="BB45" t="str">
            <v>Contar con los lineamientos necesarios para que las entidades del distrito cuenten con elementos suficientes para adelantar acciones que contengan atributos de Gobierno Abierto.</v>
          </cell>
          <cell r="BC45" t="str">
            <v xml:space="preserve">Sumatoria de documentos de lineamientos técnicos elaborados			</v>
          </cell>
          <cell r="BD45" t="str">
            <v>Número de documentos de lineamientos técnicos elaborados</v>
          </cell>
          <cell r="BE45" t="str">
            <v>N/A</v>
          </cell>
          <cell r="BF45" t="str">
            <v>Documentos de lineamientos técnicos elaborados</v>
          </cell>
          <cell r="BG45">
            <v>1</v>
          </cell>
          <cell r="BH45">
            <v>44055</v>
          </cell>
          <cell r="BI45">
            <v>0</v>
          </cell>
          <cell r="BJ45" t="str">
            <v>Establecer variables 1 y/o 2 numéricas</v>
          </cell>
          <cell r="BK45">
            <v>8</v>
          </cell>
          <cell r="BL45">
            <v>1</v>
          </cell>
          <cell r="BM45">
            <v>2</v>
          </cell>
          <cell r="BN45">
            <v>2</v>
          </cell>
          <cell r="BO45">
            <v>2</v>
          </cell>
          <cell r="BP45">
            <v>1</v>
          </cell>
          <cell r="BW45">
            <v>1</v>
          </cell>
          <cell r="BX45">
            <v>2</v>
          </cell>
          <cell r="BY45">
            <v>2</v>
          </cell>
          <cell r="BZ45">
            <v>2</v>
          </cell>
          <cell r="CA45">
            <v>2</v>
          </cell>
          <cell r="CB45">
            <v>0</v>
          </cell>
          <cell r="CC45" t="str">
            <v>N/A</v>
          </cell>
          <cell r="CD45">
            <v>0</v>
          </cell>
          <cell r="CE45">
            <v>0</v>
          </cell>
          <cell r="CF45">
            <v>1</v>
          </cell>
          <cell r="CG45">
            <v>2</v>
          </cell>
          <cell r="CH45">
            <v>4</v>
          </cell>
          <cell r="CI45" t="str">
            <v>Suma</v>
          </cell>
          <cell r="CJ45">
            <v>0</v>
          </cell>
          <cell r="CK45">
            <v>0</v>
          </cell>
          <cell r="CL45">
            <v>0</v>
          </cell>
          <cell r="CM45">
            <v>1</v>
          </cell>
          <cell r="CN45">
            <v>0</v>
          </cell>
          <cell r="CO45">
            <v>0</v>
          </cell>
          <cell r="CP45">
            <v>0</v>
          </cell>
          <cell r="CQ45">
            <v>0</v>
          </cell>
          <cell r="CR45">
            <v>0</v>
          </cell>
          <cell r="CS45">
            <v>0</v>
          </cell>
          <cell r="CT45">
            <v>1</v>
          </cell>
          <cell r="CU45">
            <v>0</v>
          </cell>
          <cell r="CV45">
            <v>2</v>
          </cell>
          <cell r="CW45">
            <v>1</v>
          </cell>
          <cell r="CX45">
            <v>1</v>
          </cell>
          <cell r="CY45">
            <v>0</v>
          </cell>
          <cell r="CZ45">
            <v>0</v>
          </cell>
          <cell r="DA45">
            <v>0</v>
          </cell>
          <cell r="DB45">
            <v>0</v>
          </cell>
          <cell r="DC45">
            <v>0</v>
          </cell>
          <cell r="DD45">
            <v>0</v>
          </cell>
          <cell r="DE45">
            <v>0</v>
          </cell>
          <cell r="DF45">
            <v>0</v>
          </cell>
          <cell r="DG45">
            <v>0</v>
          </cell>
          <cell r="DH45">
            <v>0</v>
          </cell>
          <cell r="DI45">
            <v>0</v>
          </cell>
          <cell r="DJ45">
            <v>0</v>
          </cell>
          <cell r="DK45">
            <v>2</v>
          </cell>
          <cell r="DL45">
            <v>0</v>
          </cell>
          <cell r="DM45">
            <v>0</v>
          </cell>
          <cell r="DN45">
            <v>0</v>
          </cell>
          <cell r="DO45">
            <v>0</v>
          </cell>
          <cell r="DP45">
            <v>0</v>
          </cell>
          <cell r="DQ45">
            <v>1</v>
          </cell>
          <cell r="DR45">
            <v>0</v>
          </cell>
          <cell r="DS45">
            <v>0</v>
          </cell>
          <cell r="DT45">
            <v>0</v>
          </cell>
          <cell r="DU45">
            <v>0</v>
          </cell>
          <cell r="DV45">
            <v>0</v>
          </cell>
          <cell r="DW45">
            <v>0</v>
          </cell>
          <cell r="DX45">
            <v>1</v>
          </cell>
          <cell r="DY45">
            <v>1</v>
          </cell>
          <cell r="DZ45">
            <v>0</v>
          </cell>
          <cell r="EA45">
            <v>0</v>
          </cell>
          <cell r="EB45">
            <v>0</v>
          </cell>
          <cell r="EC45" t="str">
            <v>Documento de lineamiento técnico</v>
          </cell>
          <cell r="ED45">
            <v>0</v>
          </cell>
          <cell r="EE45">
            <v>0</v>
          </cell>
          <cell r="EF45">
            <v>0</v>
          </cell>
          <cell r="EG45">
            <v>0</v>
          </cell>
          <cell r="EH45">
            <v>0</v>
          </cell>
          <cell r="EI45">
            <v>0</v>
          </cell>
          <cell r="EJ45" t="str">
            <v>Documento de lineamiento técnico</v>
          </cell>
          <cell r="EK45">
            <v>0</v>
          </cell>
          <cell r="EL45">
            <v>0</v>
          </cell>
          <cell r="EM45">
            <v>0</v>
          </cell>
          <cell r="EN45">
            <v>0</v>
          </cell>
          <cell r="EO45" t="str">
            <v>1.1 Modificacion Directiva 005 de 2020
1.2 Propuesta de Circular</v>
          </cell>
          <cell r="EP45">
            <v>0</v>
          </cell>
          <cell r="EQ45" t="str">
            <v xml:space="preserve">1.1 Circular </v>
          </cell>
          <cell r="ER45">
            <v>0</v>
          </cell>
          <cell r="ES45">
            <v>0</v>
          </cell>
          <cell r="ET45">
            <v>0</v>
          </cell>
          <cell r="EU45">
            <v>0</v>
          </cell>
          <cell r="EV45">
            <v>0</v>
          </cell>
          <cell r="EW45">
            <v>0</v>
          </cell>
          <cell r="EX45" t="str">
            <v>N/A</v>
          </cell>
          <cell r="EY45" t="str">
            <v>N/A</v>
          </cell>
          <cell r="EZ45" t="str">
            <v>N/A</v>
          </cell>
          <cell r="FA45" t="str">
            <v>N/A</v>
          </cell>
          <cell r="FB45" t="str">
            <v>N/A</v>
          </cell>
          <cell r="FC45" t="str">
            <v>N/A</v>
          </cell>
          <cell r="FD45" t="str">
            <v>N/A</v>
          </cell>
          <cell r="FE45" t="str">
            <v>N/A</v>
          </cell>
          <cell r="FF45" t="str">
            <v>N/A</v>
          </cell>
          <cell r="FG45" t="str">
            <v>N/A</v>
          </cell>
          <cell r="FH45" t="str">
            <v>N/A</v>
          </cell>
          <cell r="FI45" t="str">
            <v>N/A</v>
          </cell>
          <cell r="FJ45" t="str">
            <v>N/A</v>
          </cell>
          <cell r="FK45" t="str">
            <v>N/A</v>
          </cell>
          <cell r="FL45" t="str">
            <v>N/A</v>
          </cell>
          <cell r="FM45" t="str">
            <v>N/A</v>
          </cell>
          <cell r="FN45" t="str">
            <v>N/A</v>
          </cell>
          <cell r="FO45" t="str">
            <v>N/A</v>
          </cell>
          <cell r="FP45" t="str">
            <v>N/A</v>
          </cell>
          <cell r="FQ45" t="str">
            <v>N/A</v>
          </cell>
          <cell r="FR45" t="str">
            <v>N/A</v>
          </cell>
          <cell r="FS45" t="str">
            <v>N/A</v>
          </cell>
          <cell r="FT45" t="str">
            <v>N/A</v>
          </cell>
          <cell r="FU45" t="str">
            <v>N/A</v>
          </cell>
          <cell r="FV45" t="str">
            <v>N/A</v>
          </cell>
          <cell r="FW45" t="str">
            <v>N/A</v>
          </cell>
          <cell r="FX45" t="str">
            <v>N/A</v>
          </cell>
          <cell r="FY45" t="str">
            <v>N/A</v>
          </cell>
          <cell r="FZ45" t="str">
            <v>N/A</v>
          </cell>
          <cell r="GA45" t="str">
            <v>N/A</v>
          </cell>
          <cell r="GB45" t="str">
            <v>N/A</v>
          </cell>
          <cell r="GC45" t="str">
            <v>N/A</v>
          </cell>
          <cell r="GD45" t="str">
            <v>N/A</v>
          </cell>
          <cell r="GE45" t="str">
            <v>N/A</v>
          </cell>
          <cell r="GF45" t="str">
            <v>N/A</v>
          </cell>
          <cell r="GG45" t="str">
            <v>N/A</v>
          </cell>
          <cell r="GH45" t="str">
            <v>N/A</v>
          </cell>
          <cell r="GI45" t="str">
            <v>N/A</v>
          </cell>
          <cell r="GJ45" t="str">
            <v>N/A</v>
          </cell>
          <cell r="GK45" t="str">
            <v>N/A</v>
          </cell>
          <cell r="GL45" t="str">
            <v>N/A</v>
          </cell>
          <cell r="GM45" t="str">
            <v>N/A</v>
          </cell>
          <cell r="GN45" t="str">
            <v>N/A</v>
          </cell>
          <cell r="GO45" t="str">
            <v>N/A</v>
          </cell>
          <cell r="GP45" t="str">
            <v>N/A</v>
          </cell>
          <cell r="GQ45" t="str">
            <v>N/A</v>
          </cell>
          <cell r="GR45" t="str">
            <v>N/A</v>
          </cell>
          <cell r="GS45" t="str">
            <v>N/A</v>
          </cell>
          <cell r="GT45" t="str">
            <v>N/A</v>
          </cell>
          <cell r="GU45" t="str">
            <v>N/A</v>
          </cell>
          <cell r="GV45" t="str">
            <v>N/A</v>
          </cell>
          <cell r="GW45" t="str">
            <v>N/A</v>
          </cell>
          <cell r="GX45" t="str">
            <v>N/A</v>
          </cell>
          <cell r="GY45" t="str">
            <v>N/A</v>
          </cell>
          <cell r="GZ45" t="str">
            <v>N/A</v>
          </cell>
          <cell r="HA45" t="str">
            <v>N/A</v>
          </cell>
          <cell r="HB45" t="str">
            <v>N/A</v>
          </cell>
          <cell r="HC45" t="str">
            <v>N/A</v>
          </cell>
          <cell r="HD45" t="str">
            <v>N/A</v>
          </cell>
          <cell r="HE45" t="str">
            <v>N/A</v>
          </cell>
          <cell r="HF45" t="str">
            <v>N/A</v>
          </cell>
          <cell r="HG45" t="str">
            <v>N/A</v>
          </cell>
          <cell r="HH45" t="str">
            <v>N/A</v>
          </cell>
          <cell r="HI45" t="str">
            <v>N/A</v>
          </cell>
          <cell r="HJ45" t="str">
            <v>N/A</v>
          </cell>
          <cell r="HK45" t="str">
            <v>N/A</v>
          </cell>
          <cell r="HL45" t="str">
            <v>N/A</v>
          </cell>
          <cell r="HM45" t="str">
            <v>N/A</v>
          </cell>
          <cell r="HN45" t="str">
            <v>N/A</v>
          </cell>
          <cell r="HO45" t="str">
            <v>N/A</v>
          </cell>
          <cell r="HP45" t="str">
            <v>N/A</v>
          </cell>
          <cell r="HQ45" t="str">
            <v>N/A</v>
          </cell>
          <cell r="HR45" t="str">
            <v>N/A</v>
          </cell>
          <cell r="HS45" t="str">
            <v>N/A</v>
          </cell>
          <cell r="HT45" t="str">
            <v>N/A</v>
          </cell>
          <cell r="HU45" t="str">
            <v>N/A</v>
          </cell>
          <cell r="HV45" t="str">
            <v>N/A</v>
          </cell>
          <cell r="HW45" t="str">
            <v>N/A</v>
          </cell>
          <cell r="HX45" t="str">
            <v xml:space="preserve">Durante lo corrido de la vigencia, la Secretaría expidió la Circular 012 de 2022, que determina las actividades a realizar en el corto plazo para la programación, seguimiento y retroalimentación del Plan de Acción General de Gobierno Abierto 2022. El acto posibilitó la inclusión de nuevas acciones y compromisos de las entidades distritales en el Plan. </v>
          </cell>
          <cell r="HY45" t="str">
            <v>En el periodo de reporte no se presentan retrasos.</v>
          </cell>
          <cell r="HZ45" t="str">
            <v/>
          </cell>
          <cell r="IA45" t="str">
            <v/>
          </cell>
          <cell r="IB45" t="str">
            <v/>
          </cell>
          <cell r="IC45" t="str">
            <v/>
          </cell>
          <cell r="ID45" t="str">
            <v xml:space="preserve">En lo corrido del mes, la Secretaría General adelantó la elaboración preliminar de una matriz de trabajo para la modificación de la Directiva 005 de 2020 en conjunto con los representantes de la Coordinación de Gobierno Abierto. La modificación permitirá minimizar la duplicidad de orientaciones dirigidas a las entidades para la implementación de los pilares GAB: transparencia, participación, colaboración, y trámites y servicios. 
Adicionalmente, trabajó una propuesta de circular que determina las actividades a realizar en el corto plazo para la programación, seguimiento y retroalimentación del Plan de Acción General de Gobierno Abierto. Se espera que el documento de lineamiento técnico posibilite la inclusión de nuevas acciones y compromisos de las entidades distritales en el Plan, así como la construcción conjunta del esquema de medición del gobierno abierto en el distrito. </v>
          </cell>
          <cell r="IE45" t="str">
            <v/>
          </cell>
          <cell r="IF45" t="str">
            <v xml:space="preserve">Durante lo corrido del mes, la Secretaría expidió la Circular 012 de 2022, que determina las actividades a realizar en el corto plazo para la programación, seguimiento y retroalimentación del Plan de Acción General de Gobierno Abierto 2022. El acto posibilitó la inclusión de nuevas acciones y compromisos de las entidades distritales en el Plan. </v>
          </cell>
          <cell r="IG45" t="str">
            <v/>
          </cell>
          <cell r="IH45" t="str">
            <v/>
          </cell>
          <cell r="II45" t="str">
            <v/>
          </cell>
          <cell r="IJ45" t="str">
            <v/>
          </cell>
          <cell r="IK45" t="str">
            <v/>
          </cell>
          <cell r="IL45" t="str">
            <v/>
          </cell>
          <cell r="IM45">
            <v>0</v>
          </cell>
          <cell r="IN45">
            <v>0</v>
          </cell>
          <cell r="IO45">
            <v>0</v>
          </cell>
          <cell r="IP45">
            <v>0</v>
          </cell>
          <cell r="IQ45">
            <v>0</v>
          </cell>
          <cell r="IR45">
            <v>1</v>
          </cell>
          <cell r="IS45">
            <v>0</v>
          </cell>
          <cell r="IT45">
            <v>0</v>
          </cell>
          <cell r="IU45">
            <v>0</v>
          </cell>
          <cell r="IV45">
            <v>0</v>
          </cell>
          <cell r="IW45">
            <v>0</v>
          </cell>
          <cell r="IX45">
            <v>0</v>
          </cell>
          <cell r="IY45">
            <v>0.5</v>
          </cell>
          <cell r="IZ45">
            <v>0</v>
          </cell>
          <cell r="JA45">
            <v>0</v>
          </cell>
          <cell r="JB45">
            <v>0</v>
          </cell>
          <cell r="JC45">
            <v>0</v>
          </cell>
          <cell r="JD45">
            <v>0</v>
          </cell>
          <cell r="JE45">
            <v>50</v>
          </cell>
          <cell r="JF45">
            <v>0</v>
          </cell>
          <cell r="JG45">
            <v>0</v>
          </cell>
          <cell r="JH45">
            <v>0</v>
          </cell>
          <cell r="JI45">
            <v>0</v>
          </cell>
          <cell r="JJ45">
            <v>0</v>
          </cell>
          <cell r="JK45">
            <v>0</v>
          </cell>
          <cell r="JL45">
            <v>50</v>
          </cell>
          <cell r="JM45">
            <v>0</v>
          </cell>
          <cell r="JN45">
            <v>0</v>
          </cell>
          <cell r="JO45">
            <v>0</v>
          </cell>
          <cell r="JP45">
            <v>0</v>
          </cell>
          <cell r="JQ45">
            <v>0</v>
          </cell>
          <cell r="JR45">
            <v>50</v>
          </cell>
          <cell r="JS45">
            <v>50</v>
          </cell>
          <cell r="JT45">
            <v>50</v>
          </cell>
          <cell r="JU45">
            <v>50</v>
          </cell>
          <cell r="JV45">
            <v>50</v>
          </cell>
          <cell r="JW45">
            <v>50</v>
          </cell>
          <cell r="JX45">
            <v>50</v>
          </cell>
          <cell r="JY45" t="str">
            <v>No Programó</v>
          </cell>
          <cell r="JZ45" t="str">
            <v/>
          </cell>
          <cell r="KA45" t="str">
            <v/>
          </cell>
          <cell r="KB45">
            <v>0</v>
          </cell>
          <cell r="KC45" t="str">
            <v/>
          </cell>
          <cell r="KD45" t="str">
            <v/>
          </cell>
          <cell r="KE45" t="str">
            <v/>
          </cell>
          <cell r="KF45" t="str">
            <v/>
          </cell>
          <cell r="KG45" t="str">
            <v/>
          </cell>
          <cell r="KH45" t="str">
            <v/>
          </cell>
          <cell r="KI45" t="str">
            <v/>
          </cell>
          <cell r="KJ45" t="str">
            <v/>
          </cell>
          <cell r="KK45" t="str">
            <v>No Programó</v>
          </cell>
          <cell r="KL45" t="str">
            <v>No Programó</v>
          </cell>
          <cell r="KM45" t="str">
            <v>No Programó</v>
          </cell>
          <cell r="KN45">
            <v>0</v>
          </cell>
          <cell r="KO45">
            <v>0</v>
          </cell>
          <cell r="KP45">
            <v>100</v>
          </cell>
          <cell r="KQ45">
            <v>100</v>
          </cell>
          <cell r="KR45">
            <v>100</v>
          </cell>
          <cell r="KS45">
            <v>100</v>
          </cell>
          <cell r="KT45">
            <v>100</v>
          </cell>
          <cell r="KU45" t="str">
            <v/>
          </cell>
          <cell r="KV45" t="str">
            <v/>
          </cell>
          <cell r="KW45">
            <v>100</v>
          </cell>
          <cell r="KX45" t="str">
            <v>7869_2</v>
          </cell>
          <cell r="KY45" t="str">
            <v>2. Fortalecer la capacidad institucional para promover, cualificar y afianzar capacidades ciudadanas</v>
          </cell>
          <cell r="KZ45">
            <v>100</v>
          </cell>
          <cell r="LA45">
            <v>82.5</v>
          </cell>
          <cell r="LB45" t="str">
            <v/>
          </cell>
          <cell r="LC45" t="str">
            <v/>
          </cell>
          <cell r="LD45">
            <v>100</v>
          </cell>
          <cell r="LE45">
            <v>83.333333333333343</v>
          </cell>
          <cell r="LF45">
            <v>2491102000</v>
          </cell>
          <cell r="LG45">
            <v>2304880190</v>
          </cell>
          <cell r="LH45">
            <v>1469040033</v>
          </cell>
          <cell r="LI45">
            <v>257246630</v>
          </cell>
          <cell r="LJ45">
            <v>257233797</v>
          </cell>
          <cell r="LK45" t="str">
            <v>No Programó</v>
          </cell>
          <cell r="LL45" t="str">
            <v>No Programó</v>
          </cell>
          <cell r="LM45" t="str">
            <v>No Programó</v>
          </cell>
          <cell r="LN45">
            <v>0</v>
          </cell>
          <cell r="LO45">
            <v>0</v>
          </cell>
          <cell r="LP45">
            <v>1</v>
          </cell>
          <cell r="LQ45">
            <v>0</v>
          </cell>
          <cell r="LR45">
            <v>0</v>
          </cell>
          <cell r="LS45">
            <v>0</v>
          </cell>
          <cell r="LT45">
            <v>0</v>
          </cell>
          <cell r="LU45" t="str">
            <v/>
          </cell>
          <cell r="LV45" t="str">
            <v/>
          </cell>
          <cell r="LW45">
            <v>1</v>
          </cell>
          <cell r="LX45">
            <v>1</v>
          </cell>
          <cell r="LY45">
            <v>1</v>
          </cell>
          <cell r="LZ45">
            <v>0</v>
          </cell>
          <cell r="MA45" t="str">
            <v>No aplica</v>
          </cell>
          <cell r="MB45" t="str">
            <v>No aplica</v>
          </cell>
          <cell r="MC45" t="str">
            <v>Oportuno: Se radica en los tiempos establecidos por la Oficina Asesora de Planeación - OAP</v>
          </cell>
          <cell r="MD45" t="str">
            <v>No aplica</v>
          </cell>
          <cell r="ME45" t="str">
            <v>Oportuno: Se radica en los tiempos establecidos por la Oficina Asesora de Planeación - OAP</v>
          </cell>
          <cell r="MF45" t="str">
            <v>No aplica</v>
          </cell>
          <cell r="MG45" t="str">
            <v>No aplica</v>
          </cell>
          <cell r="MH45" t="str">
            <v>No aplica</v>
          </cell>
          <cell r="MI45">
            <v>0</v>
          </cell>
          <cell r="MJ45">
            <v>0</v>
          </cell>
          <cell r="MK45">
            <v>0</v>
          </cell>
          <cell r="ML45">
            <v>0</v>
          </cell>
          <cell r="MM45" t="str">
            <v>No aplica</v>
          </cell>
          <cell r="MN45" t="str">
            <v>No aplica</v>
          </cell>
          <cell r="MO45" t="str">
            <v>Coherente: La información de avance de la magnitud, consignada en el reporte del periodo, concuerda con la programación realizada, con la información cualitativa presentada, con las actividades establecidas (si aplica) y con los soportes presentados. Esta</v>
          </cell>
          <cell r="MP45" t="str">
            <v>No aplica</v>
          </cell>
          <cell r="MQ45" t="str">
            <v>Coherente: La información de avance de la magnitud, consignada en el reporte del periodo, concuerda con la programación realizada, con la información cualitativa presentada, con las actividades establecidas (si aplica) y con los soportes presentados. Esta</v>
          </cell>
          <cell r="MR45" t="str">
            <v>No aplica</v>
          </cell>
          <cell r="MS45" t="str">
            <v>No aplica</v>
          </cell>
          <cell r="MT45" t="str">
            <v>No aplica</v>
          </cell>
          <cell r="MU45">
            <v>0</v>
          </cell>
          <cell r="MV45">
            <v>0</v>
          </cell>
          <cell r="MW45">
            <v>0</v>
          </cell>
          <cell r="MX45" t="str">
            <v>No Programó</v>
          </cell>
          <cell r="MY45" t="str">
            <v>No Programó</v>
          </cell>
          <cell r="MZ45" t="str">
            <v>No Programó</v>
          </cell>
          <cell r="NA45">
            <v>0</v>
          </cell>
          <cell r="NB45">
            <v>0</v>
          </cell>
          <cell r="NC45">
            <v>100</v>
          </cell>
          <cell r="ND45">
            <v>100</v>
          </cell>
          <cell r="NE45">
            <v>100</v>
          </cell>
          <cell r="NF45">
            <v>100</v>
          </cell>
          <cell r="NG45">
            <v>100</v>
          </cell>
          <cell r="NH45" t="str">
            <v/>
          </cell>
          <cell r="NI45" t="str">
            <v/>
          </cell>
          <cell r="NJ45">
            <v>0</v>
          </cell>
          <cell r="NK45" t="str">
            <v>No aplica</v>
          </cell>
          <cell r="NL45" t="str">
            <v>No aplica</v>
          </cell>
          <cell r="NM45" t="str">
            <v>No aplica</v>
          </cell>
          <cell r="NN45" t="str">
            <v>No aplica</v>
          </cell>
          <cell r="NO45" t="str">
            <v>No aplica</v>
          </cell>
          <cell r="NP45" t="str">
            <v>No aplica</v>
          </cell>
          <cell r="NQ45" t="str">
            <v>No aplica</v>
          </cell>
          <cell r="NR45" t="str">
            <v>No aplica</v>
          </cell>
          <cell r="NS45">
            <v>0</v>
          </cell>
          <cell r="NT45">
            <v>0</v>
          </cell>
          <cell r="NU45">
            <v>0</v>
          </cell>
          <cell r="NV45">
            <v>0</v>
          </cell>
          <cell r="NW45" t="str">
            <v>No se programó avance para este periodo</v>
          </cell>
          <cell r="NX45" t="str">
            <v>No se programó avance para este periodo</v>
          </cell>
          <cell r="NY45" t="str">
            <v>Se presenta rezago en el cumplimiento del producto, toda vez que el documento de lineamiento programado para el corte, fiue entregaco como documento preliminar . De acuerdo con lo conversado con el  proyecto, se espera la entrega para el mes de Junio de 2022.</v>
          </cell>
          <cell r="NZ45" t="str">
            <v>No aplica</v>
          </cell>
          <cell r="OA45" t="str">
            <v>Para el corte se reporta documento de lienamiento tècnico, por tanto, el indicador cierra al corte sin retraso</v>
          </cell>
          <cell r="OB45" t="str">
            <v>No aplica</v>
          </cell>
          <cell r="OC45" t="str">
            <v>No aplica</v>
          </cell>
          <cell r="OD45" t="str">
            <v>No aplica</v>
          </cell>
          <cell r="OE45">
            <v>0</v>
          </cell>
          <cell r="OF45">
            <v>0</v>
          </cell>
          <cell r="OG45">
            <v>0</v>
          </cell>
          <cell r="OJ45" t="str">
            <v>PD68</v>
          </cell>
          <cell r="OK45">
            <v>1</v>
          </cell>
          <cell r="OL45" t="str">
            <v>N/A</v>
          </cell>
          <cell r="OM45" t="str">
            <v>N/A</v>
          </cell>
          <cell r="ON45" t="str">
            <v>N/A</v>
          </cell>
          <cell r="OO45" t="str">
            <v>N/A</v>
          </cell>
          <cell r="OP45" t="str">
            <v>N/A</v>
          </cell>
          <cell r="OQ45" t="str">
            <v>N/A</v>
          </cell>
          <cell r="OR45" t="str">
            <v>N/A</v>
          </cell>
          <cell r="OS45" t="str">
            <v>N/A</v>
          </cell>
          <cell r="OT45" t="str">
            <v>N/A</v>
          </cell>
          <cell r="OU45" t="str">
            <v>N/A</v>
          </cell>
          <cell r="OV45" t="str">
            <v>N/A</v>
          </cell>
          <cell r="OW45" t="str">
            <v>N/A</v>
          </cell>
          <cell r="OX45" t="str">
            <v>N/A</v>
          </cell>
          <cell r="OY45" t="str">
            <v>N/A</v>
          </cell>
          <cell r="OZ45" t="str">
            <v>N/A</v>
          </cell>
          <cell r="PA45" t="str">
            <v>N/A</v>
          </cell>
          <cell r="PB45" t="str">
            <v>N/A</v>
          </cell>
          <cell r="PC45" t="str">
            <v>N/A</v>
          </cell>
          <cell r="PD45" t="str">
            <v>N/A</v>
          </cell>
          <cell r="PE45" t="str">
            <v>N/A</v>
          </cell>
          <cell r="PF45" t="str">
            <v>N/A</v>
          </cell>
          <cell r="PG45" t="str">
            <v>N/A</v>
          </cell>
          <cell r="PH45" t="str">
            <v>N/A</v>
          </cell>
          <cell r="PI45" t="str">
            <v>N/A</v>
          </cell>
          <cell r="PJ45" t="str">
            <v>N/A</v>
          </cell>
          <cell r="PK45" t="str">
            <v>N/A</v>
          </cell>
          <cell r="PL45">
            <v>0</v>
          </cell>
          <cell r="PM45">
            <v>257246630</v>
          </cell>
          <cell r="PN45" t="str">
            <v>Indicador MGA</v>
          </cell>
        </row>
        <row r="46">
          <cell r="A46" t="str">
            <v>PD69</v>
          </cell>
          <cell r="B46">
            <v>7869</v>
          </cell>
          <cell r="C46" t="str">
            <v>7869_MGA_3</v>
          </cell>
          <cell r="D46">
            <v>2020110010187</v>
          </cell>
          <cell r="E46" t="str">
            <v>Un nuevo contrato social y ambiental para la Bogotá del siglo XXI</v>
          </cell>
          <cell r="F46" t="str">
            <v>5. Construir Bogotá región con gobierno abierto, transparente y ciudadanía consciente.</v>
          </cell>
          <cell r="G46" t="str">
            <v>51. Gobierno Abierto</v>
          </cell>
          <cell r="H46" t="str">
            <v>Implementar un modelo de Gobierno Abierto de Bogotá que promueva una relación democrática, incluyente, accesible y transparente con la ciudadanía</v>
          </cell>
          <cell r="I46" t="str">
            <v>N/A</v>
          </cell>
          <cell r="J46" t="str">
            <v>Implementación del modelo de Gobierno Abierto, Accesible e Incluyente de Bogotá</v>
          </cell>
          <cell r="K46" t="str">
            <v>Oficina Asesora de Planeación - GAB</v>
          </cell>
          <cell r="L46" t="str">
            <v>Fredy Alexander Martinez García</v>
          </cell>
          <cell r="M46" t="str">
            <v>Asesor Despacho Secretaría General</v>
          </cell>
          <cell r="N46" t="str">
            <v>Oficina Asesora de Planeación - GAB</v>
          </cell>
          <cell r="O46" t="str">
            <v>Fredy Alexander Martinez García</v>
          </cell>
          <cell r="P46" t="str">
            <v>Asesor Despacho Secretaría General</v>
          </cell>
          <cell r="Q46" t="str">
            <v>Natalia Márquez-Bustos, Mónica Mora y Lorena Rodriguez</v>
          </cell>
          <cell r="R46" t="str">
            <v>Jenny Torres</v>
          </cell>
          <cell r="S46" t="str">
            <v>Informes de seguimiento realizados por el proyecto de inversión de Gobierno Abierto</v>
          </cell>
          <cell r="T46" t="str">
            <v>Informes de seguimiento realizados</v>
          </cell>
          <cell r="AF46" t="str">
            <v>Informes de seguimiento realizados</v>
          </cell>
          <cell r="AI46" t="str">
            <v xml:space="preserve">PD_Gestion MGA: Informes de seguimiento realizados; </v>
          </cell>
          <cell r="AJ46">
            <v>0</v>
          </cell>
          <cell r="AK46">
            <v>44055</v>
          </cell>
          <cell r="AL46">
            <v>1</v>
          </cell>
          <cell r="AM46">
            <v>2022</v>
          </cell>
          <cell r="AN46" t="str">
            <v>Este indicador da cuenta del número de informes de seguimiento realizados al proyecto de inversión para evaluar el desempeño de las estrategias y acciones de los pilares de transparencia, participación y colaboración.</v>
          </cell>
          <cell r="AO46" t="str">
            <v>La aplicación de este indicador evidencia el monitoreo del proyecto de inversión. Así mismo, su aplicación permite verificar que el Modelo de Gobierno Abierto no solo promueve los ejercicios de vigilancia, rendición de cuentas y acceso a información pública, sino que los aplica. En esa medida, es un reflejo de transparencia.</v>
          </cell>
          <cell r="AP46">
            <v>2020</v>
          </cell>
          <cell r="AQ46">
            <v>2024</v>
          </cell>
          <cell r="AR46" t="str">
            <v>Suma</v>
          </cell>
          <cell r="AS46" t="str">
            <v>Eficacia</v>
          </cell>
          <cell r="AT46" t="str">
            <v>Número</v>
          </cell>
          <cell r="AU46" t="str">
            <v>Producto</v>
          </cell>
          <cell r="AV46" t="str">
            <v>N/D</v>
          </cell>
          <cell r="AW46" t="str">
            <v>N/D</v>
          </cell>
          <cell r="AX46" t="str">
            <v>N/D</v>
          </cell>
          <cell r="AZ46">
            <v>1</v>
          </cell>
          <cell r="BB46" t="str">
            <v>Se cuenta con informes suficientes que  permiten retroalimentar el avance y cumplimiento de las acciones adelantadas para realizar mejoras en el Modelo.</v>
          </cell>
          <cell r="BC46" t="str">
            <v xml:space="preserve">Sumatoria de informes de seguimiento realizados			</v>
          </cell>
          <cell r="BD46" t="str">
            <v>Número de informes de seguimiento realizados</v>
          </cell>
          <cell r="BE46" t="str">
            <v>N/A</v>
          </cell>
          <cell r="BF46" t="str">
            <v>- Informes de seguimiento realizados.</v>
          </cell>
          <cell r="BG46">
            <v>1</v>
          </cell>
          <cell r="BH46">
            <v>44055</v>
          </cell>
          <cell r="BI46">
            <v>0</v>
          </cell>
          <cell r="BJ46" t="str">
            <v>Establecer variables 1 y/o 2 numéricas</v>
          </cell>
          <cell r="BK46">
            <v>8</v>
          </cell>
          <cell r="BL46">
            <v>1</v>
          </cell>
          <cell r="BM46">
            <v>2</v>
          </cell>
          <cell r="BN46">
            <v>2</v>
          </cell>
          <cell r="BO46">
            <v>2</v>
          </cell>
          <cell r="BP46">
            <v>1</v>
          </cell>
          <cell r="BW46">
            <v>1</v>
          </cell>
          <cell r="BX46">
            <v>2</v>
          </cell>
          <cell r="BY46">
            <v>2</v>
          </cell>
          <cell r="BZ46">
            <v>2</v>
          </cell>
          <cell r="CA46">
            <v>2</v>
          </cell>
          <cell r="CB46">
            <v>0</v>
          </cell>
          <cell r="CC46" t="str">
            <v>N/A</v>
          </cell>
          <cell r="CD46">
            <v>0</v>
          </cell>
          <cell r="CE46">
            <v>0</v>
          </cell>
          <cell r="CF46">
            <v>1</v>
          </cell>
          <cell r="CG46">
            <v>2</v>
          </cell>
          <cell r="CH46">
            <v>4</v>
          </cell>
          <cell r="CI46" t="str">
            <v>Suma</v>
          </cell>
          <cell r="CJ46">
            <v>0</v>
          </cell>
          <cell r="CK46">
            <v>0</v>
          </cell>
          <cell r="CL46">
            <v>0</v>
          </cell>
          <cell r="CM46">
            <v>0</v>
          </cell>
          <cell r="CN46">
            <v>0</v>
          </cell>
          <cell r="CO46">
            <v>0</v>
          </cell>
          <cell r="CP46">
            <v>1</v>
          </cell>
          <cell r="CQ46">
            <v>0</v>
          </cell>
          <cell r="CR46">
            <v>0</v>
          </cell>
          <cell r="CS46">
            <v>0</v>
          </cell>
          <cell r="CT46">
            <v>0</v>
          </cell>
          <cell r="CU46">
            <v>1</v>
          </cell>
          <cell r="CV46">
            <v>2</v>
          </cell>
          <cell r="CW46">
            <v>1</v>
          </cell>
          <cell r="CX46">
            <v>1</v>
          </cell>
          <cell r="CY46">
            <v>0</v>
          </cell>
          <cell r="CZ46">
            <v>0</v>
          </cell>
          <cell r="DA46">
            <v>0</v>
          </cell>
          <cell r="DB46">
            <v>0</v>
          </cell>
          <cell r="DC46">
            <v>0</v>
          </cell>
          <cell r="DD46">
            <v>0</v>
          </cell>
          <cell r="DE46">
            <v>0</v>
          </cell>
          <cell r="DF46">
            <v>0</v>
          </cell>
          <cell r="DG46">
            <v>0</v>
          </cell>
          <cell r="DH46">
            <v>0</v>
          </cell>
          <cell r="DI46">
            <v>0</v>
          </cell>
          <cell r="DJ46">
            <v>0</v>
          </cell>
          <cell r="DK46">
            <v>2</v>
          </cell>
          <cell r="DL46">
            <v>0</v>
          </cell>
          <cell r="DM46">
            <v>0</v>
          </cell>
          <cell r="DN46">
            <v>0</v>
          </cell>
          <cell r="DO46">
            <v>0</v>
          </cell>
          <cell r="DP46">
            <v>0</v>
          </cell>
          <cell r="DQ46">
            <v>0</v>
          </cell>
          <cell r="DR46">
            <v>1</v>
          </cell>
          <cell r="DS46">
            <v>0</v>
          </cell>
          <cell r="DT46">
            <v>0</v>
          </cell>
          <cell r="DU46">
            <v>0</v>
          </cell>
          <cell r="DV46">
            <v>0</v>
          </cell>
          <cell r="DW46">
            <v>0</v>
          </cell>
          <cell r="DX46">
            <v>1</v>
          </cell>
          <cell r="DY46">
            <v>1</v>
          </cell>
          <cell r="DZ46">
            <v>0</v>
          </cell>
          <cell r="EA46">
            <v>0</v>
          </cell>
          <cell r="EB46">
            <v>0</v>
          </cell>
          <cell r="EC46">
            <v>0</v>
          </cell>
          <cell r="ED46">
            <v>0</v>
          </cell>
          <cell r="EE46">
            <v>0</v>
          </cell>
          <cell r="EF46" t="str">
            <v>Informes de seguimiento realizados.</v>
          </cell>
          <cell r="EG46">
            <v>0</v>
          </cell>
          <cell r="EH46">
            <v>0</v>
          </cell>
          <cell r="EI46">
            <v>0</v>
          </cell>
          <cell r="EJ46">
            <v>0</v>
          </cell>
          <cell r="EK46" t="str">
            <v>Informes de seguimiento realizados.</v>
          </cell>
          <cell r="EL46">
            <v>0</v>
          </cell>
          <cell r="EM46">
            <v>0</v>
          </cell>
          <cell r="EN46">
            <v>0</v>
          </cell>
          <cell r="EO46">
            <v>0</v>
          </cell>
          <cell r="EP46">
            <v>0</v>
          </cell>
          <cell r="EQ46">
            <v>0</v>
          </cell>
          <cell r="ER46" t="str">
            <v>1.1 Informe de avance semestral GAB</v>
          </cell>
          <cell r="ES46">
            <v>0</v>
          </cell>
          <cell r="ET46">
            <v>0</v>
          </cell>
          <cell r="EU46">
            <v>0</v>
          </cell>
          <cell r="EV46">
            <v>0</v>
          </cell>
          <cell r="EW46">
            <v>0</v>
          </cell>
          <cell r="EX46" t="str">
            <v>N/A</v>
          </cell>
          <cell r="EY46" t="str">
            <v>N/A</v>
          </cell>
          <cell r="EZ46" t="str">
            <v>N/A</v>
          </cell>
          <cell r="FA46" t="str">
            <v>N/A</v>
          </cell>
          <cell r="FB46" t="str">
            <v>N/A</v>
          </cell>
          <cell r="FC46" t="str">
            <v>N/A</v>
          </cell>
          <cell r="FD46" t="str">
            <v>N/A</v>
          </cell>
          <cell r="FE46" t="str">
            <v>N/A</v>
          </cell>
          <cell r="FF46" t="str">
            <v>N/A</v>
          </cell>
          <cell r="FG46" t="str">
            <v>N/A</v>
          </cell>
          <cell r="FH46" t="str">
            <v>N/A</v>
          </cell>
          <cell r="FI46" t="str">
            <v>N/A</v>
          </cell>
          <cell r="FJ46" t="str">
            <v>N/A</v>
          </cell>
          <cell r="FK46" t="str">
            <v>N/A</v>
          </cell>
          <cell r="FL46" t="str">
            <v>N/A</v>
          </cell>
          <cell r="FM46" t="str">
            <v>N/A</v>
          </cell>
          <cell r="FN46" t="str">
            <v>N/A</v>
          </cell>
          <cell r="FO46" t="str">
            <v>N/A</v>
          </cell>
          <cell r="FP46" t="str">
            <v>N/A</v>
          </cell>
          <cell r="FQ46" t="str">
            <v>N/A</v>
          </cell>
          <cell r="FR46" t="str">
            <v>N/A</v>
          </cell>
          <cell r="FS46" t="str">
            <v>N/A</v>
          </cell>
          <cell r="FT46" t="str">
            <v>N/A</v>
          </cell>
          <cell r="FU46" t="str">
            <v>N/A</v>
          </cell>
          <cell r="FV46" t="str">
            <v>N/A</v>
          </cell>
          <cell r="FW46" t="str">
            <v>N/A</v>
          </cell>
          <cell r="FX46" t="str">
            <v>N/A</v>
          </cell>
          <cell r="FY46" t="str">
            <v>N/A</v>
          </cell>
          <cell r="FZ46" t="str">
            <v>N/A</v>
          </cell>
          <cell r="GA46" t="str">
            <v>N/A</v>
          </cell>
          <cell r="GB46" t="str">
            <v>N/A</v>
          </cell>
          <cell r="GC46" t="str">
            <v>N/A</v>
          </cell>
          <cell r="GD46" t="str">
            <v>N/A</v>
          </cell>
          <cell r="GE46" t="str">
            <v>N/A</v>
          </cell>
          <cell r="GF46" t="str">
            <v>N/A</v>
          </cell>
          <cell r="GG46" t="str">
            <v>N/A</v>
          </cell>
          <cell r="GH46" t="str">
            <v>N/A</v>
          </cell>
          <cell r="GI46" t="str">
            <v>N/A</v>
          </cell>
          <cell r="GJ46" t="str">
            <v>N/A</v>
          </cell>
          <cell r="GK46" t="str">
            <v>N/A</v>
          </cell>
          <cell r="GL46" t="str">
            <v>N/A</v>
          </cell>
          <cell r="GM46" t="str">
            <v>N/A</v>
          </cell>
          <cell r="GN46" t="str">
            <v>N/A</v>
          </cell>
          <cell r="GO46" t="str">
            <v>N/A</v>
          </cell>
          <cell r="GP46" t="str">
            <v>N/A</v>
          </cell>
          <cell r="GQ46" t="str">
            <v>N/A</v>
          </cell>
          <cell r="GR46" t="str">
            <v>N/A</v>
          </cell>
          <cell r="GS46" t="str">
            <v>N/A</v>
          </cell>
          <cell r="GT46" t="str">
            <v>N/A</v>
          </cell>
          <cell r="GU46" t="str">
            <v>N/A</v>
          </cell>
          <cell r="GV46" t="str">
            <v>N/A</v>
          </cell>
          <cell r="GW46" t="str">
            <v>N/A</v>
          </cell>
          <cell r="GX46" t="str">
            <v>N/A</v>
          </cell>
          <cell r="GY46" t="str">
            <v>N/A</v>
          </cell>
          <cell r="GZ46" t="str">
            <v>N/A</v>
          </cell>
          <cell r="HA46" t="str">
            <v>N/A</v>
          </cell>
          <cell r="HB46" t="str">
            <v>N/A</v>
          </cell>
          <cell r="HC46" t="str">
            <v>N/A</v>
          </cell>
          <cell r="HD46" t="str">
            <v>N/A</v>
          </cell>
          <cell r="HE46" t="str">
            <v>N/A</v>
          </cell>
          <cell r="HF46" t="str">
            <v>N/A</v>
          </cell>
          <cell r="HG46" t="str">
            <v>N/A</v>
          </cell>
          <cell r="HH46" t="str">
            <v>N/A</v>
          </cell>
          <cell r="HI46" t="str">
            <v>N/A</v>
          </cell>
          <cell r="HJ46" t="str">
            <v>N/A</v>
          </cell>
          <cell r="HK46" t="str">
            <v>N/A</v>
          </cell>
          <cell r="HL46" t="str">
            <v>N/A</v>
          </cell>
          <cell r="HM46" t="str">
            <v>N/A</v>
          </cell>
          <cell r="HN46" t="str">
            <v>N/A</v>
          </cell>
          <cell r="HO46" t="str">
            <v>N/A</v>
          </cell>
          <cell r="HP46" t="str">
            <v>N/A</v>
          </cell>
          <cell r="HQ46" t="str">
            <v>N/A</v>
          </cell>
          <cell r="HR46" t="str">
            <v>N/A</v>
          </cell>
          <cell r="HS46" t="str">
            <v>N/A</v>
          </cell>
          <cell r="HT46" t="str">
            <v>N/A</v>
          </cell>
          <cell r="HU46" t="str">
            <v>N/A</v>
          </cell>
          <cell r="HV46" t="str">
            <v>N/A</v>
          </cell>
          <cell r="HW46" t="str">
            <v>N/A</v>
          </cell>
          <cell r="HX46" t="str">
            <v>Durante lo corrido de la vigencia, la Secretaría General diseñó un informe de seguimiento al modelo de Gobierno Abierto de Bogotá que tiene como objetivo dar cuenta de los avances y retos de GAB durante la vigencia. Además de hacer un recorrido general por el proyecto de inversión, expone las siete líneas de trabajo del equipo: articulación interinstitucional, posicionamiento internacional, Monitor GAB, plataforma GAB, posicionamiento ciudadano, generación de capacidades y plan de incentivos.</v>
          </cell>
          <cell r="HY46" t="str">
            <v/>
          </cell>
          <cell r="HZ46" t="str">
            <v/>
          </cell>
          <cell r="IA46" t="str">
            <v/>
          </cell>
          <cell r="IB46" t="str">
            <v/>
          </cell>
          <cell r="IC46" t="str">
            <v/>
          </cell>
          <cell r="ID46" t="str">
            <v/>
          </cell>
          <cell r="IE46" t="str">
            <v/>
          </cell>
          <cell r="IF46" t="str">
            <v/>
          </cell>
          <cell r="IG46" t="str">
            <v>Durante el mes, la Secretaría General diseñó un informe de seguimiento al modelo de Gobierno Abierto de Bogotá que tiene como objetivo dar cuenta de los avances y retos de GAB durante la vigencia. Además de hacer un recorrido general por el proyecto de inversión, expone las siete líneas de trabajo del equipo: articulación interinstitucional, posicionamiento internacional, Monitor GAB, plataforma GAB, posicionamiento ciudadano, generación de capacidades y plan de incentivos.</v>
          </cell>
          <cell r="IH46" t="str">
            <v/>
          </cell>
          <cell r="II46" t="str">
            <v/>
          </cell>
          <cell r="IJ46" t="str">
            <v/>
          </cell>
          <cell r="IK46" t="str">
            <v/>
          </cell>
          <cell r="IL46" t="str">
            <v/>
          </cell>
          <cell r="IM46">
            <v>0</v>
          </cell>
          <cell r="IN46">
            <v>0</v>
          </cell>
          <cell r="IO46">
            <v>0</v>
          </cell>
          <cell r="IP46">
            <v>0</v>
          </cell>
          <cell r="IQ46">
            <v>0</v>
          </cell>
          <cell r="IR46">
            <v>0</v>
          </cell>
          <cell r="IS46">
            <v>1</v>
          </cell>
          <cell r="IT46">
            <v>0</v>
          </cell>
          <cell r="IU46">
            <v>0</v>
          </cell>
          <cell r="IV46">
            <v>0</v>
          </cell>
          <cell r="IW46">
            <v>0</v>
          </cell>
          <cell r="IX46">
            <v>0</v>
          </cell>
          <cell r="IY46">
            <v>0.5</v>
          </cell>
          <cell r="IZ46">
            <v>0</v>
          </cell>
          <cell r="JA46">
            <v>0</v>
          </cell>
          <cell r="JB46">
            <v>0</v>
          </cell>
          <cell r="JC46">
            <v>0</v>
          </cell>
          <cell r="JD46">
            <v>0</v>
          </cell>
          <cell r="JE46">
            <v>0</v>
          </cell>
          <cell r="JF46">
            <v>50</v>
          </cell>
          <cell r="JG46">
            <v>0</v>
          </cell>
          <cell r="JH46">
            <v>0</v>
          </cell>
          <cell r="JI46">
            <v>0</v>
          </cell>
          <cell r="JJ46">
            <v>0</v>
          </cell>
          <cell r="JK46">
            <v>0</v>
          </cell>
          <cell r="JL46">
            <v>50</v>
          </cell>
          <cell r="JM46">
            <v>0</v>
          </cell>
          <cell r="JN46">
            <v>0</v>
          </cell>
          <cell r="JO46">
            <v>0</v>
          </cell>
          <cell r="JP46">
            <v>0</v>
          </cell>
          <cell r="JQ46">
            <v>0</v>
          </cell>
          <cell r="JR46">
            <v>0</v>
          </cell>
          <cell r="JS46">
            <v>50</v>
          </cell>
          <cell r="JT46">
            <v>50</v>
          </cell>
          <cell r="JU46">
            <v>50</v>
          </cell>
          <cell r="JV46">
            <v>50</v>
          </cell>
          <cell r="JW46">
            <v>50</v>
          </cell>
          <cell r="JX46">
            <v>50</v>
          </cell>
          <cell r="JY46" t="str">
            <v>No Programó</v>
          </cell>
          <cell r="JZ46" t="str">
            <v/>
          </cell>
          <cell r="KA46" t="str">
            <v/>
          </cell>
          <cell r="KB46" t="str">
            <v/>
          </cell>
          <cell r="KC46" t="str">
            <v/>
          </cell>
          <cell r="KD46" t="str">
            <v/>
          </cell>
          <cell r="KE46">
            <v>100</v>
          </cell>
          <cell r="KF46" t="str">
            <v/>
          </cell>
          <cell r="KG46" t="str">
            <v/>
          </cell>
          <cell r="KH46" t="str">
            <v/>
          </cell>
          <cell r="KI46" t="str">
            <v/>
          </cell>
          <cell r="KJ46" t="str">
            <v/>
          </cell>
          <cell r="KK46" t="str">
            <v>No Programó</v>
          </cell>
          <cell r="KL46" t="str">
            <v>No Programó</v>
          </cell>
          <cell r="KM46" t="str">
            <v>No Programó</v>
          </cell>
          <cell r="KN46" t="str">
            <v>No Programó</v>
          </cell>
          <cell r="KO46" t="str">
            <v>No Programó</v>
          </cell>
          <cell r="KP46" t="str">
            <v>No Programó</v>
          </cell>
          <cell r="KQ46">
            <v>100</v>
          </cell>
          <cell r="KR46">
            <v>100</v>
          </cell>
          <cell r="KS46">
            <v>100</v>
          </cell>
          <cell r="KT46">
            <v>100</v>
          </cell>
          <cell r="KU46" t="str">
            <v/>
          </cell>
          <cell r="KV46" t="str">
            <v/>
          </cell>
          <cell r="KW46">
            <v>100</v>
          </cell>
          <cell r="KX46" t="str">
            <v>7869_N</v>
          </cell>
          <cell r="KY46" t="str">
            <v>N/A</v>
          </cell>
          <cell r="KZ46" t="str">
            <v>No programó</v>
          </cell>
          <cell r="LA46" t="str">
            <v/>
          </cell>
          <cell r="LB46" t="str">
            <v/>
          </cell>
          <cell r="LC46" t="str">
            <v/>
          </cell>
          <cell r="LD46">
            <v>100</v>
          </cell>
          <cell r="LE46">
            <v>83.333333333333343</v>
          </cell>
          <cell r="LF46">
            <v>2491102000</v>
          </cell>
          <cell r="LG46">
            <v>2304880190</v>
          </cell>
          <cell r="LH46">
            <v>1469040033</v>
          </cell>
          <cell r="LI46">
            <v>257246630</v>
          </cell>
          <cell r="LJ46">
            <v>257233797</v>
          </cell>
          <cell r="LK46" t="str">
            <v>No Programó</v>
          </cell>
          <cell r="LL46" t="str">
            <v>No Programó</v>
          </cell>
          <cell r="LM46" t="str">
            <v>No Programó</v>
          </cell>
          <cell r="LN46" t="str">
            <v>No Programó</v>
          </cell>
          <cell r="LO46" t="str">
            <v>No Programó</v>
          </cell>
          <cell r="LP46" t="str">
            <v>No Programó</v>
          </cell>
          <cell r="LQ46">
            <v>1</v>
          </cell>
          <cell r="LR46">
            <v>0</v>
          </cell>
          <cell r="LS46">
            <v>0</v>
          </cell>
          <cell r="LT46">
            <v>0</v>
          </cell>
          <cell r="LU46" t="str">
            <v/>
          </cell>
          <cell r="LV46" t="str">
            <v/>
          </cell>
          <cell r="LW46">
            <v>1</v>
          </cell>
          <cell r="LX46">
            <v>1</v>
          </cell>
          <cell r="LY46">
            <v>1</v>
          </cell>
          <cell r="LZ46">
            <v>0</v>
          </cell>
          <cell r="MA46" t="str">
            <v>No aplica</v>
          </cell>
          <cell r="MB46" t="str">
            <v>No aplica</v>
          </cell>
          <cell r="MC46" t="str">
            <v>No aplica</v>
          </cell>
          <cell r="MD46" t="str">
            <v>No aplica</v>
          </cell>
          <cell r="ME46" t="str">
            <v>No aplica</v>
          </cell>
          <cell r="MF46" t="str">
            <v>No aplica</v>
          </cell>
          <cell r="MG46" t="str">
            <v>No aplica</v>
          </cell>
          <cell r="MH46" t="str">
            <v>No aplica</v>
          </cell>
          <cell r="MI46">
            <v>0</v>
          </cell>
          <cell r="MJ46">
            <v>0</v>
          </cell>
          <cell r="MK46">
            <v>0</v>
          </cell>
          <cell r="ML46">
            <v>0</v>
          </cell>
          <cell r="MM46" t="str">
            <v>No aplica</v>
          </cell>
          <cell r="MN46" t="str">
            <v>No aplica</v>
          </cell>
          <cell r="MO46" t="str">
            <v>No aplica</v>
          </cell>
          <cell r="MP46" t="str">
            <v>No aplica</v>
          </cell>
          <cell r="MQ46" t="str">
            <v>No aplica</v>
          </cell>
          <cell r="MR46" t="str">
            <v>No aplica</v>
          </cell>
          <cell r="MS46" t="str">
            <v>No aplica</v>
          </cell>
          <cell r="MT46" t="str">
            <v>No aplica</v>
          </cell>
          <cell r="MU46">
            <v>0</v>
          </cell>
          <cell r="MV46">
            <v>0</v>
          </cell>
          <cell r="MW46">
            <v>0</v>
          </cell>
          <cell r="MX46" t="str">
            <v>No Programó</v>
          </cell>
          <cell r="MY46" t="str">
            <v>No Programó</v>
          </cell>
          <cell r="MZ46" t="str">
            <v>No Programó</v>
          </cell>
          <cell r="NA46" t="str">
            <v>No Programó</v>
          </cell>
          <cell r="NB46" t="str">
            <v>No Programó</v>
          </cell>
          <cell r="NC46" t="str">
            <v>No Programó</v>
          </cell>
          <cell r="ND46">
            <v>100</v>
          </cell>
          <cell r="NE46">
            <v>100</v>
          </cell>
          <cell r="NF46">
            <v>100</v>
          </cell>
          <cell r="NG46">
            <v>100</v>
          </cell>
          <cell r="NH46" t="str">
            <v/>
          </cell>
          <cell r="NI46" t="str">
            <v/>
          </cell>
          <cell r="NJ46">
            <v>0</v>
          </cell>
          <cell r="NK46" t="str">
            <v>No aplica</v>
          </cell>
          <cell r="NL46" t="str">
            <v>No aplica</v>
          </cell>
          <cell r="NM46" t="str">
            <v>No aplica</v>
          </cell>
          <cell r="NN46" t="str">
            <v>No aplica</v>
          </cell>
          <cell r="NO46" t="str">
            <v>No aplica</v>
          </cell>
          <cell r="NP46" t="str">
            <v>No aplica</v>
          </cell>
          <cell r="NQ46" t="str">
            <v>No aplica</v>
          </cell>
          <cell r="NR46" t="str">
            <v>No aplica</v>
          </cell>
          <cell r="NS46">
            <v>0</v>
          </cell>
          <cell r="NT46">
            <v>0</v>
          </cell>
          <cell r="NU46">
            <v>0</v>
          </cell>
          <cell r="NV46">
            <v>0</v>
          </cell>
          <cell r="NW46" t="str">
            <v>No se programó avance para este periodo</v>
          </cell>
          <cell r="NX46" t="str">
            <v>No se programó avance para este periodo</v>
          </cell>
          <cell r="NY46" t="str">
            <v>No se programó avance para este periodo</v>
          </cell>
          <cell r="NZ46" t="str">
            <v>No se programó avance para este periodo</v>
          </cell>
          <cell r="OA46" t="str">
            <v>No se programó avance para este periodo</v>
          </cell>
          <cell r="OB46" t="str">
            <v>No se programó avance para este periodo</v>
          </cell>
          <cell r="OC46" t="str">
            <v>No se programó avance para este periodo</v>
          </cell>
          <cell r="OD46" t="str">
            <v>No se programó avance para este periodo</v>
          </cell>
          <cell r="OE46">
            <v>0</v>
          </cell>
          <cell r="OF46">
            <v>0</v>
          </cell>
          <cell r="OG46">
            <v>0</v>
          </cell>
          <cell r="OJ46" t="str">
            <v>PD69</v>
          </cell>
          <cell r="OK46">
            <v>1</v>
          </cell>
          <cell r="OL46" t="str">
            <v>N/A</v>
          </cell>
          <cell r="OM46" t="str">
            <v>N/A</v>
          </cell>
          <cell r="ON46" t="str">
            <v>N/A</v>
          </cell>
          <cell r="OO46" t="str">
            <v>N/A</v>
          </cell>
          <cell r="OP46" t="str">
            <v>N/A</v>
          </cell>
          <cell r="OQ46" t="str">
            <v>N/A</v>
          </cell>
          <cell r="OR46" t="str">
            <v>N/A</v>
          </cell>
          <cell r="OS46" t="str">
            <v>N/A</v>
          </cell>
          <cell r="OT46" t="str">
            <v>N/A</v>
          </cell>
          <cell r="OU46" t="str">
            <v>N/A</v>
          </cell>
          <cell r="OV46" t="str">
            <v>N/A</v>
          </cell>
          <cell r="OW46" t="str">
            <v>N/A</v>
          </cell>
          <cell r="OX46" t="str">
            <v>N/A</v>
          </cell>
          <cell r="OY46" t="str">
            <v>N/A</v>
          </cell>
          <cell r="OZ46" t="str">
            <v>N/A</v>
          </cell>
          <cell r="PA46" t="str">
            <v>N/A</v>
          </cell>
          <cell r="PB46" t="str">
            <v>N/A</v>
          </cell>
          <cell r="PC46" t="str">
            <v>N/A</v>
          </cell>
          <cell r="PD46" t="str">
            <v>N/A</v>
          </cell>
          <cell r="PE46" t="str">
            <v>N/A</v>
          </cell>
          <cell r="PF46" t="str">
            <v>N/A</v>
          </cell>
          <cell r="PG46" t="str">
            <v>N/A</v>
          </cell>
          <cell r="PH46" t="str">
            <v>N/A</v>
          </cell>
          <cell r="PI46" t="str">
            <v>N/A</v>
          </cell>
          <cell r="PJ46" t="str">
            <v>N/A</v>
          </cell>
          <cell r="PK46" t="str">
            <v>N/A</v>
          </cell>
          <cell r="PL46">
            <v>0</v>
          </cell>
          <cell r="PM46">
            <v>257246630</v>
          </cell>
          <cell r="PN46" t="str">
            <v>Indicador Gestión</v>
          </cell>
        </row>
        <row r="47">
          <cell r="A47" t="str">
            <v>PD80</v>
          </cell>
          <cell r="B47">
            <v>7870</v>
          </cell>
          <cell r="D47">
            <v>2020110010186</v>
          </cell>
          <cell r="E47" t="str">
            <v>Un nuevo contrato social y ambiental para la Bogotá del siglo XXI</v>
          </cell>
          <cell r="F47" t="str">
            <v>5. Construir Bogotá región con gobierno abierto, transparente y ciudadanía consciente.</v>
          </cell>
          <cell r="G47" t="str">
            <v>56. Gestión Pública Efectiva</v>
          </cell>
          <cell r="H47" t="str">
            <v>Generar las condiciones necesarias para que la experiencia de la ciudadanía en la interacción con la Administración Distrital sea favorable.</v>
          </cell>
          <cell r="I47" t="str">
            <v>1. Fortalecer la articulación y el seguimiento a nivel distrital de la implementación de los lineamientos en materia de atención al ciudadano.</v>
          </cell>
          <cell r="J47" t="str">
            <v>Servicio a la ciudadanía, moderno, eficiente y de calidad</v>
          </cell>
          <cell r="K47" t="str">
            <v>Subsecretaría de Servicio a la Ciudadanía</v>
          </cell>
          <cell r="L47" t="str">
            <v>Diana Marcela Velasco Rincón</v>
          </cell>
          <cell r="M47" t="str">
            <v>Subsecretaria de Servicio a la Ciudadanía</v>
          </cell>
          <cell r="N47" t="str">
            <v>Subsecretaría de Servicio a la Ciudadanía</v>
          </cell>
          <cell r="O47" t="str">
            <v>Diana Marcela Velasco Rincón</v>
          </cell>
          <cell r="P47" t="str">
            <v>Subsecretaría de Servicio a la Ciudadanía</v>
          </cell>
          <cell r="Q47" t="str">
            <v>Sandra Liliana Jimenez Arias, Vivian Lilibeth Bernal Izquierdo</v>
          </cell>
          <cell r="R47" t="str">
            <v>Ricardo Pulido</v>
          </cell>
          <cell r="S47" t="str">
            <v>(FINALIZADO POR CUMPLIMIENTO) 495. Diseñar e implementar una estrategia  de medición de la efectividad de la atención a la ciudadanía en las entidades distritales</v>
          </cell>
          <cell r="T47" t="str">
            <v>Diseñar e implementar una estrategia  de medición de la efectividad de la atención a la ciudadanía en las entidades distritales</v>
          </cell>
          <cell r="AH47" t="str">
            <v>16. Paz, justicia e instituciones sólidas</v>
          </cell>
          <cell r="AI47" t="str">
            <v xml:space="preserve">ODS: 16. Paz, justicia e instituciones sólidas; </v>
          </cell>
          <cell r="AJ47">
            <v>0</v>
          </cell>
          <cell r="AK47">
            <v>44055</v>
          </cell>
          <cell r="AL47">
            <v>1</v>
          </cell>
          <cell r="AM47">
            <v>2022</v>
          </cell>
          <cell r="AN47" t="str">
            <v xml:space="preserve">Diseñar una estrategia de medición de satisfacción de la atención a la ciudadanía </v>
          </cell>
          <cell r="AO47" t="str">
            <v xml:space="preserve">Contar con la estrategia para la medición  de la satisfacción ciudadana frente a la atención en las entidades Distritales por los distintos canales de atención a la ciudadanía, que permitan generar acciones que contribuyan a fortalecer el servicio a la ciudadanía en el Distrito </v>
          </cell>
          <cell r="AP47">
            <v>2020</v>
          </cell>
          <cell r="AQ47">
            <v>2024</v>
          </cell>
          <cell r="AR47" t="str">
            <v>Creciente</v>
          </cell>
          <cell r="AS47" t="str">
            <v>Eficiencia</v>
          </cell>
          <cell r="AT47" t="str">
            <v>Número</v>
          </cell>
          <cell r="AU47" t="str">
            <v>Producto</v>
          </cell>
          <cell r="AV47" t="str">
            <v>N/D</v>
          </cell>
          <cell r="AW47">
            <v>0</v>
          </cell>
          <cell r="AX47" t="str">
            <v>N/D</v>
          </cell>
          <cell r="AZ47">
            <v>1</v>
          </cell>
          <cell r="BB47" t="str">
            <v>Diseño e implementación del instrumento con el cual se realiza la medición de la satisfacción de la ciudadanía frente a la interacción con la Administración Distrital</v>
          </cell>
          <cell r="BC47" t="str">
            <v>Diseño de la estrategia de medición de la satisfacción ciudadana</v>
          </cell>
          <cell r="BD47" t="str">
            <v>Diseño de la estrategia de medición de la satisfacción ciudadana</v>
          </cell>
          <cell r="BE47" t="str">
            <v>N/A</v>
          </cell>
          <cell r="BF47" t="str">
            <v>Instrumento de medición</v>
          </cell>
          <cell r="BG47">
            <v>1</v>
          </cell>
          <cell r="BH47">
            <v>44055</v>
          </cell>
          <cell r="BI47" t="str">
            <v>SIN</v>
          </cell>
          <cell r="BJ47" t="str">
            <v>Establecer variables 1 y/o 2 numéricas</v>
          </cell>
          <cell r="BK47">
            <v>1</v>
          </cell>
          <cell r="BL47">
            <v>1</v>
          </cell>
          <cell r="BM47">
            <v>0</v>
          </cell>
          <cell r="BN47">
            <v>0</v>
          </cell>
          <cell r="BO47">
            <v>0</v>
          </cell>
          <cell r="BP47">
            <v>0</v>
          </cell>
          <cell r="BW47">
            <v>1</v>
          </cell>
          <cell r="BX47">
            <v>0</v>
          </cell>
          <cell r="BY47">
            <v>0</v>
          </cell>
          <cell r="BZ47">
            <v>0</v>
          </cell>
          <cell r="CA47" t="str">
            <v/>
          </cell>
          <cell r="CB47">
            <v>0</v>
          </cell>
          <cell r="CC47" t="str">
            <v>N/A</v>
          </cell>
          <cell r="CD47" t="str">
            <v>N/A</v>
          </cell>
          <cell r="CE47" t="str">
            <v>N/A</v>
          </cell>
          <cell r="CF47">
            <v>1</v>
          </cell>
          <cell r="CG47">
            <v>1</v>
          </cell>
          <cell r="CH47">
            <v>1</v>
          </cell>
          <cell r="CI47" t="str">
            <v>Suma</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v>0</v>
          </cell>
          <cell r="CX47">
            <v>0</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v>0</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v>0</v>
          </cell>
          <cell r="IZ47" t="str">
            <v>No programó</v>
          </cell>
          <cell r="JA47" t="str">
            <v>No programó</v>
          </cell>
          <cell r="JB47" t="str">
            <v>No programó</v>
          </cell>
          <cell r="JC47" t="str">
            <v>No programó</v>
          </cell>
          <cell r="JD47" t="str">
            <v>No programó</v>
          </cell>
          <cell r="JE47" t="str">
            <v>No programó</v>
          </cell>
          <cell r="JF47" t="str">
            <v>No programó</v>
          </cell>
          <cell r="JG47" t="str">
            <v>No programó</v>
          </cell>
          <cell r="JH47" t="str">
            <v>No programó</v>
          </cell>
          <cell r="JI47" t="str">
            <v>No programó</v>
          </cell>
          <cell r="JJ47" t="str">
            <v>No programó</v>
          </cell>
          <cell r="JK47" t="str">
            <v>No programó</v>
          </cell>
          <cell r="JL47">
            <v>0</v>
          </cell>
          <cell r="JM47">
            <v>0</v>
          </cell>
          <cell r="JN47">
            <v>0</v>
          </cell>
          <cell r="JO47">
            <v>0</v>
          </cell>
          <cell r="JP47">
            <v>0</v>
          </cell>
          <cell r="JQ47">
            <v>0</v>
          </cell>
          <cell r="JR47">
            <v>0</v>
          </cell>
          <cell r="JS47">
            <v>0</v>
          </cell>
          <cell r="JT47">
            <v>0</v>
          </cell>
          <cell r="JU47">
            <v>0</v>
          </cell>
          <cell r="JV47">
            <v>0</v>
          </cell>
          <cell r="JW47">
            <v>0</v>
          </cell>
          <cell r="JX47">
            <v>0</v>
          </cell>
          <cell r="JY47" t="str">
            <v>No Programó</v>
          </cell>
          <cell r="JZ47" t="str">
            <v/>
          </cell>
          <cell r="KA47" t="str">
            <v/>
          </cell>
          <cell r="KB47" t="str">
            <v/>
          </cell>
          <cell r="KC47" t="str">
            <v/>
          </cell>
          <cell r="KD47" t="str">
            <v/>
          </cell>
          <cell r="KE47" t="str">
            <v/>
          </cell>
          <cell r="KF47" t="str">
            <v/>
          </cell>
          <cell r="KG47" t="str">
            <v/>
          </cell>
          <cell r="KH47" t="str">
            <v/>
          </cell>
          <cell r="KI47" t="str">
            <v/>
          </cell>
          <cell r="KJ47" t="str">
            <v/>
          </cell>
          <cell r="KK47" t="str">
            <v>No Programó</v>
          </cell>
          <cell r="KL47" t="str">
            <v>No Programó</v>
          </cell>
          <cell r="KM47" t="str">
            <v>No Programó</v>
          </cell>
          <cell r="KN47" t="str">
            <v>No Programó</v>
          </cell>
          <cell r="KO47" t="str">
            <v>No Programó</v>
          </cell>
          <cell r="KP47" t="str">
            <v>No Programó</v>
          </cell>
          <cell r="KQ47" t="str">
            <v>No Programó</v>
          </cell>
          <cell r="KR47" t="str">
            <v>No Programó</v>
          </cell>
          <cell r="KS47" t="str">
            <v>No Programó</v>
          </cell>
          <cell r="KT47" t="str">
            <v>No Programó</v>
          </cell>
          <cell r="KU47" t="str">
            <v/>
          </cell>
          <cell r="KV47" t="str">
            <v/>
          </cell>
          <cell r="KW47" t="str">
            <v>No Programó</v>
          </cell>
          <cell r="KX47" t="str">
            <v>7870_1</v>
          </cell>
          <cell r="KY47" t="str">
            <v>1. Fortalecer la articulación y el seguimiento a nivel distrital de la implementación de los lineami</v>
          </cell>
          <cell r="KZ47">
            <v>100</v>
          </cell>
          <cell r="LA47">
            <v>80.666666666666671</v>
          </cell>
          <cell r="LB47">
            <v>100</v>
          </cell>
          <cell r="LC47">
            <v>80.666666666666671</v>
          </cell>
          <cell r="LD47">
            <v>100</v>
          </cell>
          <cell r="LE47">
            <v>80.333333333333343</v>
          </cell>
          <cell r="LF47">
            <v>5347081000</v>
          </cell>
          <cell r="LG47">
            <v>4891684547</v>
          </cell>
          <cell r="LH47">
            <v>3254456632</v>
          </cell>
          <cell r="LI47">
            <v>305153100</v>
          </cell>
          <cell r="LJ47">
            <v>304492140</v>
          </cell>
          <cell r="LK47" t="str">
            <v>No Programó</v>
          </cell>
          <cell r="LL47" t="str">
            <v>No Programó</v>
          </cell>
          <cell r="LM47" t="str">
            <v>No Programó</v>
          </cell>
          <cell r="LN47" t="str">
            <v>No Programó</v>
          </cell>
          <cell r="LO47" t="str">
            <v>No Programó</v>
          </cell>
          <cell r="LP47" t="str">
            <v>No Programó</v>
          </cell>
          <cell r="LQ47" t="str">
            <v>No Programó</v>
          </cell>
          <cell r="LR47" t="str">
            <v>No Programó</v>
          </cell>
          <cell r="LS47" t="str">
            <v>No Programó</v>
          </cell>
          <cell r="LT47" t="str">
            <v>No Programó</v>
          </cell>
          <cell r="LU47" t="str">
            <v/>
          </cell>
          <cell r="LV47" t="str">
            <v/>
          </cell>
          <cell r="LW47">
            <v>0</v>
          </cell>
          <cell r="LX47">
            <v>0</v>
          </cell>
          <cell r="LY47">
            <v>1</v>
          </cell>
          <cell r="LZ47" t="str">
            <v>No aplica</v>
          </cell>
          <cell r="MA47" t="str">
            <v>No aplica</v>
          </cell>
          <cell r="MB47" t="str">
            <v>No aplica</v>
          </cell>
          <cell r="MC47" t="str">
            <v>No aplica</v>
          </cell>
          <cell r="MD47" t="str">
            <v>No aplica</v>
          </cell>
          <cell r="ME47" t="str">
            <v>No aplica</v>
          </cell>
          <cell r="MF47" t="str">
            <v>No aplica</v>
          </cell>
          <cell r="MG47" t="str">
            <v>No aplica</v>
          </cell>
          <cell r="MH47" t="str">
            <v>No aplica</v>
          </cell>
          <cell r="MI47">
            <v>0</v>
          </cell>
          <cell r="MJ47">
            <v>0</v>
          </cell>
          <cell r="MK47">
            <v>0</v>
          </cell>
          <cell r="ML47" t="str">
            <v>No aplica</v>
          </cell>
          <cell r="MM47" t="str">
            <v>No aplica</v>
          </cell>
          <cell r="MN47" t="str">
            <v>No aplica</v>
          </cell>
          <cell r="MO47" t="str">
            <v>No aplica</v>
          </cell>
          <cell r="MP47" t="str">
            <v>No aplica</v>
          </cell>
          <cell r="MQ47" t="str">
            <v>No aplica</v>
          </cell>
          <cell r="MR47" t="str">
            <v>No aplica</v>
          </cell>
          <cell r="MS47" t="str">
            <v>No aplica</v>
          </cell>
          <cell r="MT47" t="str">
            <v>No aplica</v>
          </cell>
          <cell r="MU47">
            <v>0</v>
          </cell>
          <cell r="MV47">
            <v>0</v>
          </cell>
          <cell r="MW47">
            <v>0</v>
          </cell>
          <cell r="MX47" t="str">
            <v>No Programó</v>
          </cell>
          <cell r="MY47" t="str">
            <v>No Programó</v>
          </cell>
          <cell r="MZ47" t="str">
            <v>No Programó</v>
          </cell>
          <cell r="NA47" t="str">
            <v>No Programó</v>
          </cell>
          <cell r="NB47" t="str">
            <v>No Programó</v>
          </cell>
          <cell r="NC47" t="str">
            <v>No Programó</v>
          </cell>
          <cell r="ND47" t="str">
            <v>No Programó</v>
          </cell>
          <cell r="NE47" t="str">
            <v>No Programó</v>
          </cell>
          <cell r="NF47" t="str">
            <v>No Programó</v>
          </cell>
          <cell r="NG47" t="str">
            <v>No Programó</v>
          </cell>
          <cell r="NH47" t="str">
            <v/>
          </cell>
          <cell r="NI47" t="str">
            <v/>
          </cell>
          <cell r="NJ47" t="str">
            <v>No aplica</v>
          </cell>
          <cell r="NK47" t="str">
            <v>No aplica</v>
          </cell>
          <cell r="NL47" t="str">
            <v>No aplica</v>
          </cell>
          <cell r="NM47" t="str">
            <v>No aplica</v>
          </cell>
          <cell r="NN47" t="str">
            <v>No aplica</v>
          </cell>
          <cell r="NO47" t="str">
            <v>No aplica</v>
          </cell>
          <cell r="NP47" t="str">
            <v>No aplica</v>
          </cell>
          <cell r="NQ47" t="str">
            <v>No aplica</v>
          </cell>
          <cell r="NR47" t="str">
            <v>No aplica</v>
          </cell>
          <cell r="NS47">
            <v>0</v>
          </cell>
          <cell r="NT47">
            <v>0</v>
          </cell>
          <cell r="NU47">
            <v>0</v>
          </cell>
          <cell r="NV47" t="str">
            <v>No se programó avance para este periodo</v>
          </cell>
          <cell r="NW47" t="str">
            <v>No se programó avance para este periodo</v>
          </cell>
          <cell r="NX47" t="str">
            <v>No se programó avance para este periodo</v>
          </cell>
          <cell r="NY47" t="str">
            <v>No se programó avance para este periodo</v>
          </cell>
          <cell r="NZ47" t="str">
            <v>No se programó avance para este periodo</v>
          </cell>
          <cell r="OA47" t="str">
            <v>No se programó avance para este periodo</v>
          </cell>
          <cell r="OB47" t="str">
            <v>No se programó avance para este periodo</v>
          </cell>
          <cell r="OC47" t="str">
            <v>No se programó avance para este periodo</v>
          </cell>
          <cell r="OD47" t="str">
            <v>No se programó avance para este periodo</v>
          </cell>
          <cell r="OE47">
            <v>0</v>
          </cell>
          <cell r="OF47">
            <v>0</v>
          </cell>
          <cell r="OG47">
            <v>0</v>
          </cell>
          <cell r="OH47" t="str">
            <v>1. Fortalecer la articulación y el seguimiento a nivel distrital de la implementación de los lineamientos en materia de atención al ciudadano.
2. Mejorar la calidad del servicio que se presta dentro del modelo multicanal y fortalecer el servicio y atención a la ciudadanía con enfoque diferencial.</v>
          </cell>
          <cell r="OI47" t="str">
            <v xml:space="preserve">Subsecretaría de Servicio a la Ciudadanía
Dirección Distrital del Sistema de Servicio a la Ciudadanía
Dirección Distrital de Calidad del Servicio
</v>
          </cell>
          <cell r="OJ47" t="str">
            <v>PD80</v>
          </cell>
          <cell r="OK47">
            <v>0</v>
          </cell>
          <cell r="OL47" t="str">
            <v/>
          </cell>
          <cell r="OM47" t="str">
            <v/>
          </cell>
          <cell r="ON47" t="str">
            <v/>
          </cell>
          <cell r="OO47" t="str">
            <v/>
          </cell>
          <cell r="OP47" t="str">
            <v/>
          </cell>
          <cell r="OQ47" t="str">
            <v/>
          </cell>
          <cell r="OR47" t="str">
            <v/>
          </cell>
          <cell r="OS47" t="str">
            <v/>
          </cell>
          <cell r="OT47" t="str">
            <v/>
          </cell>
          <cell r="OU47" t="str">
            <v/>
          </cell>
          <cell r="OV47" t="str">
            <v/>
          </cell>
          <cell r="OW47" t="str">
            <v/>
          </cell>
          <cell r="OX47" t="str">
            <v/>
          </cell>
          <cell r="OY47" t="str">
            <v/>
          </cell>
          <cell r="OZ47" t="str">
            <v/>
          </cell>
          <cell r="PA47" t="str">
            <v/>
          </cell>
          <cell r="PB47" t="str">
            <v/>
          </cell>
          <cell r="PC47" t="str">
            <v/>
          </cell>
          <cell r="PD47" t="str">
            <v/>
          </cell>
          <cell r="PE47" t="str">
            <v/>
          </cell>
          <cell r="PF47" t="str">
            <v/>
          </cell>
          <cell r="PG47" t="str">
            <v/>
          </cell>
          <cell r="PH47" t="str">
            <v/>
          </cell>
          <cell r="PI47" t="str">
            <v/>
          </cell>
          <cell r="PJ47" t="str">
            <v/>
          </cell>
          <cell r="PK47" t="str">
            <v/>
          </cell>
          <cell r="PL47">
            <v>660960</v>
          </cell>
          <cell r="PM47">
            <v>304492140</v>
          </cell>
          <cell r="PN47" t="str">
            <v>ODS</v>
          </cell>
        </row>
        <row r="48">
          <cell r="A48" t="str">
            <v>PD80A</v>
          </cell>
          <cell r="B48">
            <v>7870</v>
          </cell>
          <cell r="D48">
            <v>2020110010186</v>
          </cell>
          <cell r="E48" t="str">
            <v>Un nuevo contrato social y ambiental para la Bogotá del siglo XXI</v>
          </cell>
          <cell r="F48" t="str">
            <v>5. Construir Bogotá región con gobierno abierto, transparente y ciudadanía consciente.</v>
          </cell>
          <cell r="G48" t="str">
            <v>56. Gestión Pública Efectiva</v>
          </cell>
          <cell r="H48" t="str">
            <v>Generar las condiciones necesarias para que la experiencia de la ciudadanía en la interacción con la Administración Distrital sea favorable.</v>
          </cell>
          <cell r="I48" t="str">
            <v>1. Fortalecer la articulación y el seguimiento a nivel distrital de la implementación de los lineamientos en materia de atención al ciudadano.</v>
          </cell>
          <cell r="J48" t="str">
            <v>Servicio a la ciudadanía, moderno, eficiente y de calidad</v>
          </cell>
          <cell r="K48" t="str">
            <v>Subsecretaría de Servicio a la Ciudadanía</v>
          </cell>
          <cell r="L48" t="str">
            <v>Diana Marcela Velasco Rincón</v>
          </cell>
          <cell r="M48" t="str">
            <v>Subsecretaria de Servicio a la Ciudadanía</v>
          </cell>
          <cell r="N48" t="str">
            <v>Subsecretaría de Servicio a la Ciudadanía</v>
          </cell>
          <cell r="O48" t="str">
            <v>Diana Marcela Velasco Rincón</v>
          </cell>
          <cell r="P48" t="str">
            <v>Subsecretaría de Servicio a la Ciudadanía</v>
          </cell>
          <cell r="Q48" t="str">
            <v>Sandra Liliana Jimenez Arias, Vivian Lilibeth Bernal Izquierdo</v>
          </cell>
          <cell r="R48" t="str">
            <v>Ricardo Pulido</v>
          </cell>
          <cell r="S48" t="str">
            <v>495. Diseñar e implementar una estrategia  de medición de la efectividad de la atención a la ciudadanía en las entidades distritales</v>
          </cell>
          <cell r="T48" t="str">
            <v>541. Calificación de la satisfacción ciudadana frente a la interacción con la Administración Distrital.</v>
          </cell>
          <cell r="Z48" t="str">
            <v>495. Diseñar e implementar una estrategia  de medición de la efectividad de la atención a la ciudadanía en las entidades distritales</v>
          </cell>
          <cell r="AA48" t="str">
            <v>541. Calificación de la satisfacción ciudadana frente a la interacción con la Administración Distrital.</v>
          </cell>
          <cell r="AH48" t="str">
            <v>16. Paz, justicia e instituciones sólidas</v>
          </cell>
          <cell r="AI48" t="str">
            <v xml:space="preserve">PD_Meta Sectorial: 495. Diseñar e implementar una estrategia  de medición de la efectividad de la atención a la ciudadanía en las entidades distritales; PD_Indicador Meta sector: 541. Calificación de la satisfacción ciudadana frente a la interacción con la Administración Distrital.; ODS: 16. Paz, justicia e instituciones sólidas; </v>
          </cell>
          <cell r="AJ48">
            <v>0</v>
          </cell>
          <cell r="AK48">
            <v>44055</v>
          </cell>
          <cell r="AL48">
            <v>1</v>
          </cell>
          <cell r="AM48">
            <v>2022</v>
          </cell>
          <cell r="AN48" t="str">
            <v>Este indicador mide la efectividad de la atención a la ciudadanía en las entidades distritales por medio de la encuesta de satisfacción ciudadana que se realiza anualmente.</v>
          </cell>
          <cell r="AO48" t="str">
            <v>Establecer los parametros de la atención a la ciudadanía a mejorar, frente a los servicios que prestan las entidades a nivel distrital, por medio del análisis de los datos que se registran en la encuesta de satisfacción ciudadana.</v>
          </cell>
          <cell r="AP48">
            <v>2020</v>
          </cell>
          <cell r="AQ48">
            <v>2024</v>
          </cell>
          <cell r="AR48" t="str">
            <v>Creciente</v>
          </cell>
          <cell r="AS48" t="str">
            <v>Eficiencia</v>
          </cell>
          <cell r="AT48" t="str">
            <v>Porcentaje</v>
          </cell>
          <cell r="AU48" t="str">
            <v>Producto</v>
          </cell>
          <cell r="AV48" t="str">
            <v>N/D</v>
          </cell>
          <cell r="AW48">
            <v>0</v>
          </cell>
          <cell r="AX48" t="str">
            <v>N/D</v>
          </cell>
          <cell r="AZ48">
            <v>1</v>
          </cell>
          <cell r="BB48" t="str">
            <v>Mediante la aplicación y evaluación de la encuesta de satisfacción ciudadana.
El cálculo  de la calificación que la ciudadanía realiza a los servicios prestados por las entidades a nivel distrital de acuerdo a lo establecido en la encuesta de satisfacción ciudadana.</v>
          </cell>
          <cell r="BC48" t="str">
            <v>Índice que califica los servicios prestados por las entidades distritales a la ciudadanía.</v>
          </cell>
          <cell r="BD48" t="str">
            <v>Índice que califica los servicios prestados por las entidades distritales a la ciudadanía.</v>
          </cell>
          <cell r="BE48">
            <v>0</v>
          </cell>
          <cell r="BF48" t="str">
            <v>Informe Encuesta de Satisfacción Ciudadana.</v>
          </cell>
          <cell r="BG48">
            <v>2</v>
          </cell>
          <cell r="BH48">
            <v>44554</v>
          </cell>
          <cell r="BI48" t="str">
            <v>Se modificaron los campos: Descripción del Indicador, Beneficios, Efectos o Impactos Esperados, Fórmula del indicador o meta, Variable 1, Fuentes de información verificable, Descripción del método de cálculo del indicador.</v>
          </cell>
          <cell r="BJ48" t="str">
            <v>Establecer variables 1 y/o 2 numéricas</v>
          </cell>
          <cell r="BK48">
            <v>8.4</v>
          </cell>
          <cell r="BL48">
            <v>0</v>
          </cell>
          <cell r="BM48">
            <v>6.8</v>
          </cell>
          <cell r="BN48">
            <v>7.4</v>
          </cell>
          <cell r="BO48">
            <v>8</v>
          </cell>
          <cell r="BP48">
            <v>8.4</v>
          </cell>
          <cell r="BW48">
            <v>0</v>
          </cell>
          <cell r="BX48">
            <v>6.8</v>
          </cell>
          <cell r="BY48">
            <v>7.4</v>
          </cell>
          <cell r="BZ48">
            <v>6.8</v>
          </cell>
          <cell r="CA48">
            <v>7.4</v>
          </cell>
          <cell r="CB48">
            <v>0</v>
          </cell>
          <cell r="CC48" t="str">
            <v>N/A</v>
          </cell>
          <cell r="CD48" t="str">
            <v>N/A</v>
          </cell>
          <cell r="CE48" t="str">
            <v>N/A</v>
          </cell>
          <cell r="CF48">
            <v>0</v>
          </cell>
          <cell r="CG48">
            <v>9.5</v>
          </cell>
          <cell r="CH48">
            <v>9.5</v>
          </cell>
          <cell r="CI48" t="str">
            <v>Suma</v>
          </cell>
          <cell r="CJ48">
            <v>0</v>
          </cell>
          <cell r="CK48">
            <v>0</v>
          </cell>
          <cell r="CL48">
            <v>0</v>
          </cell>
          <cell r="CM48">
            <v>0</v>
          </cell>
          <cell r="CN48">
            <v>0</v>
          </cell>
          <cell r="CO48">
            <v>0</v>
          </cell>
          <cell r="CP48">
            <v>0</v>
          </cell>
          <cell r="CQ48">
            <v>0</v>
          </cell>
          <cell r="CR48">
            <v>0</v>
          </cell>
          <cell r="CS48">
            <v>0</v>
          </cell>
          <cell r="CT48">
            <v>0</v>
          </cell>
          <cell r="CU48">
            <v>7.4</v>
          </cell>
          <cell r="CV48">
            <v>7.4</v>
          </cell>
          <cell r="CW48">
            <v>0</v>
          </cell>
          <cell r="CX48">
            <v>0</v>
          </cell>
          <cell r="CY48" t="str">
            <v>N/A</v>
          </cell>
          <cell r="CZ48" t="str">
            <v>N/A</v>
          </cell>
          <cell r="DA48" t="str">
            <v>N/A</v>
          </cell>
          <cell r="DB48" t="str">
            <v>N/A</v>
          </cell>
          <cell r="DC48" t="str">
            <v>N/A</v>
          </cell>
          <cell r="DD48" t="str">
            <v>N/A</v>
          </cell>
          <cell r="DE48" t="str">
            <v>N/A</v>
          </cell>
          <cell r="DF48" t="str">
            <v>N/A</v>
          </cell>
          <cell r="DG48" t="str">
            <v>N/A</v>
          </cell>
          <cell r="DH48" t="str">
            <v>N/A</v>
          </cell>
          <cell r="DI48" t="str">
            <v>N/A</v>
          </cell>
          <cell r="DJ48" t="str">
            <v>N/A</v>
          </cell>
          <cell r="DK48">
            <v>7.4</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t="str">
            <v>N/A</v>
          </cell>
          <cell r="EA48" t="str">
            <v>N/A</v>
          </cell>
          <cell r="EB48" t="str">
            <v>N/A</v>
          </cell>
          <cell r="EC48" t="str">
            <v>N/A</v>
          </cell>
          <cell r="ED48" t="str">
            <v>N/A</v>
          </cell>
          <cell r="EE48" t="str">
            <v>N/A</v>
          </cell>
          <cell r="EF48" t="str">
            <v>N/A</v>
          </cell>
          <cell r="EG48" t="str">
            <v>N/A</v>
          </cell>
          <cell r="EH48" t="str">
            <v>N/A</v>
          </cell>
          <cell r="EI48" t="str">
            <v>N/A</v>
          </cell>
          <cell r="EJ48" t="str">
            <v>N/A</v>
          </cell>
          <cell r="EK48" t="str">
            <v>Informe Encuesta de  Satisfacción Ciudadana 2022</v>
          </cell>
          <cell r="EL48">
            <v>0</v>
          </cell>
          <cell r="EM48">
            <v>0</v>
          </cell>
          <cell r="EN48">
            <v>0</v>
          </cell>
          <cell r="EO48">
            <v>0</v>
          </cell>
          <cell r="EP48">
            <v>0</v>
          </cell>
          <cell r="EQ48">
            <v>0</v>
          </cell>
          <cell r="ER48">
            <v>0</v>
          </cell>
          <cell r="ES48">
            <v>0</v>
          </cell>
          <cell r="ET48">
            <v>0</v>
          </cell>
          <cell r="EU48">
            <v>0</v>
          </cell>
          <cell r="EV48">
            <v>0</v>
          </cell>
          <cell r="EW48">
            <v>0</v>
          </cell>
          <cell r="EX48" t="str">
            <v>N/A</v>
          </cell>
          <cell r="EY48" t="str">
            <v>N/A</v>
          </cell>
          <cell r="EZ48" t="str">
            <v>N/A</v>
          </cell>
          <cell r="FA48" t="str">
            <v>N/A</v>
          </cell>
          <cell r="FB48" t="str">
            <v>N/A</v>
          </cell>
          <cell r="FC48" t="str">
            <v>N/A</v>
          </cell>
          <cell r="FD48" t="str">
            <v>N/A</v>
          </cell>
          <cell r="FE48" t="str">
            <v>N/A</v>
          </cell>
          <cell r="FF48" t="str">
            <v>N/A</v>
          </cell>
          <cell r="FG48" t="str">
            <v>N/A</v>
          </cell>
          <cell r="FH48" t="str">
            <v>N/A</v>
          </cell>
          <cell r="FI48" t="str">
            <v>N/A</v>
          </cell>
          <cell r="FJ48" t="str">
            <v>N/A</v>
          </cell>
          <cell r="FK48" t="str">
            <v>N/A</v>
          </cell>
          <cell r="FL48" t="str">
            <v>N/A</v>
          </cell>
          <cell r="FM48" t="str">
            <v>N/A</v>
          </cell>
          <cell r="FN48" t="str">
            <v>N/A</v>
          </cell>
          <cell r="FO48" t="str">
            <v>N/A</v>
          </cell>
          <cell r="FP48" t="str">
            <v>N/A</v>
          </cell>
          <cell r="FQ48" t="str">
            <v>N/A</v>
          </cell>
          <cell r="FR48" t="str">
            <v>N/A</v>
          </cell>
          <cell r="FS48" t="str">
            <v>N/A</v>
          </cell>
          <cell r="FT48" t="str">
            <v>N/A</v>
          </cell>
          <cell r="FU48" t="str">
            <v>N/A</v>
          </cell>
          <cell r="FV48" t="str">
            <v>N/A</v>
          </cell>
          <cell r="FW48" t="str">
            <v>N/A</v>
          </cell>
          <cell r="FX48" t="str">
            <v>N/A</v>
          </cell>
          <cell r="FY48" t="str">
            <v>N/A</v>
          </cell>
          <cell r="FZ48" t="str">
            <v>N/A</v>
          </cell>
          <cell r="GA48" t="str">
            <v>N/A</v>
          </cell>
          <cell r="GB48" t="str">
            <v>N/A</v>
          </cell>
          <cell r="GC48" t="str">
            <v>N/A</v>
          </cell>
          <cell r="GD48" t="str">
            <v>N/A</v>
          </cell>
          <cell r="GE48" t="str">
            <v>N/A</v>
          </cell>
          <cell r="GF48" t="str">
            <v>N/A</v>
          </cell>
          <cell r="GG48" t="str">
            <v>N/A</v>
          </cell>
          <cell r="GH48" t="str">
            <v>N/A</v>
          </cell>
          <cell r="GI48" t="str">
            <v>N/A</v>
          </cell>
          <cell r="GJ48" t="str">
            <v>N/A</v>
          </cell>
          <cell r="GK48" t="str">
            <v>N/A</v>
          </cell>
          <cell r="GL48" t="str">
            <v>N/A</v>
          </cell>
          <cell r="GM48" t="str">
            <v>N/A</v>
          </cell>
          <cell r="GN48" t="str">
            <v>N/A</v>
          </cell>
          <cell r="GO48" t="str">
            <v>N/A</v>
          </cell>
          <cell r="GP48" t="str">
            <v>N/A</v>
          </cell>
          <cell r="GQ48" t="str">
            <v>N/A</v>
          </cell>
          <cell r="GR48" t="str">
            <v>N/A</v>
          </cell>
          <cell r="GS48" t="str">
            <v>N/A</v>
          </cell>
          <cell r="GT48" t="str">
            <v>N/A</v>
          </cell>
          <cell r="GU48" t="str">
            <v>N/A</v>
          </cell>
          <cell r="GV48" t="str">
            <v>N/A</v>
          </cell>
          <cell r="GW48" t="str">
            <v>N/A</v>
          </cell>
          <cell r="GX48" t="str">
            <v>N/A</v>
          </cell>
          <cell r="GY48" t="str">
            <v>N/A</v>
          </cell>
          <cell r="GZ48" t="str">
            <v>N/A</v>
          </cell>
          <cell r="HA48" t="str">
            <v>N/A</v>
          </cell>
          <cell r="HB48" t="str">
            <v>N/A</v>
          </cell>
          <cell r="HC48" t="str">
            <v>N/A</v>
          </cell>
          <cell r="HD48" t="str">
            <v>N/A</v>
          </cell>
          <cell r="HE48" t="str">
            <v>N/A</v>
          </cell>
          <cell r="HF48" t="str">
            <v>N/A</v>
          </cell>
          <cell r="HG48" t="str">
            <v>N/A</v>
          </cell>
          <cell r="HH48" t="str">
            <v>N/A</v>
          </cell>
          <cell r="HI48" t="str">
            <v>N/A</v>
          </cell>
          <cell r="HJ48" t="str">
            <v>N/A</v>
          </cell>
          <cell r="HK48" t="str">
            <v>N/A</v>
          </cell>
          <cell r="HL48" t="str">
            <v>N/A</v>
          </cell>
          <cell r="HM48" t="str">
            <v>N/A</v>
          </cell>
          <cell r="HN48" t="str">
            <v>N/A</v>
          </cell>
          <cell r="HO48" t="str">
            <v>N/A</v>
          </cell>
          <cell r="HP48" t="str">
            <v>N/A</v>
          </cell>
          <cell r="HQ48" t="str">
            <v>N/A</v>
          </cell>
          <cell r="HR48" t="str">
            <v>N/A</v>
          </cell>
          <cell r="HS48" t="str">
            <v>N/A</v>
          </cell>
          <cell r="HT48" t="str">
            <v>N/A</v>
          </cell>
          <cell r="HU48" t="str">
            <v>N/A</v>
          </cell>
          <cell r="HV48" t="str">
            <v>N/A</v>
          </cell>
          <cell r="HW48" t="str">
            <v>N/A</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t="str">
            <v>No Programó</v>
          </cell>
          <cell r="JZ48" t="str">
            <v/>
          </cell>
          <cell r="KA48" t="str">
            <v/>
          </cell>
          <cell r="KB48" t="str">
            <v/>
          </cell>
          <cell r="KC48" t="str">
            <v/>
          </cell>
          <cell r="KD48" t="str">
            <v/>
          </cell>
          <cell r="KE48" t="str">
            <v/>
          </cell>
          <cell r="KF48" t="str">
            <v/>
          </cell>
          <cell r="KG48" t="str">
            <v/>
          </cell>
          <cell r="KH48" t="str">
            <v/>
          </cell>
          <cell r="KI48" t="str">
            <v/>
          </cell>
          <cell r="KJ48" t="str">
            <v/>
          </cell>
          <cell r="KK48" t="str">
            <v>No Programó</v>
          </cell>
          <cell r="KL48" t="str">
            <v>No Programó</v>
          </cell>
          <cell r="KM48" t="str">
            <v>No Programó</v>
          </cell>
          <cell r="KN48" t="str">
            <v>No Programó</v>
          </cell>
          <cell r="KO48" t="str">
            <v>No Programó</v>
          </cell>
          <cell r="KP48" t="str">
            <v>No Programó</v>
          </cell>
          <cell r="KQ48" t="str">
            <v>No Programó</v>
          </cell>
          <cell r="KR48" t="str">
            <v>No Programó</v>
          </cell>
          <cell r="KS48" t="str">
            <v>No Programó</v>
          </cell>
          <cell r="KT48" t="str">
            <v>No Programó</v>
          </cell>
          <cell r="KU48" t="str">
            <v/>
          </cell>
          <cell r="KV48" t="str">
            <v/>
          </cell>
          <cell r="KW48" t="str">
            <v>No Programó</v>
          </cell>
          <cell r="KX48" t="str">
            <v>7870_1</v>
          </cell>
          <cell r="KY48" t="str">
            <v>1. Fortalecer la articulación y el seguimiento a nivel distrital de la implementación de los lineami</v>
          </cell>
          <cell r="KZ48">
            <v>100</v>
          </cell>
          <cell r="LA48">
            <v>80.666666666666671</v>
          </cell>
          <cell r="LB48" t="str">
            <v/>
          </cell>
          <cell r="LC48" t="str">
            <v/>
          </cell>
          <cell r="LD48">
            <v>100</v>
          </cell>
          <cell r="LE48">
            <v>80.333333333333343</v>
          </cell>
          <cell r="LF48">
            <v>5347081000</v>
          </cell>
          <cell r="LG48">
            <v>4891684547</v>
          </cell>
          <cell r="LH48">
            <v>3254456632</v>
          </cell>
          <cell r="LI48">
            <v>305153100</v>
          </cell>
          <cell r="LJ48">
            <v>304492140</v>
          </cell>
          <cell r="LK48" t="str">
            <v>No Programó</v>
          </cell>
          <cell r="LL48" t="str">
            <v>No Programó</v>
          </cell>
          <cell r="LM48" t="str">
            <v>No Programó</v>
          </cell>
          <cell r="LN48" t="str">
            <v>No Programó</v>
          </cell>
          <cell r="LO48" t="str">
            <v>No Programó</v>
          </cell>
          <cell r="LP48" t="str">
            <v>No Programó</v>
          </cell>
          <cell r="LQ48" t="str">
            <v>No Programó</v>
          </cell>
          <cell r="LR48" t="str">
            <v>No Programó</v>
          </cell>
          <cell r="LS48" t="str">
            <v>No Programó</v>
          </cell>
          <cell r="LT48" t="str">
            <v>No Programó</v>
          </cell>
          <cell r="LU48" t="str">
            <v/>
          </cell>
          <cell r="LV48" t="str">
            <v/>
          </cell>
          <cell r="LW48">
            <v>0</v>
          </cell>
          <cell r="LX48">
            <v>0</v>
          </cell>
          <cell r="LY48">
            <v>9.5</v>
          </cell>
          <cell r="LZ48" t="str">
            <v>Oportuno: Se radica en los tiempos establecidos por la Oficina Asesora de Planeación - OAP</v>
          </cell>
          <cell r="MA48" t="str">
            <v>Oportuno: Se radica en los tiempos establecidos por la Oficina Asesora de Planeación - OAP</v>
          </cell>
          <cell r="MB48" t="str">
            <v>Oportuno: Se radica en los tiempos establecidos por la Oficina Asesora de Planeación - OAP</v>
          </cell>
          <cell r="MC48" t="str">
            <v>Oportuno: Se radica en los tiempos establecidos por la Oficina Asesora de Planeación - OAP</v>
          </cell>
          <cell r="MD48" t="str">
            <v>Oportuno: Se radica en los tiempos establecidos por la Oficina Asesora de Planeación - OAP</v>
          </cell>
          <cell r="ME48" t="str">
            <v>Oportuno: Se radica en los tiempos establecidos por la Oficina Asesora de Planeación - OAP</v>
          </cell>
          <cell r="MF48" t="str">
            <v>Oportuno: Se radica en los tiempos establecidos por la Oficina Asesora de Planeación - OAP</v>
          </cell>
          <cell r="MG48" t="str">
            <v>Oportuno: Se radica en los tiempos establecidos por la Oficina Asesora de Planeación - OAP</v>
          </cell>
          <cell r="MH48" t="str">
            <v>No aplica</v>
          </cell>
          <cell r="MI48">
            <v>0</v>
          </cell>
          <cell r="MJ48">
            <v>0</v>
          </cell>
          <cell r="MK48">
            <v>0</v>
          </cell>
          <cell r="ML48" t="str">
            <v>No aplica</v>
          </cell>
          <cell r="MM48" t="str">
            <v>No aplica</v>
          </cell>
          <cell r="MN48" t="str">
            <v>No aplica</v>
          </cell>
          <cell r="MO48" t="str">
            <v>No aplica</v>
          </cell>
          <cell r="MP48" t="str">
            <v>No aplica</v>
          </cell>
          <cell r="MQ48" t="str">
            <v>No aplica</v>
          </cell>
          <cell r="MR48" t="str">
            <v>No aplica</v>
          </cell>
          <cell r="MS48" t="str">
            <v>No aplica</v>
          </cell>
          <cell r="MT48" t="str">
            <v>No aplica</v>
          </cell>
          <cell r="MU48">
            <v>0</v>
          </cell>
          <cell r="MV48">
            <v>0</v>
          </cell>
          <cell r="MW48">
            <v>0</v>
          </cell>
          <cell r="MX48" t="str">
            <v>No Programó</v>
          </cell>
          <cell r="MY48" t="str">
            <v>No Programó</v>
          </cell>
          <cell r="MZ48" t="str">
            <v>No Programó</v>
          </cell>
          <cell r="NA48" t="str">
            <v>No Programó</v>
          </cell>
          <cell r="NB48" t="str">
            <v>No Programó</v>
          </cell>
          <cell r="NC48" t="str">
            <v>No Programó</v>
          </cell>
          <cell r="ND48" t="str">
            <v>No Programó</v>
          </cell>
          <cell r="NE48" t="str">
            <v>No Programó</v>
          </cell>
          <cell r="NF48" t="str">
            <v>No Programó</v>
          </cell>
          <cell r="NG48" t="str">
            <v>No Programó</v>
          </cell>
          <cell r="NH48" t="str">
            <v/>
          </cell>
          <cell r="NI48" t="str">
            <v/>
          </cell>
          <cell r="NJ48" t="str">
            <v>No aplica</v>
          </cell>
          <cell r="NK48" t="str">
            <v>No aplica</v>
          </cell>
          <cell r="NL48" t="str">
            <v>No aplica</v>
          </cell>
          <cell r="NM48" t="str">
            <v>No aplica</v>
          </cell>
          <cell r="NN48" t="str">
            <v>No aplica</v>
          </cell>
          <cell r="NO48" t="str">
            <v>No aplica</v>
          </cell>
          <cell r="NP48" t="str">
            <v>No aplica</v>
          </cell>
          <cell r="NQ48" t="str">
            <v>No aplica</v>
          </cell>
          <cell r="NR48" t="str">
            <v>No aplica</v>
          </cell>
          <cell r="NS48">
            <v>0</v>
          </cell>
          <cell r="NT48">
            <v>0</v>
          </cell>
          <cell r="NU48">
            <v>0</v>
          </cell>
          <cell r="NV48" t="str">
            <v>No se programó avance para este periodo</v>
          </cell>
          <cell r="NW48" t="str">
            <v>No se programó avance para este periodo</v>
          </cell>
          <cell r="NX48" t="str">
            <v>No se programó avance para este periodo</v>
          </cell>
          <cell r="NY48" t="str">
            <v>No se programó avance para este periodo</v>
          </cell>
          <cell r="NZ48" t="str">
            <v>No se programó avance para este periodo</v>
          </cell>
          <cell r="OA48" t="str">
            <v>No se programó avance para este periodo</v>
          </cell>
          <cell r="OB48" t="str">
            <v>No se programó avance para este periodo</v>
          </cell>
          <cell r="OC48" t="str">
            <v>No se programó avance para este periodo</v>
          </cell>
          <cell r="OD48" t="str">
            <v>No se programó avance para este periodo</v>
          </cell>
          <cell r="OE48">
            <v>0</v>
          </cell>
          <cell r="OF48">
            <v>0</v>
          </cell>
          <cell r="OG48">
            <v>0</v>
          </cell>
          <cell r="OJ48" t="str">
            <v>PD80A</v>
          </cell>
          <cell r="OK48">
            <v>6.8</v>
          </cell>
          <cell r="OL48" t="str">
            <v>N/A</v>
          </cell>
          <cell r="OM48" t="str">
            <v>N/A</v>
          </cell>
          <cell r="ON48" t="str">
            <v>N/A</v>
          </cell>
          <cell r="OO48" t="str">
            <v>N/A</v>
          </cell>
          <cell r="OP48" t="str">
            <v>N/A</v>
          </cell>
          <cell r="OQ48" t="str">
            <v>N/A</v>
          </cell>
          <cell r="OR48" t="str">
            <v>N/A</v>
          </cell>
          <cell r="OS48" t="str">
            <v>N/A</v>
          </cell>
          <cell r="OT48" t="str">
            <v>N/A</v>
          </cell>
          <cell r="OU48" t="str">
            <v>N/A</v>
          </cell>
          <cell r="OV48" t="str">
            <v>N/A</v>
          </cell>
          <cell r="OW48" t="str">
            <v>N/A</v>
          </cell>
          <cell r="OX48" t="str">
            <v>N/A</v>
          </cell>
          <cell r="OY48" t="str">
            <v>N/A</v>
          </cell>
          <cell r="OZ48" t="str">
            <v>N/A</v>
          </cell>
          <cell r="PA48" t="str">
            <v>N/A</v>
          </cell>
          <cell r="PB48" t="str">
            <v>N/A</v>
          </cell>
          <cell r="PC48" t="str">
            <v>N/A</v>
          </cell>
          <cell r="PD48" t="str">
            <v>N/A</v>
          </cell>
          <cell r="PE48" t="str">
            <v>N/A</v>
          </cell>
          <cell r="PF48" t="str">
            <v>N/A</v>
          </cell>
          <cell r="PG48" t="str">
            <v>N/A</v>
          </cell>
          <cell r="PH48" t="str">
            <v>N/A</v>
          </cell>
          <cell r="PI48" t="str">
            <v>N/A</v>
          </cell>
          <cell r="PJ48" t="str">
            <v>N/A</v>
          </cell>
          <cell r="PK48" t="str">
            <v>N/A</v>
          </cell>
          <cell r="PL48">
            <v>660960</v>
          </cell>
          <cell r="PM48">
            <v>304492140</v>
          </cell>
          <cell r="PN48" t="str">
            <v>Meta Sectorial</v>
          </cell>
        </row>
        <row r="49">
          <cell r="A49" t="str">
            <v>PD81</v>
          </cell>
          <cell r="B49">
            <v>7870</v>
          </cell>
          <cell r="D49">
            <v>2020110010186</v>
          </cell>
          <cell r="E49" t="str">
            <v>Un nuevo contrato social y ambiental para la Bogotá del siglo XXI</v>
          </cell>
          <cell r="F49" t="str">
            <v>5. Construir Bogotá región con gobierno abierto, transparente y ciudadanía consciente.</v>
          </cell>
          <cell r="G49" t="str">
            <v>56. Gestión Pública Efectiva</v>
          </cell>
          <cell r="H49" t="str">
            <v>Generar las condiciones necesarias para que la experiencia de la ciudadanía en la interacción con la Administración Distrital sea favorable.</v>
          </cell>
          <cell r="I49" t="str">
            <v>1. Fortalecer la articulación y el seguimiento a nivel distrital de la implementación de los lineamientos en materia de atención al ciudadano.</v>
          </cell>
          <cell r="J49" t="str">
            <v>Servicio a la ciudadanía, moderno, eficiente y de calidad</v>
          </cell>
          <cell r="K49" t="str">
            <v>Subsecretaría de Servicio a la Ciudadanía</v>
          </cell>
          <cell r="L49" t="str">
            <v>Diana Marcela Velasco Rincón</v>
          </cell>
          <cell r="M49" t="str">
            <v>Subsecretaria de Servicio a la Ciudadanía</v>
          </cell>
          <cell r="N49" t="str">
            <v>Dirección Distrital del Sistema de Servicio a la Ciudadanía</v>
          </cell>
          <cell r="O49" t="str">
            <v>Yanneth Moreno Romero</v>
          </cell>
          <cell r="P49" t="str">
            <v>Directora del Sistema Distrital del Servicio a la Ciudadanía</v>
          </cell>
          <cell r="Q49" t="str">
            <v>Sandra Liliana Jimenez Arias, Vivian Lilibeth Bernal Izquierdo</v>
          </cell>
          <cell r="R49" t="str">
            <v>Ricardo Pulido</v>
          </cell>
          <cell r="S49" t="str">
            <v>498. Diseñar una estrategia de integración, alineación y estandarización de la oferta de servicios en los canales de atención disponibles en el Distrito.</v>
          </cell>
          <cell r="T49" t="str">
            <v>544. Número de puntos de información sobre protección y atención animal instalados y funcionando en la Red CADE del distrito.</v>
          </cell>
          <cell r="Z49" t="str">
            <v>498. Diseñar una estrategia de integración, alineación y estandarización de la oferta de servicios en los canales de atención disponibles en el Distrito.</v>
          </cell>
          <cell r="AA49" t="str">
            <v>544. Número de puntos de información sobre protección y atención animal instalados y funcionando en la Red CADE del distrito.</v>
          </cell>
          <cell r="AH49" t="str">
            <v>16. Paz, justicia e instituciones sólidas</v>
          </cell>
          <cell r="AI49" t="str">
            <v xml:space="preserve">PD_Meta Sectorial: 498. Diseñar una estrategia de integración, alineación y estandarización de la oferta de servicios en los canales de atención disponibles en el Distrito.; PD_Indicador Meta sector: 544. Número de puntos de información sobre protección y atención animal instalados y funcionando en la Red CADE del distrito.; ODS: 16. Paz, justicia e instituciones sólidas; </v>
          </cell>
          <cell r="AJ49">
            <v>0</v>
          </cell>
          <cell r="AK49">
            <v>44055</v>
          </cell>
          <cell r="AL49">
            <v>1</v>
          </cell>
          <cell r="AM49">
            <v>2022</v>
          </cell>
          <cell r="AN49" t="str">
            <v xml:space="preserve">Adelantar la gestión de articulación con el Instituto Distrital de Protección y Bienestar Animal para su participación en el canal presencial de la Red CADE, de acuerdo con la normatividad y lineamientos establecidos por la Subsecretaría de Servicio a la Ciudadanía.
                                                                     </v>
          </cell>
          <cell r="AO49" t="str">
            <v>Aumentar la oferta de servicios en la Red CADE para que la ciudadanía pueda adelantar trámites y servicios ante el Instituto Distrital de Protección y Bienestar Animal.</v>
          </cell>
          <cell r="AP49">
            <v>2020</v>
          </cell>
          <cell r="AQ49">
            <v>2024</v>
          </cell>
          <cell r="AR49" t="str">
            <v>Suma</v>
          </cell>
          <cell r="AS49" t="str">
            <v>Eficiencia</v>
          </cell>
          <cell r="AT49" t="str">
            <v>Número</v>
          </cell>
          <cell r="AU49" t="str">
            <v>Producto</v>
          </cell>
          <cell r="AV49" t="str">
            <v>N/D</v>
          </cell>
          <cell r="AW49" t="str">
            <v>No disponible</v>
          </cell>
          <cell r="AX49" t="str">
            <v>N/D</v>
          </cell>
          <cell r="AZ49">
            <v>1</v>
          </cell>
          <cell r="BB49" t="str">
            <v>Puntos de atención en el canal presencial de la Red CADE del Instituto Distrital de Protección y Bienestar Animal - IDPYBA, instalados y funcionando, cumpliendo los parámetros establecidos para su vinculación.
Durante la vigencia se desarrollaran acciones (reuniones, comunicaciones) con el propósito de convocar al Instituto Distrital de Protección y Bienestar Animal para su participación en el canal presencial de la Red CADE. Una vez dicha entidad manifieste su interés en la participación en el canal presencial, se adelantarán las gestiones respectivas para su vinculación efectiva en los puntos de atención de la Red CADE.</v>
          </cell>
          <cell r="BC49" t="str">
            <v>Sumatoria de número de puntos de información de protección y atención animal instalados y funcionando en la Red CADE del distrito.</v>
          </cell>
          <cell r="BD49" t="str">
            <v>Puntos de información de protección y atención animal instalados y funcionando en la Red CADE del distrito.</v>
          </cell>
          <cell r="BE49" t="str">
            <v>N/A</v>
          </cell>
          <cell r="BF49" t="str">
            <v>Acuerdo de nivel de servicios para la operación en el modelo multicanal de atención a la ciudadanía, canal presencial y canal virtual  Instituto de Bienestar y Protección Animal -IDPYBA.
FT-625 Entrega/Devolución de espacios y/o elementos de servicio a la ciudadanía.</v>
          </cell>
          <cell r="BG49">
            <v>2</v>
          </cell>
          <cell r="BH49">
            <v>44554</v>
          </cell>
          <cell r="BI49" t="str">
            <v>Se modificaron los campos: Descripción del método de cálculo del indicador, Fórmula del indicador o meta, Variable 1, Fuentes de información verificable.</v>
          </cell>
          <cell r="BJ49" t="str">
            <v>Establecer variables 1 y/o 2 numéricas</v>
          </cell>
          <cell r="BK49">
            <v>7</v>
          </cell>
          <cell r="BL49">
            <v>4</v>
          </cell>
          <cell r="BM49">
            <v>2</v>
          </cell>
          <cell r="BN49">
            <v>1</v>
          </cell>
          <cell r="BO49">
            <v>0</v>
          </cell>
          <cell r="BP49">
            <v>0</v>
          </cell>
          <cell r="BW49">
            <v>0</v>
          </cell>
          <cell r="BX49">
            <v>2</v>
          </cell>
          <cell r="BY49">
            <v>1</v>
          </cell>
          <cell r="BZ49">
            <v>2</v>
          </cell>
          <cell r="CA49">
            <v>1</v>
          </cell>
          <cell r="CB49">
            <v>0</v>
          </cell>
          <cell r="CC49" t="str">
            <v>N/A</v>
          </cell>
          <cell r="CD49" t="str">
            <v>N/A</v>
          </cell>
          <cell r="CE49" t="str">
            <v>N/A</v>
          </cell>
          <cell r="CF49">
            <v>4</v>
          </cell>
          <cell r="CG49">
            <v>2</v>
          </cell>
          <cell r="CH49">
            <v>7</v>
          </cell>
          <cell r="CI49" t="str">
            <v>Suma</v>
          </cell>
          <cell r="CJ49">
            <v>0</v>
          </cell>
          <cell r="CK49">
            <v>0</v>
          </cell>
          <cell r="CL49">
            <v>1</v>
          </cell>
          <cell r="CM49">
            <v>0</v>
          </cell>
          <cell r="CN49">
            <v>0</v>
          </cell>
          <cell r="CO49">
            <v>0</v>
          </cell>
          <cell r="CP49">
            <v>0</v>
          </cell>
          <cell r="CQ49">
            <v>0</v>
          </cell>
          <cell r="CR49">
            <v>0</v>
          </cell>
          <cell r="CS49">
            <v>0</v>
          </cell>
          <cell r="CT49">
            <v>0</v>
          </cell>
          <cell r="CU49">
            <v>0</v>
          </cell>
          <cell r="CV49">
            <v>1</v>
          </cell>
          <cell r="CW49">
            <v>1</v>
          </cell>
          <cell r="CX49">
            <v>1</v>
          </cell>
          <cell r="CY49" t="str">
            <v>N/A</v>
          </cell>
          <cell r="CZ49" t="str">
            <v>N/A</v>
          </cell>
          <cell r="DA49" t="str">
            <v>N/A</v>
          </cell>
          <cell r="DB49" t="str">
            <v>N/A</v>
          </cell>
          <cell r="DC49" t="str">
            <v>N/A</v>
          </cell>
          <cell r="DD49" t="str">
            <v>N/A</v>
          </cell>
          <cell r="DE49" t="str">
            <v>N/A</v>
          </cell>
          <cell r="DF49" t="str">
            <v>N/A</v>
          </cell>
          <cell r="DG49" t="str">
            <v>N/A</v>
          </cell>
          <cell r="DH49" t="str">
            <v>N/A</v>
          </cell>
          <cell r="DI49" t="str">
            <v>N/A</v>
          </cell>
          <cell r="DJ49" t="str">
            <v>N/A</v>
          </cell>
          <cell r="DK49">
            <v>1</v>
          </cell>
          <cell r="DL49">
            <v>1</v>
          </cell>
          <cell r="DM49">
            <v>0</v>
          </cell>
          <cell r="DN49">
            <v>0</v>
          </cell>
          <cell r="DO49">
            <v>0</v>
          </cell>
          <cell r="DP49">
            <v>0</v>
          </cell>
          <cell r="DQ49">
            <v>0</v>
          </cell>
          <cell r="DR49">
            <v>0</v>
          </cell>
          <cell r="DS49">
            <v>0</v>
          </cell>
          <cell r="DT49">
            <v>0</v>
          </cell>
          <cell r="DU49">
            <v>0</v>
          </cell>
          <cell r="DV49">
            <v>0</v>
          </cell>
          <cell r="DW49">
            <v>0</v>
          </cell>
          <cell r="DX49">
            <v>1</v>
          </cell>
          <cell r="DY49">
            <v>1</v>
          </cell>
          <cell r="DZ49" t="str">
            <v>N/A</v>
          </cell>
          <cell r="EA49" t="str">
            <v>N/A</v>
          </cell>
          <cell r="EB49" t="str">
            <v>Acuerdo de nivel de servicios para la operación en el modelo multicanal de atención a la ciudadanía, canal presencial y canal virtual  Instituto de Bienestar y Protección Animal -IDPYBA.
FT625 Entrega/Devolución de espacios y/o elementos de servicio a la ciudadanía.</v>
          </cell>
          <cell r="EC49" t="str">
            <v>N/A</v>
          </cell>
          <cell r="ED49" t="str">
            <v>N/A</v>
          </cell>
          <cell r="EE49" t="str">
            <v>N/A</v>
          </cell>
          <cell r="EF49" t="str">
            <v>N/A</v>
          </cell>
          <cell r="EG49" t="str">
            <v>N/A</v>
          </cell>
          <cell r="EH49" t="str">
            <v>N/A</v>
          </cell>
          <cell r="EI49" t="str">
            <v>N/A</v>
          </cell>
          <cell r="EJ49" t="str">
            <v>N/A</v>
          </cell>
          <cell r="EK49" t="str">
            <v>N/A</v>
          </cell>
          <cell r="EL49" t="str">
            <v>Acta de modificación y prorróga del Convenio 4220000-664-2021.
FT625 Entrega de espacios y elementos de servicio a la ciudadanía IDPYBA.
Atenciones IDPYBA Enero 2022.</v>
          </cell>
          <cell r="EM49" t="str">
            <v>Acuerdo de nivel de servicios para la operación en el modelo multicanal de atención a la ciudadanía, canal presencial y canal virtual  Instituto de Bienestar y Protección Animal -IDPYBA.
FT625 Entrega de espacios y elementos de servicio a la ciudadanía IDPYBA.
Atenciones IDPYBA  a Febrero 2022.</v>
          </cell>
          <cell r="EN49" t="str">
            <v xml:space="preserve">Atenciones del Instituto de Bienestar y Protección Animal -IDPYBA a marzo 2022
</v>
          </cell>
          <cell r="EO49" t="str">
            <v xml:space="preserve">Atenciones del Instituto de Bienestar y Protección Animal -IDPYBA a abril 2022
</v>
          </cell>
          <cell r="EP49" t="str">
            <v xml:space="preserve">Atenciones del Instituto de Bienestar y Protección Animal -IDPYBA a mayo 2022
</v>
          </cell>
          <cell r="EQ49" t="str">
            <v xml:space="preserve">Atenciones del Instituto de Bienestar y Protección Animal -IDPYBA a junio 2022
</v>
          </cell>
          <cell r="ER49">
            <v>0</v>
          </cell>
          <cell r="ES49">
            <v>0</v>
          </cell>
          <cell r="ET49">
            <v>0</v>
          </cell>
          <cell r="EU49">
            <v>0</v>
          </cell>
          <cell r="EV49">
            <v>0</v>
          </cell>
          <cell r="EW49">
            <v>0</v>
          </cell>
          <cell r="EX49" t="str">
            <v>N/A</v>
          </cell>
          <cell r="EY49" t="str">
            <v>N/A</v>
          </cell>
          <cell r="EZ49" t="str">
            <v>N/A</v>
          </cell>
          <cell r="FA49" t="str">
            <v>N/A</v>
          </cell>
          <cell r="FB49" t="str">
            <v>N/A</v>
          </cell>
          <cell r="FC49" t="str">
            <v>N/A</v>
          </cell>
          <cell r="FD49" t="str">
            <v>N/A</v>
          </cell>
          <cell r="FE49" t="str">
            <v>N/A</v>
          </cell>
          <cell r="FF49" t="str">
            <v>N/A</v>
          </cell>
          <cell r="FG49" t="str">
            <v>N/A</v>
          </cell>
          <cell r="FH49" t="str">
            <v>N/A</v>
          </cell>
          <cell r="FI49" t="str">
            <v>N/A</v>
          </cell>
          <cell r="FJ49" t="str">
            <v>N/A</v>
          </cell>
          <cell r="FK49" t="str">
            <v>N/A</v>
          </cell>
          <cell r="FL49" t="str">
            <v>N/A</v>
          </cell>
          <cell r="FM49" t="str">
            <v>N/A</v>
          </cell>
          <cell r="FN49" t="str">
            <v>N/A</v>
          </cell>
          <cell r="FO49" t="str">
            <v>N/A</v>
          </cell>
          <cell r="FP49" t="str">
            <v>N/A</v>
          </cell>
          <cell r="FQ49" t="str">
            <v>N/A</v>
          </cell>
          <cell r="FR49" t="str">
            <v>N/A</v>
          </cell>
          <cell r="FS49" t="str">
            <v>N/A</v>
          </cell>
          <cell r="FT49" t="str">
            <v>N/A</v>
          </cell>
          <cell r="FU49" t="str">
            <v>N/A</v>
          </cell>
          <cell r="FV49" t="str">
            <v>N/A</v>
          </cell>
          <cell r="FW49" t="str">
            <v>N/A</v>
          </cell>
          <cell r="FX49" t="str">
            <v>N/A</v>
          </cell>
          <cell r="FY49" t="str">
            <v>N/A</v>
          </cell>
          <cell r="FZ49" t="str">
            <v>N/A</v>
          </cell>
          <cell r="GA49" t="str">
            <v>N/A</v>
          </cell>
          <cell r="GB49" t="str">
            <v>N/A</v>
          </cell>
          <cell r="GC49" t="str">
            <v>N/A</v>
          </cell>
          <cell r="GD49" t="str">
            <v>N/A</v>
          </cell>
          <cell r="GE49" t="str">
            <v>N/A</v>
          </cell>
          <cell r="GF49" t="str">
            <v>N/A</v>
          </cell>
          <cell r="GG49" t="str">
            <v>N/A</v>
          </cell>
          <cell r="GH49" t="str">
            <v>N/A</v>
          </cell>
          <cell r="GI49" t="str">
            <v>N/A</v>
          </cell>
          <cell r="GJ49" t="str">
            <v>N/A</v>
          </cell>
          <cell r="GK49" t="str">
            <v>N/A</v>
          </cell>
          <cell r="GL49" t="str">
            <v>N/A</v>
          </cell>
          <cell r="GM49" t="str">
            <v>N/A</v>
          </cell>
          <cell r="GN49" t="str">
            <v>N/A</v>
          </cell>
          <cell r="GO49" t="str">
            <v>N/A</v>
          </cell>
          <cell r="GP49" t="str">
            <v>N/A</v>
          </cell>
          <cell r="GQ49" t="str">
            <v>N/A</v>
          </cell>
          <cell r="GR49" t="str">
            <v>N/A</v>
          </cell>
          <cell r="GS49" t="str">
            <v>N/A</v>
          </cell>
          <cell r="GT49" t="str">
            <v>N/A</v>
          </cell>
          <cell r="GU49" t="str">
            <v>N/A</v>
          </cell>
          <cell r="GV49" t="str">
            <v>N/A</v>
          </cell>
          <cell r="GW49" t="str">
            <v>N/A</v>
          </cell>
          <cell r="GX49" t="str">
            <v>N/A</v>
          </cell>
          <cell r="GY49" t="str">
            <v>N/A</v>
          </cell>
          <cell r="GZ49" t="str">
            <v>N/A</v>
          </cell>
          <cell r="HA49" t="str">
            <v>N/A</v>
          </cell>
          <cell r="HB49" t="str">
            <v>N/A</v>
          </cell>
          <cell r="HC49" t="str">
            <v>N/A</v>
          </cell>
          <cell r="HD49" t="str">
            <v>N/A</v>
          </cell>
          <cell r="HE49" t="str">
            <v>N/A</v>
          </cell>
          <cell r="HF49" t="str">
            <v>N/A</v>
          </cell>
          <cell r="HG49" t="str">
            <v>N/A</v>
          </cell>
          <cell r="HH49" t="str">
            <v>N/A</v>
          </cell>
          <cell r="HI49" t="str">
            <v>N/A</v>
          </cell>
          <cell r="HJ49" t="str">
            <v>N/A</v>
          </cell>
          <cell r="HK49" t="str">
            <v>N/A</v>
          </cell>
          <cell r="HL49" t="str">
            <v>N/A</v>
          </cell>
          <cell r="HM49" t="str">
            <v>N/A</v>
          </cell>
          <cell r="HN49" t="str">
            <v>N/A</v>
          </cell>
          <cell r="HO49" t="str">
            <v>N/A</v>
          </cell>
          <cell r="HP49" t="str">
            <v>N/A</v>
          </cell>
          <cell r="HQ49" t="str">
            <v>N/A</v>
          </cell>
          <cell r="HR49" t="str">
            <v>N/A</v>
          </cell>
          <cell r="HS49" t="str">
            <v>N/A</v>
          </cell>
          <cell r="HT49" t="str">
            <v>N/A</v>
          </cell>
          <cell r="HU49" t="str">
            <v>N/A</v>
          </cell>
          <cell r="HV49" t="str">
            <v>N/A</v>
          </cell>
          <cell r="HW49" t="str">
            <v>N/A</v>
          </cell>
          <cell r="HX49" t="str">
            <v xml:space="preserve">AVANCES Y LOGROS:
En cumplimiento del indicador sectorial, la Secretaría General, a través de la Subsecretaría de Servicio a la Ciudadanía, suscribió con el Instituto Distrital de Protección y Bienestar Animal IDPYBA el Convenio 4220000-664-2021, con el propósito de atender de forma oportuna los requerimientos de la ciudadanía para hacer presencia en siete (7) puntos del canal de atención presencial de la RedCADE (4 fueron instalados en el 2020, 2 en el 2021 y 1 en 2022), así: Super CADE: Manitas, Américas, Bosa y Suba, CADE: La Victoria y Santa Helenita y Fontibón.
A 30 de junio de 2022 el Instituto realizó 402 atenciones a la ciudadanía en el nuevo punto instalado en el CADE Fontibón.
La meta programada para la vigencia 2022 se encuentra cumplida al 100%.
BENEFICIOS:
Para la vigencia 2022, la ciudadanía cuenta con  un punto de atención nuevo para la prestación de los servicios del IDPYBA en el CADE Fontibón permitiendo un mayor acceso a la oferta de trámites y servicios referentes a:
- Radicación de documentos
- Asesorías a los ciudadanos que requieran acceder a los servicios del Instituto. (Programa CES – Captura, Esteriliza y Suelta, Escuadrón anti crueldad, Brigadas médicas ,Cultura ciudadana Adopción de animales domésticos, Animales Sinatrópicos Semovientes – Animales de Granja Sistema de identificación, Esterilización canina y felina y Urgencias veterinarias)
- Radicación de Peticiones, Quejas, Reclamos, Solicitudes e Información del estado de las peticiones. 
</v>
          </cell>
          <cell r="HY49" t="str">
            <v xml:space="preserve">A la fecha no se presentaron retrasos ni dificultades para el cumplimiento de la meta.
</v>
          </cell>
          <cell r="HZ49" t="str">
            <v/>
          </cell>
          <cell r="IA49" t="str">
            <v>En desarrollo del convenio interadministrativo número 4220000-664-2021 suscrito entre el Instituto Distrital de Protección y Bienestar Animal - IDPYBA y la Secretaría General de la Alcaldía Mayor de Bogotá, el Instituto con corte al 31 de enero de 2022, para la vigencia ha realizado 1.515 atenciones a la ciudadanía a través de los siguientes servicios:
- Asesorías a los ciudadanos que requieran acceder a los servicios del Instituto. 
- Información del estado de las peticiones 
- Radicación de Peticiones, Quejas, Reclamos, Solicitudes 
Así mismo, se instaló un nuevo punto de atención en el CADE Fontibón ubicado en el Módulo 9, según documento de modificación y prórroga aprobado en el mes de diciembre 2021. Así las cosas, se puso en marcha la atención en dicho módulo a partir del 11 de enero de 2022, haciendo la formalización de la entrega del espacio en el FT-625 dispuesto para tal fin y generando 62 atenciones durante el mes.</v>
          </cell>
          <cell r="IB49" t="str">
            <v>En el marco del convenio interadministrativo número 4220000-664-2021 suscrito entre el Instituto Distrital de Protección y Bienestar Animal - IDPYBA y la Secretaría General de la Alcaldía Mayor de Bogotá, en el mes de febrero  se realizaron 1491 atenciones a la ciudadanía, se prestaron los siguientes servicios:
- Asesorías a los ciudadanos para acceder a la oferta de servicios. 
- Información del estado de las peticiones
- Radicación de Peticiones, Quejas, Reclamos y  Solicitudes.
Así mismo, se formalizó el Acuerdo de Nivel de Servicios con la modificación a raíz de la instalación del nuevo módulo de atención en el CADE Fontibón que se encuentra en funcionamiento desde el 11 de enero de 2022.</v>
          </cell>
          <cell r="IC49" t="str">
            <v>En desarrollo del convenio interadministrativo número 4220000-664-2021 suscrito entre el Instituto Distrital de Protección y Bienestar Animal - IDPYBA y la Secretaría General de la Alcaldía Mayor de Bogotá, en el mes de marzo se realizaron 1.642 atenciones a la ciudadanía, prestando los siguientes servicios:
- Asesorías a los ciudadanos que requieran acceder a los servicios del Instituto.
- Información del estado de las peticiones
- Radicación de Peticiones, Quejas, Reclamos, Solicitudes
Así mismo y luego de la formalización del Acuerdo de Nivel de Servicios con la modificación que incluyó el nuevo módulo de atención en CADE Fontibón (que funciona desde el 11 de enero de 2022), se reporta en lo corrido de la vigencia actual 215 atenciones.</v>
          </cell>
          <cell r="ID49" t="str">
            <v>En desarrollo del convenio interadministrativo número 4220000-664-2021 suscrito entre el Instituto Distrital de Protección y Bienestar Animal - IDPYBA y la Secretaría General de la Alcaldía Mayor de Bogotá, en el mes de abril se realizaron 1.149 atenciones a la ciudadanía, prestando los siguientes servicios:
- Asesorías a los ciudadanos que requieran acceder a los servicios del Instituto.
- Información del estado de las peticiones
- Radicación de Peticiones, Quejas, Reclamos, Solicitudes
Así mismo y luego de la formalización del Acuerdo de Nivel de Servicios con la modificación que incluyó el nuevo módulo de atención en CADE Fontibón (que funciona desde el 11 de enero de 2022), se reporta en lo corrido de la vigencia actual 275 atenciones.</v>
          </cell>
          <cell r="IE49" t="str">
            <v>En desarrollo del convenio interadministrativo número 4220000-664-2021 suscrito entre el Instituto Distrital de Protección y Bienestar Animal - IDPYBA y la Secretaría General de la Alcaldía Mayor de Bogotá, en el mes de mayo se realizaron 1.533 atenciones a la ciudadanía, prestando los siguientes servicios:
- Asesorías a los ciudadanos que requieran acceder a los servicios del Instituto.
- Información del estado de las peticiones
- Radicación de Peticiones, Quejas, Reclamos, Solicitudes
Así mismo y luego de la formalización del Acuerdo de Nivel de Servicios con la modificación que incluyó el nuevo módulo de atención en CADE Fontibón (que funciona desde el 11 de enero de 2022), se reporta en lo corrido de la vigencia actual 345 atenciones.</v>
          </cell>
          <cell r="IF49" t="str">
            <v>En desarrollo del convenio interadministrativo número 4220000-664-2021 suscrito entre el Instituto Distrital de Protección y Bienestar Animal - IDPYBA y la Secretaría General de la Alcaldía Mayor de Bogotá, en el mes de junio se realizaron 1.236 atenciones a la ciudadanía (turnos) , prestando los siguientes servicios:
- Asesorías a los ciudadanos que requieran acceder a los servicios del Instituto.
- Información del estado de las peticiones
- Radicación de Peticiones, Quejas, Reclamos, Solicitudes
Así mismo y luego de la formalización del Acuerdo de Nivel de Servicios con la modificación que incluyó el nuevo módulo de atención en CADE Fontibón (que funciona desde el 11 de enero de 2022), se reporta en lo corrido de la vigencia actual 402 atenciones.</v>
          </cell>
          <cell r="IG49" t="str">
            <v/>
          </cell>
          <cell r="IH49" t="str">
            <v/>
          </cell>
          <cell r="II49" t="str">
            <v/>
          </cell>
          <cell r="IJ49" t="str">
            <v/>
          </cell>
          <cell r="IK49" t="str">
            <v/>
          </cell>
          <cell r="IL49" t="str">
            <v/>
          </cell>
          <cell r="IM49">
            <v>1</v>
          </cell>
          <cell r="IN49">
            <v>0</v>
          </cell>
          <cell r="IO49">
            <v>0</v>
          </cell>
          <cell r="IP49">
            <v>0</v>
          </cell>
          <cell r="IQ49">
            <v>0</v>
          </cell>
          <cell r="IR49">
            <v>0</v>
          </cell>
          <cell r="IS49">
            <v>0</v>
          </cell>
          <cell r="IT49">
            <v>0</v>
          </cell>
          <cell r="IU49">
            <v>0</v>
          </cell>
          <cell r="IV49">
            <v>0</v>
          </cell>
          <cell r="IW49">
            <v>0</v>
          </cell>
          <cell r="IX49">
            <v>0</v>
          </cell>
          <cell r="IY49">
            <v>1</v>
          </cell>
          <cell r="IZ49">
            <v>100</v>
          </cell>
          <cell r="JA49">
            <v>0</v>
          </cell>
          <cell r="JB49">
            <v>0</v>
          </cell>
          <cell r="JC49">
            <v>0</v>
          </cell>
          <cell r="JD49">
            <v>0</v>
          </cell>
          <cell r="JE49">
            <v>0</v>
          </cell>
          <cell r="JF49">
            <v>0</v>
          </cell>
          <cell r="JG49">
            <v>0</v>
          </cell>
          <cell r="JH49">
            <v>0</v>
          </cell>
          <cell r="JI49">
            <v>0</v>
          </cell>
          <cell r="JJ49">
            <v>0</v>
          </cell>
          <cell r="JK49">
            <v>0</v>
          </cell>
          <cell r="JL49">
            <v>100</v>
          </cell>
          <cell r="JM49">
            <v>100</v>
          </cell>
          <cell r="JN49">
            <v>100</v>
          </cell>
          <cell r="JO49">
            <v>100</v>
          </cell>
          <cell r="JP49">
            <v>100</v>
          </cell>
          <cell r="JQ49">
            <v>100</v>
          </cell>
          <cell r="JR49">
            <v>100</v>
          </cell>
          <cell r="JS49">
            <v>100</v>
          </cell>
          <cell r="JT49">
            <v>100</v>
          </cell>
          <cell r="JU49">
            <v>100</v>
          </cell>
          <cell r="JV49">
            <v>100</v>
          </cell>
          <cell r="JW49">
            <v>100</v>
          </cell>
          <cell r="JX49">
            <v>100</v>
          </cell>
          <cell r="JY49" t="str">
            <v>No Programó</v>
          </cell>
          <cell r="JZ49" t="str">
            <v/>
          </cell>
          <cell r="KA49">
            <v>0</v>
          </cell>
          <cell r="KB49" t="str">
            <v/>
          </cell>
          <cell r="KC49" t="str">
            <v/>
          </cell>
          <cell r="KD49" t="str">
            <v/>
          </cell>
          <cell r="KE49" t="str">
            <v/>
          </cell>
          <cell r="KF49" t="str">
            <v/>
          </cell>
          <cell r="KG49" t="str">
            <v/>
          </cell>
          <cell r="KH49" t="str">
            <v/>
          </cell>
          <cell r="KI49" t="str">
            <v/>
          </cell>
          <cell r="KJ49" t="str">
            <v/>
          </cell>
          <cell r="KK49" t="str">
            <v>No Programó</v>
          </cell>
          <cell r="KL49" t="str">
            <v>No Programó</v>
          </cell>
          <cell r="KM49">
            <v>100</v>
          </cell>
          <cell r="KN49">
            <v>100</v>
          </cell>
          <cell r="KO49">
            <v>100</v>
          </cell>
          <cell r="KP49">
            <v>100</v>
          </cell>
          <cell r="KQ49">
            <v>100</v>
          </cell>
          <cell r="KR49">
            <v>100</v>
          </cell>
          <cell r="KS49">
            <v>100</v>
          </cell>
          <cell r="KT49">
            <v>100</v>
          </cell>
          <cell r="KU49" t="str">
            <v/>
          </cell>
          <cell r="KV49" t="str">
            <v/>
          </cell>
          <cell r="KW49">
            <v>100</v>
          </cell>
          <cell r="KX49" t="str">
            <v>7870_1</v>
          </cell>
          <cell r="KY49" t="str">
            <v>1. Fortalecer la articulación y el seguimiento a nivel distrital de la implementación de los lineami</v>
          </cell>
          <cell r="KZ49">
            <v>100</v>
          </cell>
          <cell r="LA49">
            <v>80.666666666666671</v>
          </cell>
          <cell r="LB49" t="str">
            <v/>
          </cell>
          <cell r="LC49" t="str">
            <v/>
          </cell>
          <cell r="LD49">
            <v>100</v>
          </cell>
          <cell r="LE49">
            <v>80.333333333333343</v>
          </cell>
          <cell r="LF49">
            <v>5347081000</v>
          </cell>
          <cell r="LG49">
            <v>4891684547</v>
          </cell>
          <cell r="LH49">
            <v>3254456632</v>
          </cell>
          <cell r="LI49">
            <v>305153100</v>
          </cell>
          <cell r="LJ49">
            <v>304492140</v>
          </cell>
          <cell r="LK49">
            <v>1</v>
          </cell>
          <cell r="LL49">
            <v>0</v>
          </cell>
          <cell r="LM49">
            <v>0</v>
          </cell>
          <cell r="LN49">
            <v>0</v>
          </cell>
          <cell r="LO49">
            <v>0</v>
          </cell>
          <cell r="LP49">
            <v>0</v>
          </cell>
          <cell r="LQ49">
            <v>0</v>
          </cell>
          <cell r="LR49">
            <v>0</v>
          </cell>
          <cell r="LS49">
            <v>0</v>
          </cell>
          <cell r="LT49">
            <v>0</v>
          </cell>
          <cell r="LU49" t="str">
            <v/>
          </cell>
          <cell r="LV49" t="str">
            <v/>
          </cell>
          <cell r="LW49">
            <v>1</v>
          </cell>
          <cell r="LX49">
            <v>1</v>
          </cell>
          <cell r="LY49">
            <v>1</v>
          </cell>
          <cell r="LZ49" t="str">
            <v>Oportuno: Se radica en los tiempos establecidos por la Oficina Asesora de Planeación - OAP</v>
          </cell>
          <cell r="MA49" t="str">
            <v>Oportuno: Se radica en los tiempos establecidos por la Oficina Asesora de Planeación - OAP</v>
          </cell>
          <cell r="MB49" t="str">
            <v>Oportuno: Se radica en los tiempos establecidos por la Oficina Asesora de Planeación - OAP</v>
          </cell>
          <cell r="MC49" t="str">
            <v>Oportuno: Se radica en los tiempos establecidos por la Oficina Asesora de Planeación - OAP</v>
          </cell>
          <cell r="MD49" t="str">
            <v>Oportuno: Se radica en los tiempos establecidos por la Oficina Asesora de Planeación - OAP</v>
          </cell>
          <cell r="ME49" t="str">
            <v>Oportuno: Se radica en los tiempos establecidos por la Oficina Asesora de Planeación - OAP</v>
          </cell>
          <cell r="MF49" t="str">
            <v>No aplica</v>
          </cell>
          <cell r="MG49" t="str">
            <v>No aplica</v>
          </cell>
          <cell r="MH49" t="str">
            <v>No aplica</v>
          </cell>
          <cell r="MI49">
            <v>0</v>
          </cell>
          <cell r="MJ49">
            <v>0</v>
          </cell>
          <cell r="MK49">
            <v>0</v>
          </cell>
          <cell r="ML4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49" t="str">
            <v>No aplica</v>
          </cell>
          <cell r="MN4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49" t="str">
            <v>No aplica</v>
          </cell>
          <cell r="MP4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49" t="str">
            <v>No aplica</v>
          </cell>
          <cell r="MR49" t="str">
            <v>No aplica</v>
          </cell>
          <cell r="MS49" t="str">
            <v>No aplica</v>
          </cell>
          <cell r="MT49" t="str">
            <v>No aplica</v>
          </cell>
          <cell r="MU49">
            <v>0</v>
          </cell>
          <cell r="MV49">
            <v>0</v>
          </cell>
          <cell r="MW49">
            <v>0</v>
          </cell>
          <cell r="MX49" t="str">
            <v>No Programó</v>
          </cell>
          <cell r="MY49" t="str">
            <v>No Programó</v>
          </cell>
          <cell r="MZ49">
            <v>100</v>
          </cell>
          <cell r="NA49">
            <v>100</v>
          </cell>
          <cell r="NB49">
            <v>100</v>
          </cell>
          <cell r="NC49">
            <v>100</v>
          </cell>
          <cell r="ND49">
            <v>100</v>
          </cell>
          <cell r="NE49">
            <v>100</v>
          </cell>
          <cell r="NF49">
            <v>100</v>
          </cell>
          <cell r="NG49">
            <v>100</v>
          </cell>
          <cell r="NH49" t="str">
            <v/>
          </cell>
          <cell r="NI49" t="str">
            <v/>
          </cell>
          <cell r="NJ49" t="str">
            <v>No aplica</v>
          </cell>
          <cell r="NK49" t="str">
            <v>No aplica</v>
          </cell>
          <cell r="NL49" t="str">
            <v xml:space="preserve">No aplica </v>
          </cell>
          <cell r="NM49" t="str">
            <v>No aplica</v>
          </cell>
          <cell r="NN49" t="str">
            <v>No aplica</v>
          </cell>
          <cell r="NO49" t="str">
            <v>No aplica</v>
          </cell>
          <cell r="NP49" t="str">
            <v>No aplica</v>
          </cell>
          <cell r="NQ49" t="str">
            <v>No aplica</v>
          </cell>
          <cell r="NR49" t="str">
            <v>No aplica</v>
          </cell>
          <cell r="NS49">
            <v>0</v>
          </cell>
          <cell r="NT49">
            <v>0</v>
          </cell>
          <cell r="NU49">
            <v>0</v>
          </cell>
          <cell r="NV49" t="str">
            <v>No se programó avance para este periodo</v>
          </cell>
          <cell r="NW49" t="str">
            <v>No se programó avance para este periodo</v>
          </cell>
          <cell r="NX49" t="str">
            <v>No se identificaron problemas o dificultades. La información consignada en el reporte del periodo, respecto a los avances, logros y retrasos presentados, da cuenta de forma clara, completa y concisa del nivel cumplimiento de la meta o indicador.</v>
          </cell>
          <cell r="NY49" t="str">
            <v xml:space="preserve">El indicador sectorial 544 "Número de Puntos de información sobre protección y atención animal instalados y funcionando en la Red CADE del distrito" contaba con una programación en el cuatrienio de 7 puntos,  (1 para la vigencia 2022) de lo cual, se cumplió el 100% de lo programado tanto en la vigencia como frente a la magnitud total del cuatrienio.  En esta medida, se recomienda revisar y validar si se adelantarán acciones adicionales para la apertura de nuevos puntos o si se da por finalizado el cumplimiento del indicador sectorial previa revisión. En caso, que se determine finalizar el indicador por cumplimiento, es necesario oficializarlo a la Oficina Asesora de Planeación a través de memorando y el formato 1006, con el fin de adelantar las acciones pertinentes en le sistema de Seguimiento al Plan de Desarrollo-SEGPLAN a más tardar el 25 de junio de 2022. </v>
          </cell>
          <cell r="NZ49" t="str">
            <v>El proyecto de inversión solicitó  finalizar el cumplimiento del indicador PD 81 “número de Puntos de información sobre protección y atención animal instalados y funcionando en la Red CADE del Distrito” para la vigencia 2022, mediante Memorando 3-2022-17284.</v>
          </cell>
          <cell r="OA49" t="str">
            <v>El proyecto de inversión solicitó  finalizar el cumplimiento del indicador PD 81 “número de Puntos de información sobre protección y atención animal instalados y funcionando en la Red CADE del Distrito” para la vigencia 2022, mediante Memorando 3-2022-17284.</v>
          </cell>
          <cell r="OB49" t="str">
            <v>No aplica</v>
          </cell>
          <cell r="OC49" t="str">
            <v>No aplica</v>
          </cell>
          <cell r="OD49" t="str">
            <v>No aplica</v>
          </cell>
          <cell r="OE49">
            <v>0</v>
          </cell>
          <cell r="OF49">
            <v>0</v>
          </cell>
          <cell r="OG49">
            <v>0</v>
          </cell>
          <cell r="OJ49" t="str">
            <v>PD81</v>
          </cell>
          <cell r="OK49">
            <v>1</v>
          </cell>
          <cell r="OL49" t="str">
            <v>N/A</v>
          </cell>
          <cell r="OM49" t="str">
            <v>N/A</v>
          </cell>
          <cell r="ON49" t="str">
            <v>N/A</v>
          </cell>
          <cell r="OO49" t="str">
            <v>N/A</v>
          </cell>
          <cell r="OP49" t="str">
            <v>N/A</v>
          </cell>
          <cell r="OQ49" t="str">
            <v>N/A</v>
          </cell>
          <cell r="OR49" t="str">
            <v>N/A</v>
          </cell>
          <cell r="OS49" t="str">
            <v>N/A</v>
          </cell>
          <cell r="OT49" t="str">
            <v>N/A</v>
          </cell>
          <cell r="OU49" t="str">
            <v>N/A</v>
          </cell>
          <cell r="OV49" t="str">
            <v>N/A</v>
          </cell>
          <cell r="OW49" t="str">
            <v>N/A</v>
          </cell>
          <cell r="OX49" t="str">
            <v>N/A</v>
          </cell>
          <cell r="OY49" t="str">
            <v>N/A</v>
          </cell>
          <cell r="OZ49" t="str">
            <v>N/A</v>
          </cell>
          <cell r="PA49" t="str">
            <v>N/A</v>
          </cell>
          <cell r="PB49" t="str">
            <v>N/A</v>
          </cell>
          <cell r="PC49" t="str">
            <v>N/A</v>
          </cell>
          <cell r="PD49" t="str">
            <v>N/A</v>
          </cell>
          <cell r="PE49" t="str">
            <v>N/A</v>
          </cell>
          <cell r="PF49" t="str">
            <v>N/A</v>
          </cell>
          <cell r="PG49" t="str">
            <v>N/A</v>
          </cell>
          <cell r="PH49" t="str">
            <v>N/A</v>
          </cell>
          <cell r="PI49" t="str">
            <v>N/A</v>
          </cell>
          <cell r="PJ49" t="str">
            <v>N/A</v>
          </cell>
          <cell r="PK49" t="str">
            <v>N/A</v>
          </cell>
          <cell r="PL49">
            <v>660960</v>
          </cell>
          <cell r="PM49">
            <v>304492140</v>
          </cell>
          <cell r="PN49" t="str">
            <v>Meta Sectorial</v>
          </cell>
        </row>
        <row r="50">
          <cell r="A50" t="str">
            <v>PD82</v>
          </cell>
          <cell r="B50">
            <v>7870</v>
          </cell>
          <cell r="D50">
            <v>2020110010186</v>
          </cell>
          <cell r="E50" t="str">
            <v>Un nuevo contrato social y ambiental para la Bogotá del siglo XXI</v>
          </cell>
          <cell r="F50" t="str">
            <v>5. Construir Bogotá región con gobierno abierto, transparente y ciudadanía consciente.</v>
          </cell>
          <cell r="G50" t="str">
            <v>56. Gestión Pública Efectiva</v>
          </cell>
          <cell r="H50" t="str">
            <v>Generar las condiciones necesarias para que la experiencia de la ciudadanía en la interacción con la Administración Distrital sea favorable.</v>
          </cell>
          <cell r="I50" t="str">
            <v>1. Fortalecer la articulación y el seguimiento a nivel distrital de la implementación de los lineamientos en materia de atención al ciudadano.</v>
          </cell>
          <cell r="J50" t="str">
            <v>Servicio a la ciudadanía, moderno, eficiente y de calidad</v>
          </cell>
          <cell r="K50" t="str">
            <v>Subsecretaría de Servicio a la Ciudadanía</v>
          </cell>
          <cell r="L50" t="str">
            <v>Diana Marcela Velasco Rincón</v>
          </cell>
          <cell r="M50" t="str">
            <v>Subsecretaria de Servicio a la Ciudadanía</v>
          </cell>
          <cell r="N50" t="str">
            <v>Dirección Distrital del Sistema de Servicio a la Ciudadanía</v>
          </cell>
          <cell r="O50" t="str">
            <v>Yanneth Moreno Romero</v>
          </cell>
          <cell r="P50" t="str">
            <v>Directora del Sistema Distrital del Servicio a la Ciudadanía</v>
          </cell>
          <cell r="Q50" t="str">
            <v>Sandra Liliana Jimenez Arias, Vivian Lilibeth Bernal Izquierdo</v>
          </cell>
          <cell r="R50" t="str">
            <v>Ricardo Pulido</v>
          </cell>
          <cell r="S50" t="str">
            <v>498. Diseñar una estrategia de integración, alineación y estandarización de la oferta de servicios en los canales de atención disponibles en el Distrito.</v>
          </cell>
          <cell r="T50" t="str">
            <v>545. Número de orientaciones y solicitudes recibidas a través de la línea 195.</v>
          </cell>
          <cell r="Z50" t="str">
            <v>498. Diseñar una estrategia de integración, alineación y estandarización de la oferta de servicios en los canales de atención disponibles en el Distrito.</v>
          </cell>
          <cell r="AA50" t="str">
            <v>545. Número de orientaciones y solicitudes recibidas a través de la línea 195.</v>
          </cell>
          <cell r="AH50" t="str">
            <v>16. Paz, justicia e instituciones sólidas</v>
          </cell>
          <cell r="AI50" t="str">
            <v xml:space="preserve">PD_Meta Sectorial: 498. Diseñar una estrategia de integración, alineación y estandarización de la oferta de servicios en los canales de atención disponibles en el Distrito.; PD_Indicador Meta sector: 545. Número de orientaciones y solicitudes recibidas a través de la línea 195.; ODS: 16. Paz, justicia e instituciones sólidas; </v>
          </cell>
          <cell r="AJ50">
            <v>0</v>
          </cell>
          <cell r="AK50">
            <v>44055</v>
          </cell>
          <cell r="AL50">
            <v>1</v>
          </cell>
          <cell r="AM50">
            <v>2022</v>
          </cell>
          <cell r="AN50" t="str">
            <v>Consiste en el número de llamadas atendidas por el operador y las contestadas por el sistema Interactivo de voz (IVR), a través de la línea 195 en relación con los trámites, Otros Procedimientos (OPA) y servicios que se prestan en la Red CADE</v>
          </cell>
          <cell r="AO50" t="str">
            <v>La ciudadanía cuenta con información y orientación de trámites en tiempo real mediante la línea 195, 24 horas al día, como un mecanismo que les permite interactuar con la administración distrital, registrar sus requerimientos e interponer sus solicitudes a las entidades distritales a través de canales no presenciales, ahorrando tiempos de desplazamiento y reduciendo costos.</v>
          </cell>
          <cell r="AP50">
            <v>2020</v>
          </cell>
          <cell r="AQ50">
            <v>2024</v>
          </cell>
          <cell r="AR50" t="str">
            <v>Suma</v>
          </cell>
          <cell r="AS50" t="str">
            <v>Efectividad</v>
          </cell>
          <cell r="AT50" t="str">
            <v>Número</v>
          </cell>
          <cell r="AU50" t="str">
            <v>Producto</v>
          </cell>
          <cell r="AV50">
            <v>2019</v>
          </cell>
          <cell r="AW50">
            <v>3263621</v>
          </cell>
          <cell r="AX50" t="str">
            <v>Reporte estadístico generado desde el DASHBOARD, base propia del operador de la Línea 195.</v>
          </cell>
          <cell r="AZ50">
            <v>1</v>
          </cell>
          <cell r="BB50" t="str">
            <v>Contar las llamadas atendidas por el operador y contestadas por la respuesta de voz interactiva (IVR), durante la vigencia.  Estos datos están registrados en el Reporte estadístico generado desde el DASHBOARD, base propia del operador de la Línea 195.</v>
          </cell>
          <cell r="BC50" t="str">
            <v>Sumatoria  de número de orientaciones y solicitudes atendidas por operador y respuesta de voz interactiva (IVR)</v>
          </cell>
          <cell r="BD50" t="str">
            <v>Número mensual de orientaciones y solicitudes atendidas por operador y respuesta de voz interactiva (IVR)</v>
          </cell>
          <cell r="BE50" t="str">
            <v>N/A</v>
          </cell>
          <cell r="BF50" t="str">
            <v>Reporte estadístico generado desde el DASHBOARD, base propia del operador de la Línea 195.</v>
          </cell>
          <cell r="BG50">
            <v>2</v>
          </cell>
          <cell r="BH50">
            <v>44554</v>
          </cell>
          <cell r="BI50" t="str">
            <v>Se modificaron los campos: Descripción del Indicador, Beneficios, Efectos o Impactos Esperados, Fórmula del indicador o meta, Variable 1, Descripción del método de cálculo del indicador.</v>
          </cell>
          <cell r="BJ50" t="str">
            <v>Establecer variables 1 y/o 2 numéricas</v>
          </cell>
          <cell r="BK50">
            <v>23669955</v>
          </cell>
          <cell r="BL50">
            <v>4069955</v>
          </cell>
          <cell r="BM50">
            <v>5839412</v>
          </cell>
          <cell r="BN50">
            <v>5486863</v>
          </cell>
          <cell r="BO50">
            <v>5486863</v>
          </cell>
          <cell r="BP50">
            <v>2786862</v>
          </cell>
          <cell r="BW50">
            <v>4777734</v>
          </cell>
          <cell r="BX50">
            <v>3500000</v>
          </cell>
          <cell r="BY50">
            <v>1250000</v>
          </cell>
          <cell r="BZ50">
            <v>6100000</v>
          </cell>
          <cell r="CA50">
            <v>5486863</v>
          </cell>
          <cell r="CB50">
            <v>0</v>
          </cell>
          <cell r="CC50" t="str">
            <v>N/A</v>
          </cell>
          <cell r="CD50" t="str">
            <v>N/A</v>
          </cell>
          <cell r="CE50" t="str">
            <v>N/A</v>
          </cell>
          <cell r="CF50">
            <v>4069955</v>
          </cell>
          <cell r="CG50">
            <v>5839412</v>
          </cell>
          <cell r="CH50">
            <v>13584209</v>
          </cell>
          <cell r="CI50" t="str">
            <v>Suma</v>
          </cell>
          <cell r="CJ50">
            <v>457239</v>
          </cell>
          <cell r="CK50">
            <v>457239</v>
          </cell>
          <cell r="CL50">
            <v>457239</v>
          </cell>
          <cell r="CM50">
            <v>457239</v>
          </cell>
          <cell r="CN50">
            <v>457239</v>
          </cell>
          <cell r="CO50">
            <v>457239</v>
          </cell>
          <cell r="CP50">
            <v>457239</v>
          </cell>
          <cell r="CQ50">
            <v>457238</v>
          </cell>
          <cell r="CR50">
            <v>457238</v>
          </cell>
          <cell r="CS50">
            <v>457238</v>
          </cell>
          <cell r="CT50">
            <v>457238</v>
          </cell>
          <cell r="CU50">
            <v>457238</v>
          </cell>
          <cell r="CV50">
            <v>5486863</v>
          </cell>
          <cell r="CW50">
            <v>4572387</v>
          </cell>
          <cell r="CX50">
            <v>4572387</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v>5486863</v>
          </cell>
          <cell r="DL50">
            <v>499174</v>
          </cell>
          <cell r="DM50">
            <v>404748</v>
          </cell>
          <cell r="DN50">
            <v>458525</v>
          </cell>
          <cell r="DO50">
            <v>433749</v>
          </cell>
          <cell r="DP50">
            <v>397873</v>
          </cell>
          <cell r="DQ50">
            <v>364923</v>
          </cell>
          <cell r="DR50">
            <v>297254</v>
          </cell>
          <cell r="DS50">
            <v>326898</v>
          </cell>
          <cell r="DT50">
            <v>269239</v>
          </cell>
          <cell r="DU50">
            <v>222459</v>
          </cell>
          <cell r="DV50">
            <v>0</v>
          </cell>
          <cell r="DW50">
            <v>0</v>
          </cell>
          <cell r="DX50">
            <v>3674842</v>
          </cell>
          <cell r="DY50">
            <v>3674842</v>
          </cell>
          <cell r="DZ50" t="str">
            <v xml:space="preserve">Reporte estadístico generado desde el dash board, base propia del operador de la línea 195. </v>
          </cell>
          <cell r="EA50" t="str">
            <v xml:space="preserve">Reporte estadístico generado desde el dash board, base propia del operador de la línea 195. </v>
          </cell>
          <cell r="EB50" t="str">
            <v xml:space="preserve">Reporte estadístico generado desde el dash board, base propia del operador de la línea 195. </v>
          </cell>
          <cell r="EC50" t="str">
            <v xml:space="preserve">Reporte estadístico generado desde el dash board, base propia del operador de la línea 195. </v>
          </cell>
          <cell r="ED50" t="str">
            <v xml:space="preserve">Reporte estadístico generado desde el dash board, base propia del operador de la línea 195. </v>
          </cell>
          <cell r="EE50" t="str">
            <v xml:space="preserve">Reporte estadístico generado desde el dash board, base propia del operador de la línea 195. </v>
          </cell>
          <cell r="EF50" t="str">
            <v xml:space="preserve">Reporte estadístico generado desde el dash board, base propia del operador de la línea 195. </v>
          </cell>
          <cell r="EG50" t="str">
            <v xml:space="preserve">Reporte estadístico generado desde el dash board, base propia del operador de la línea 195. </v>
          </cell>
          <cell r="EH50" t="str">
            <v xml:space="preserve">Reporte estadístico generado desde el dash board, base propia del operador de la línea 195. </v>
          </cell>
          <cell r="EI50" t="str">
            <v xml:space="preserve">Reporte estadístico generado desde el dash board, base propia del operador de la línea 195. </v>
          </cell>
          <cell r="EJ50" t="str">
            <v xml:space="preserve">Reporte estadístico generado desde el dash board, base propia del operador de la línea 195. </v>
          </cell>
          <cell r="EK50" t="str">
            <v xml:space="preserve">Reporte estadístico generado desde el dash board, base propia del operador de la línea 195. </v>
          </cell>
          <cell r="EL50" t="str">
            <v xml:space="preserve">Reporte estadístico generado desde el dash board, base propia del operador de la línea 195. </v>
          </cell>
          <cell r="EM50" t="str">
            <v xml:space="preserve">Reporte estadístico generado desde el dash board, base propia del operador de la línea 195. 
</v>
          </cell>
          <cell r="EN50" t="str">
            <v xml:space="preserve">Reporte estadístico generado desde el dash board, base propia del operador de la línea 195. 
</v>
          </cell>
          <cell r="EO50" t="str">
            <v xml:space="preserve">Reporte estadístico generado desde el dash board, base propia del operador de la línea 195. 
</v>
          </cell>
          <cell r="EP50" t="str">
            <v xml:space="preserve">Reporte estadístico generado desde el dash board, base propia del operador de la línea 195. 
</v>
          </cell>
          <cell r="EQ50" t="str">
            <v xml:space="preserve">Reporte estadístico generado desde el dash board, base propia del operador de la línea 195. 
</v>
          </cell>
          <cell r="ER50" t="str">
            <v xml:space="preserve">Reporte estadístico generado desde el dash board, base propia del operador de la línea 195. 
</v>
          </cell>
          <cell r="ES50" t="str">
            <v xml:space="preserve">Reporte estadístico generado desde el dash board, base propia del operador de la línea 195.
</v>
          </cell>
          <cell r="ET50" t="str">
            <v xml:space="preserve">Reporte estadístico generado desde el dash board, base propia del operador de la línea 195.
</v>
          </cell>
          <cell r="EU50" t="str">
            <v xml:space="preserve">Reporte estadístico generado desde el dash board, base propia del operador de la línea 195.
</v>
          </cell>
          <cell r="EV50">
            <v>0</v>
          </cell>
          <cell r="EW50">
            <v>0</v>
          </cell>
          <cell r="EX50" t="str">
            <v>N/A</v>
          </cell>
          <cell r="EY50" t="str">
            <v>N/A</v>
          </cell>
          <cell r="EZ50" t="str">
            <v>N/A</v>
          </cell>
          <cell r="FA50" t="str">
            <v>N/A</v>
          </cell>
          <cell r="FB50" t="str">
            <v>N/A</v>
          </cell>
          <cell r="FC50" t="str">
            <v>N/A</v>
          </cell>
          <cell r="FD50" t="str">
            <v>N/A</v>
          </cell>
          <cell r="FE50" t="str">
            <v>N/A</v>
          </cell>
          <cell r="FF50" t="str">
            <v>N/A</v>
          </cell>
          <cell r="FG50" t="str">
            <v>N/A</v>
          </cell>
          <cell r="FH50" t="str">
            <v>N/A</v>
          </cell>
          <cell r="FI50" t="str">
            <v>N/A</v>
          </cell>
          <cell r="FJ50" t="str">
            <v>N/A</v>
          </cell>
          <cell r="FK50" t="str">
            <v>N/A</v>
          </cell>
          <cell r="FL50" t="str">
            <v>N/A</v>
          </cell>
          <cell r="FM50" t="str">
            <v>N/A</v>
          </cell>
          <cell r="FN50" t="str">
            <v>N/A</v>
          </cell>
          <cell r="FO50" t="str">
            <v>N/A</v>
          </cell>
          <cell r="FP50" t="str">
            <v>N/A</v>
          </cell>
          <cell r="FQ50" t="str">
            <v>N/A</v>
          </cell>
          <cell r="FR50" t="str">
            <v>N/A</v>
          </cell>
          <cell r="FS50" t="str">
            <v>N/A</v>
          </cell>
          <cell r="FT50" t="str">
            <v>N/A</v>
          </cell>
          <cell r="FU50" t="str">
            <v>N/A</v>
          </cell>
          <cell r="FV50" t="str">
            <v>N/A</v>
          </cell>
          <cell r="FW50" t="str">
            <v>N/A</v>
          </cell>
          <cell r="FX50" t="str">
            <v>N/A</v>
          </cell>
          <cell r="FY50" t="str">
            <v>N/A</v>
          </cell>
          <cell r="FZ50" t="str">
            <v>N/A</v>
          </cell>
          <cell r="GA50" t="str">
            <v>N/A</v>
          </cell>
          <cell r="GB50" t="str">
            <v>N/A</v>
          </cell>
          <cell r="GC50" t="str">
            <v>N/A</v>
          </cell>
          <cell r="GD50" t="str">
            <v>N/A</v>
          </cell>
          <cell r="GE50" t="str">
            <v>N/A</v>
          </cell>
          <cell r="GF50" t="str">
            <v>N/A</v>
          </cell>
          <cell r="GG50" t="str">
            <v>N/A</v>
          </cell>
          <cell r="GH50" t="str">
            <v>N/A</v>
          </cell>
          <cell r="GI50" t="str">
            <v>N/A</v>
          </cell>
          <cell r="GJ50" t="str">
            <v>N/A</v>
          </cell>
          <cell r="GK50" t="str">
            <v>N/A</v>
          </cell>
          <cell r="GL50" t="str">
            <v>N/A</v>
          </cell>
          <cell r="GM50" t="str">
            <v>N/A</v>
          </cell>
          <cell r="GN50" t="str">
            <v>N/A</v>
          </cell>
          <cell r="GO50" t="str">
            <v>N/A</v>
          </cell>
          <cell r="GP50" t="str">
            <v>N/A</v>
          </cell>
          <cell r="GQ50" t="str">
            <v>N/A</v>
          </cell>
          <cell r="GR50" t="str">
            <v>N/A</v>
          </cell>
          <cell r="GS50" t="str">
            <v>N/A</v>
          </cell>
          <cell r="GT50" t="str">
            <v>N/A</v>
          </cell>
          <cell r="GU50" t="str">
            <v>N/A</v>
          </cell>
          <cell r="GV50" t="str">
            <v>N/A</v>
          </cell>
          <cell r="GW50" t="str">
            <v>N/A</v>
          </cell>
          <cell r="GX50" t="str">
            <v>N/A</v>
          </cell>
          <cell r="GY50" t="str">
            <v>N/A</v>
          </cell>
          <cell r="GZ50" t="str">
            <v>N/A</v>
          </cell>
          <cell r="HA50" t="str">
            <v>N/A</v>
          </cell>
          <cell r="HB50" t="str">
            <v>N/A</v>
          </cell>
          <cell r="HC50" t="str">
            <v>N/A</v>
          </cell>
          <cell r="HD50" t="str">
            <v>N/A</v>
          </cell>
          <cell r="HE50" t="str">
            <v>N/A</v>
          </cell>
          <cell r="HF50" t="str">
            <v>N/A</v>
          </cell>
          <cell r="HG50" t="str">
            <v>N/A</v>
          </cell>
          <cell r="HH50" t="str">
            <v>N/A</v>
          </cell>
          <cell r="HI50" t="str">
            <v>N/A</v>
          </cell>
          <cell r="HJ50" t="str">
            <v>N/A</v>
          </cell>
          <cell r="HK50" t="str">
            <v>N/A</v>
          </cell>
          <cell r="HL50" t="str">
            <v>N/A</v>
          </cell>
          <cell r="HM50" t="str">
            <v>N/A</v>
          </cell>
          <cell r="HN50" t="str">
            <v>N/A</v>
          </cell>
          <cell r="HO50" t="str">
            <v>N/A</v>
          </cell>
          <cell r="HP50" t="str">
            <v>N/A</v>
          </cell>
          <cell r="HQ50" t="str">
            <v>N/A</v>
          </cell>
          <cell r="HR50" t="str">
            <v>N/A</v>
          </cell>
          <cell r="HS50" t="str">
            <v>N/A</v>
          </cell>
          <cell r="HT50" t="str">
            <v>N/A</v>
          </cell>
          <cell r="HU50" t="str">
            <v>N/A</v>
          </cell>
          <cell r="HV50" t="str">
            <v>N/A</v>
          </cell>
          <cell r="HW50" t="str">
            <v>N/A</v>
          </cell>
          <cell r="HX50" t="str">
            <v xml:space="preserve">
AVANCES Y LOGROS:
La Secretaría General de la Alcaldía Mayor de Bogotá, a través de la Dirección del Sistema Distrital de Servicio a la Ciudadanía, en el marco del Plan Distrital de Desarrollo y el proyecto de inversión 7870 - Servicio a la ciudadanía, moderno, eficiente y de calidad, ha  fortalecido los canales de comunicación con la finalidad de atender de forma oportuna los requerimientos de la ciudadanía. Dispone del canal de interacción telefónico a través de la Línea 195, la cual con corte a 31 de octubre de 2022 ha contestado 3.674.842 llamadas, las cuales fueron atendidas por los operadores y por el sistema de respuesta de voz interactiva (IVR).
BENEFICIOS:
La ciudadanía cuenta con comunicación en tiempo real mediante la Línea 195, 24 horas al día, como un mecanismo que les permite interactuar con la administración distrital, registrar sus requerimientos e interponer sus solicitudes  y consultar información acerca de Otros Procedimientos Administrativos-OPAS, trámites y otros servicios de las entidades distritales a través de canales no presenciales, ahorrando tiempos de desplazamiento y reduciendo costos.</v>
          </cell>
          <cell r="HY50" t="str">
            <v>A la fecha la meta ejecutada versus la programada se encuentra por debajo en 897.545 llamadas. Esto se debe a la reapertura económica que se ha presentado durante el año 2022 y a la disminución de contagios por COVID - 19, por lo cual la ciudadanía ha retomado el uso de otros canales de atención. Igualmente, pese a que la linea 195 tiene recursos limitados que no le permite crecer la operación y atender un mayor número de llamadas, el indicador de atención  es del 58% para el mes de octubre de 2022.</v>
          </cell>
          <cell r="HZ50" t="str">
            <v/>
          </cell>
          <cell r="IA50" t="str">
            <v>Para el mes de enero de 2022, el número de orientaciones y solicitudes atendidas, el cual está compuesto por las llamadas contestadas por los agentes de la Línea 195 y por el IVR (Interactive Voice Response – Respuesta de voz interactiva), cerró en 499.174. En este sentido, respecto a los resultados obtenidos en el mes de diciembre de 2021, se observó un incremento del 45% (38.727 llamadas) en el número de llamadas contestadas por los agentes de la Línea 195, y del 42% (118.697 interacciones) en el número de interacciones realizadas a través del IVR.</v>
          </cell>
          <cell r="IB50" t="str">
            <v>Para el mes de febrero de 2022, el número de orientaciones y solicitudes atendidas, el cual está compuesto por las llamadas contestadas por los agentes de la Línea 195 y por el IVR (Interactive Voice Response – Respuesta de voz interactiva), cerró en 404.748 (64.348 por parte de los agentes y 340.400 por IVR). En este sentido, respecto a los resultados obtenidos en el mes de enero de 2022, se observó una disminución del 35% (35.625) en el número de llamadas contestadas por los agentes de la Línea 195, y del 15% (58.801 interacciones) en el número de interacciones realizadas a través del IVR.</v>
          </cell>
          <cell r="IC50" t="str">
            <v>Para el mes de marzo de 2022, el número de orientaciones y solicitudes atendidas, el cual está compuesto por las llamadas contestadas por los agentes de la Línea 195 y por el IVR (Interactive Voice Response – Respuesta de voz interactiva), cerró en 458.525 (59.973 por parte de los agentes y 398.552 por IVR). En este sentido, respecto a los resultados obtenidos en el mes de febrero de 2022, se observó una disminución del 0,68% (4.375) en el número de llamadas contestadas por los agentes de la Línea 195, y un aumento del 17% (58.152) en el número de interacciones realizadas a través del IVR.</v>
          </cell>
          <cell r="ID50" t="str">
            <v xml:space="preserve">Para el mes de abril de 2022, el número de orientaciones y solicitudes atendidas, el cual está compuesto por las llamadas contestadas por los agentes de la Línea 195 y por el IVR (Interactive Voice Response – Respuesta de voz interactiva), cerró en 433.749 (44.611 por parte de los agentes y 389.138 por IVR). En este sentido, respecto a los resultados obtenidos en el mes de marzo de 2022, se observó una disminución del 25,61% (15.362) en el número de llamadas contestadas por los agentes de la Línea 195, y del del 17% (9.414) en el número de interacciones realizadas a través del IVR.
</v>
          </cell>
          <cell r="IE50" t="str">
            <v xml:space="preserve">Para el mes de mayo de 2022, el número de orientaciones y solicitudes atendidas, el cual está compuesto por las llamadas contestadas por los agentes de la Línea 195 y por el IVR (Interactive Voice Response – Respuesta de voz interactiva), cerró en 397.873 (40.532 por parte de los agentes y 357.341 por IVR). En este sentido, respecto a los resultados obtenidos en el mes de abril de 2022, se observó una disminución del 9,41% (4.079) en el número de llamadas contestadas por los agentes de la Línea 195, y del del  8,17% (31.797) en el número de interacciones realizadas a través del IVR.
</v>
          </cell>
          <cell r="IF50" t="str">
            <v xml:space="preserve">Para el mes de junio de 2022, el número de orientaciones y solicitudes atendidas, el cual está compuesto por las llamadas contestadas por los agentes de la Línea 195 y por el IVR (Interactive Voice Response – Respuesta de voz interactiva), cerró en 364.923 (49.517 por parte de los agentes y 315.406 por IVR). En este sentido, respecto a los resultados obtenidos en el mes de mayo de 2022, se observó un aumento del  22% (8.985) en el número de llamadas contestadas por los agentes de la Línea 195, y disminución del 11,7% (41.935) en el número de interacciones realizadas a través del IVR.
</v>
          </cell>
          <cell r="IG50" t="str">
            <v xml:space="preserve">Para el mes de julio de 2022, el número de orientaciones y solicitudes atendidas, el cual está compuesto por las llamadas contestadas por los agentes de la Línea 195 y por el IVR (Interactive Voice Response – Respuesta de voz interactiva), cerró en 297.254 (47.358 por parte de los agentes y 249.896 por IVR). En este sentido, respecto a los resultados obtenidos en el mes de junio de 2022, se observó una disminución del 4,36% (2.159) en el número de llamadas contestadas por los agentes de la Línea 195, y  del 20,8% (65.510) en el número de interacciones realizadas a través del IVR.
</v>
          </cell>
          <cell r="IH50" t="str">
            <v xml:space="preserve">Para el mes de agosto de 2022, el número de orientaciones y solicitudes atendidas, el cual está compuesto por las llamadas contestadas por los agentes de la Línea 195 y por el IVR (Interactive Voice Response – Respuesta de voz interactiva), cerró en 326.898  (54.919 por parte de los agentes y 271.979 por IVR). En este sentido, respecto a los resultados obtenidos en el mes de julio de 2022, se observó un aumento  del 15.9% (7.561) en el número de llamadas contestadas por los agentes de la Línea 195, y  del 8,8% (22.083) en el número de interacciones realizadas a través del IVR.
</v>
          </cell>
          <cell r="II50" t="str">
            <v xml:space="preserve">Para el mes de septiembre de 2022, el número de orientaciones y solicitudes atendidas, el cual está compuesto por las llamadas contestadas por los agentes de la Línea 195 y por el IVR (Interactive Voice Response – Respuesta de voz interactiva), cerró en 269.239  (54.583 por parte de los agentes y 214.656 por IVR). En este sentido, respecto a los resultados obtenidos en el mes de agosto de 2022, se observó una leve disminución del  0,6% (336) en el número de llamadas contestadas por los agentes de la Línea 195, y  del 21% (57.323) en el número de interacciones realizadas a través del IVR.
</v>
          </cell>
          <cell r="IJ50" t="str">
            <v xml:space="preserve">Para el mes de octubre de 2022, el número de orientaciones y solicitudes atendidas, el cual está compuesto por las llamadas contestadas por los agentes de la Línea 195 y por el IVR (Interactive Voice Response – Respuesta de voz interactiva), cerró en 222.459  (43.111 por parte de los agentes y 179.348 por IVR). En este sentido, respecto a los resultados obtenidos en el mes de septiembre de 2022, se observó una ldisminución del  21,01% (11.472) en el número de llamadas contestadas por los agentes de la Línea 195, y  del 16,45% (35.308) en el número de interacciones realizadas a través del IVR.
</v>
          </cell>
          <cell r="IK50" t="str">
            <v/>
          </cell>
          <cell r="IL50" t="str">
            <v/>
          </cell>
          <cell r="IM50">
            <v>499174</v>
          </cell>
          <cell r="IN50">
            <v>404748</v>
          </cell>
          <cell r="IO50">
            <v>458525</v>
          </cell>
          <cell r="IP50">
            <v>433749</v>
          </cell>
          <cell r="IQ50">
            <v>397873</v>
          </cell>
          <cell r="IR50">
            <v>364923</v>
          </cell>
          <cell r="IS50">
            <v>297254</v>
          </cell>
          <cell r="IT50">
            <v>326898</v>
          </cell>
          <cell r="IU50">
            <v>269239</v>
          </cell>
          <cell r="IV50">
            <v>222459</v>
          </cell>
          <cell r="IW50">
            <v>0</v>
          </cell>
          <cell r="IX50">
            <v>0</v>
          </cell>
          <cell r="IY50">
            <v>0.66975282597724783</v>
          </cell>
          <cell r="IZ50">
            <v>9.0976209903545975</v>
          </cell>
          <cell r="JA50">
            <v>7.3766740667663839</v>
          </cell>
          <cell r="JB50">
            <v>8.3567787276627818</v>
          </cell>
          <cell r="JC50">
            <v>7.905227449637434</v>
          </cell>
          <cell r="JD50">
            <v>7.2513747837334375</v>
          </cell>
          <cell r="JE50">
            <v>6.6508494926882626</v>
          </cell>
          <cell r="JF50">
            <v>5.417558265989145</v>
          </cell>
          <cell r="JG50">
            <v>5.9578305490769496</v>
          </cell>
          <cell r="JH50">
            <v>4.9069750784738018</v>
          </cell>
          <cell r="JI50">
            <v>4.0543931933419879</v>
          </cell>
          <cell r="JJ50">
            <v>0</v>
          </cell>
          <cell r="JK50">
            <v>0</v>
          </cell>
          <cell r="JL50">
            <v>66.975282597724785</v>
          </cell>
          <cell r="JM50">
            <v>9.0976209903545975</v>
          </cell>
          <cell r="JN50">
            <v>16.474295057120983</v>
          </cell>
          <cell r="JO50">
            <v>24.831073784783765</v>
          </cell>
          <cell r="JP50">
            <v>32.736301234421198</v>
          </cell>
          <cell r="JQ50">
            <v>39.987676018154637</v>
          </cell>
          <cell r="JR50">
            <v>46.638525510842896</v>
          </cell>
          <cell r="JS50">
            <v>52.05608377683204</v>
          </cell>
          <cell r="JT50">
            <v>58.013914325908992</v>
          </cell>
          <cell r="JU50">
            <v>62.920889404382791</v>
          </cell>
          <cell r="JV50">
            <v>66.975282597724785</v>
          </cell>
          <cell r="JW50">
            <v>66.975282597724785</v>
          </cell>
          <cell r="JX50">
            <v>66.975282597724785</v>
          </cell>
          <cell r="JY50">
            <v>109.17135239994838</v>
          </cell>
          <cell r="JZ50">
            <v>88.520008135788956</v>
          </cell>
          <cell r="KA50">
            <v>100.28125334890505</v>
          </cell>
          <cell r="KB50">
            <v>94.862642950404478</v>
          </cell>
          <cell r="KC50">
            <v>87.016418109566331</v>
          </cell>
          <cell r="KD50">
            <v>79.810121183888512</v>
          </cell>
          <cell r="KE50">
            <v>65.010639949785556</v>
          </cell>
          <cell r="KF50">
            <v>71.494057799220542</v>
          </cell>
          <cell r="KG50">
            <v>58.883776064106655</v>
          </cell>
          <cell r="KH50">
            <v>48.652780390081311</v>
          </cell>
          <cell r="KI50" t="str">
            <v/>
          </cell>
          <cell r="KJ50" t="str">
            <v/>
          </cell>
          <cell r="KK50">
            <v>109.17135239994838</v>
          </cell>
          <cell r="KL50">
            <v>98.845680267868673</v>
          </cell>
          <cell r="KM50">
            <v>99.324204628214133</v>
          </cell>
          <cell r="KN50">
            <v>98.208814208761723</v>
          </cell>
          <cell r="KO50">
            <v>95.970334988922644</v>
          </cell>
          <cell r="KP50">
            <v>93.276966021416953</v>
          </cell>
          <cell r="KQ50">
            <v>89.238919439755321</v>
          </cell>
          <cell r="KR50">
            <v>87.020815979393703</v>
          </cell>
          <cell r="KS50">
            <v>83.894483529028946</v>
          </cell>
          <cell r="KT50">
            <v>80.370318610388836</v>
          </cell>
          <cell r="KU50" t="str">
            <v/>
          </cell>
          <cell r="KV50" t="str">
            <v/>
          </cell>
          <cell r="KW50">
            <v>80.370318610388836</v>
          </cell>
          <cell r="KX50" t="str">
            <v>7870_1</v>
          </cell>
          <cell r="KY50" t="str">
            <v>1. Fortalecer la articulación y el seguimiento a nivel distrital de la implementación de los lineami</v>
          </cell>
          <cell r="KZ50">
            <v>100</v>
          </cell>
          <cell r="LA50">
            <v>80.666666666666671</v>
          </cell>
          <cell r="LB50" t="str">
            <v/>
          </cell>
          <cell r="LC50" t="str">
            <v/>
          </cell>
          <cell r="LD50">
            <v>100</v>
          </cell>
          <cell r="LE50">
            <v>80.333333333333343</v>
          </cell>
          <cell r="LF50">
            <v>5347081000</v>
          </cell>
          <cell r="LG50">
            <v>4891684547</v>
          </cell>
          <cell r="LH50">
            <v>3254456632</v>
          </cell>
          <cell r="LI50">
            <v>305153100</v>
          </cell>
          <cell r="LJ50">
            <v>304492140</v>
          </cell>
          <cell r="LK50">
            <v>499173.99999999994</v>
          </cell>
          <cell r="LL50">
            <v>404748.00000000017</v>
          </cell>
          <cell r="LM50">
            <v>458524.99999999988</v>
          </cell>
          <cell r="LN50">
            <v>433749</v>
          </cell>
          <cell r="LO50">
            <v>397873</v>
          </cell>
          <cell r="LP50">
            <v>364923</v>
          </cell>
          <cell r="LQ50">
            <v>297254</v>
          </cell>
          <cell r="LR50">
            <v>326898</v>
          </cell>
          <cell r="LS50">
            <v>269238.99999999953</v>
          </cell>
          <cell r="LT50">
            <v>222459.00000000047</v>
          </cell>
          <cell r="LU50" t="str">
            <v/>
          </cell>
          <cell r="LV50" t="str">
            <v/>
          </cell>
          <cell r="LW50">
            <v>3674842</v>
          </cell>
          <cell r="LX50">
            <v>3674842</v>
          </cell>
          <cell r="LY50">
            <v>3674842</v>
          </cell>
          <cell r="LZ50" t="str">
            <v>Oportuno: Se radica en los tiempos establecidos por la Oficina Asesora de Planeación - OAP</v>
          </cell>
          <cell r="MA50" t="str">
            <v>Oportuno: Se radica en los tiempos establecidos por la Oficina Asesora de Planeación - OAP</v>
          </cell>
          <cell r="MB50" t="str">
            <v>Oportuno: Se radica en los tiempos establecidos por la Oficina Asesora de Planeación - OAP</v>
          </cell>
          <cell r="MC50" t="str">
            <v>Oportuno: Se radica en los tiempos establecidos por la Oficina Asesora de Planeación - OAP</v>
          </cell>
          <cell r="MD50" t="str">
            <v>Oportuno: Se radica en los tiempos establecidos por la Oficina Asesora de Planeación - OAP</v>
          </cell>
          <cell r="ME50" t="str">
            <v>Oportuno: Se radica en los tiempos establecidos por la Oficina Asesora de Planeación - OAP</v>
          </cell>
          <cell r="MF50" t="str">
            <v>Oportuno: Se radica en los tiempos establecidos por la Oficina Asesora de Planeación - OAP</v>
          </cell>
          <cell r="MG50" t="str">
            <v>Oportuno: Se radica en los tiempos establecidos por la Oficina Asesora de Planeación - OAP</v>
          </cell>
          <cell r="MH50" t="str">
            <v>Oportuno: Se radica en los tiempos establecidos por la Oficina Asesora de Planeación - OAP</v>
          </cell>
          <cell r="MI50">
            <v>0</v>
          </cell>
          <cell r="MJ50">
            <v>0</v>
          </cell>
          <cell r="MK50">
            <v>0</v>
          </cell>
          <cell r="ML5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5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5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5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5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5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5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5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5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50">
            <v>0</v>
          </cell>
          <cell r="MV50">
            <v>0</v>
          </cell>
          <cell r="MW50">
            <v>0</v>
          </cell>
          <cell r="MX50">
            <v>109.17135239994838</v>
          </cell>
          <cell r="MY50">
            <v>98.845680267868673</v>
          </cell>
          <cell r="MZ50">
            <v>99.324204628214133</v>
          </cell>
          <cell r="NA50">
            <v>98.208814208761723</v>
          </cell>
          <cell r="NB50">
            <v>95.970334988922644</v>
          </cell>
          <cell r="NC50">
            <v>93.276966021416953</v>
          </cell>
          <cell r="ND50">
            <v>89.238919439755321</v>
          </cell>
          <cell r="NE50">
            <v>87.020815979393703</v>
          </cell>
          <cell r="NF50">
            <v>83.894483529028946</v>
          </cell>
          <cell r="NG50">
            <v>80.370318610388836</v>
          </cell>
          <cell r="NH50" t="str">
            <v/>
          </cell>
          <cell r="NI50" t="str">
            <v/>
          </cell>
          <cell r="NJ50" t="str">
            <v>No aplica</v>
          </cell>
          <cell r="NK50" t="str">
            <v>No aplica</v>
          </cell>
          <cell r="NL50" t="str">
            <v>No aplica</v>
          </cell>
          <cell r="NM50" t="str">
            <v>No aplica</v>
          </cell>
          <cell r="NN50" t="str">
            <v>No aplica</v>
          </cell>
          <cell r="NO50" t="str">
            <v>No aplica</v>
          </cell>
          <cell r="NP50" t="str">
            <v>No aplica</v>
          </cell>
          <cell r="NQ50" t="str">
            <v>No aplica</v>
          </cell>
          <cell r="NR50" t="str">
            <v>No aplica</v>
          </cell>
          <cell r="NS50">
            <v>0</v>
          </cell>
          <cell r="NT50">
            <v>0</v>
          </cell>
          <cell r="NU50">
            <v>0</v>
          </cell>
          <cell r="NV50" t="str">
            <v>No se identificaron problemas o dificultades. La información consignada en el reporte del periodo, respecto a los avances, logros y retrasos presentados, da cuenta de forma clara, completa y concisa del nivel cumplimiento de la meta o indicador.</v>
          </cell>
          <cell r="NW50" t="str">
            <v xml:space="preserve">Para el mes de febrero se tenía programado atender 457,239 orientaciones y solicitudes a través de la línea 195.  No obstante, se atendieron 404.748, lo que representa un cumplimiento del mes de 88,52% y un cumplimiento acumulado del 98,85%; esto obedeció a resultado del indicador está condicionado a la demanda de la utilización de los canales de atención disponibles en este caso en particular la Línea 195, teniendo en cuenta lo anterior se recomienda generar las acciones necesarias de manera oportuna para que se cumpla la magnitud programada cada mes. </v>
          </cell>
          <cell r="NX50" t="str">
            <v xml:space="preserve">Al corte de marzo de 2022, se tiene una programación acumulada de 1.371.717 orientaciones a través de la línea 195 y una ejecución de 1.362.447, lo cual, equivale a un cumplimiento de 99,3%. Si bien, el resultado del indicador está condicionado a la demanda de la utilización de los canales de atención disponibles en este caso en particular la Línea 195 se recomienda realizar un monitoreo permanente frente a los motivos de llamadas no atendidas como parte de los análisis al interior del proyecto. </v>
          </cell>
          <cell r="NY50" t="str">
            <v xml:space="preserve">Al corte de abril de 2022, se tiene una programación acumulada de 1.828.956 orientaciones a través de la línea 195 y una ejecución de 1.796.196, lo cual, equivale a un cumplimiento de 98.2%. Si bien, el resultado del indicador está condicionado a la demanda de la utilización de los canales de atención disponibles en este caso en particular la Línea 195 se recomienda realizar un monitoreo permanente frente a los motivos de llamadas no atendidas como parte de los análisis al interior del proyecto. </v>
          </cell>
          <cell r="NZ50" t="str">
            <v xml:space="preserve">Al corte de mayo de 2022, se tiene una programación acumulada de 2,286,195 orientaciones a través de la línea 195 y una ejecución de 2,194,069, lo cual, equivale a un cumplimiento de 95,7%. Si bien, el resultado del indicador está condicionado a la demanda de la utilización de los canales de atención disponibles en este caso en particular la Línea 195 se recomienda realizar un monitoreo permanente frente a los motivos de llamadas no atendidas como parte de los análisis al interior del proyecto. </v>
          </cell>
          <cell r="OA50" t="str">
            <v xml:space="preserve">Al corte de junio de 2022, se tiene una programación acumulada de 2,743,434 orientaciones a través de la línea 195 y una ejecución de 2,558,992 lo cual, equivale a un cumplimiento de 93,2%. Si bien, el resultado del indicador está condicionado a la demanda de la utilización de los canales de atención disponibles en este caso en particular la Línea 195 se recomienda realizar un monitoreo permanente frente a los motivos de llamadas no atendidas como parte de los análisis al interior del proyecto. </v>
          </cell>
          <cell r="OB50" t="str">
            <v>Al corte de julio de 2022, el indicador sectorial 545 “Número de orientaciones y solicitudes recibidas a través de la línea 195” tenía una programación de 3.200.673 orientaciones a través de la línea 195 y una ejecución de 2.856.246, es decir, presenta un rezago de 10.76% (344.427). 
Desde el proyecto de inversión se planteó implementar acciones de seguimiento y cambios a la respuesta de voz interactiva o sistema IVR, con el fin de mitigar el impacto de esta situación, sobre lo cual, se requiere un monitoreo permanente.</v>
          </cell>
          <cell r="OC50" t="str">
            <v>Al corte de agosto de 2022, el indicador sectorial 545 “Número de orientaciones y solicitudes recibidas a través de la línea 195” tenía una programación de 3.657.911 orientaciones a través de la línea 195 y una ejecución de 3.183.144 es decir, presenta un rezago de 12.98% (474.767). 
Desde el proyecto de inversión se planteó implementar acciones de seguimiento y cambios a la respuesta de voz interactiva o sistema IVR, con el fin de mitigar el impacto de esta situación, sobre lo cual, se requiere un monitoreo permanente.</v>
          </cell>
          <cell r="OD50" t="str">
            <v>Al corte de septiembre de 2022, el indicador sectorial 545 “Número de orientaciones y solicitudes recibidas a través de la línea 195” tenía una programación de 4.115.149 orientaciones a través de la línea 195 y una ejecución de 3.452.383 se encuentra por debajo en 662.766 llamadas.
Desde el proyecto de inversión se planteó implementar acciones de seguimiento y cambios a la respuesta de voz interactiva o sistema IVR, con el fin de mitigar el impacto de esta situación, sobre lo cual, se requiere un monitoreo permanente.</v>
          </cell>
          <cell r="OE50">
            <v>0</v>
          </cell>
          <cell r="OF50">
            <v>0</v>
          </cell>
          <cell r="OG50">
            <v>0</v>
          </cell>
          <cell r="OJ50" t="str">
            <v>PD82</v>
          </cell>
          <cell r="OK50">
            <v>4572387</v>
          </cell>
          <cell r="OL50" t="str">
            <v>N/A</v>
          </cell>
          <cell r="OM50" t="str">
            <v>N/A</v>
          </cell>
          <cell r="ON50" t="str">
            <v>N/A</v>
          </cell>
          <cell r="OO50" t="str">
            <v>N/A</v>
          </cell>
          <cell r="OP50" t="str">
            <v>N/A</v>
          </cell>
          <cell r="OQ50" t="str">
            <v>N/A</v>
          </cell>
          <cell r="OR50" t="str">
            <v>N/A</v>
          </cell>
          <cell r="OS50" t="str">
            <v>N/A</v>
          </cell>
          <cell r="OT50" t="str">
            <v>N/A</v>
          </cell>
          <cell r="OU50" t="str">
            <v>N/A</v>
          </cell>
          <cell r="OV50" t="str">
            <v>N/A</v>
          </cell>
          <cell r="OW50" t="str">
            <v>N/A</v>
          </cell>
          <cell r="OX50" t="str">
            <v>N/A</v>
          </cell>
          <cell r="OY50" t="str">
            <v>N/A</v>
          </cell>
          <cell r="OZ50" t="str">
            <v>N/A</v>
          </cell>
          <cell r="PA50" t="str">
            <v>N/A</v>
          </cell>
          <cell r="PB50" t="str">
            <v>N/A</v>
          </cell>
          <cell r="PC50" t="str">
            <v>N/A</v>
          </cell>
          <cell r="PD50" t="str">
            <v>N/A</v>
          </cell>
          <cell r="PE50" t="str">
            <v>N/A</v>
          </cell>
          <cell r="PF50" t="str">
            <v>N/A</v>
          </cell>
          <cell r="PG50" t="str">
            <v>N/A</v>
          </cell>
          <cell r="PH50" t="str">
            <v>N/A</v>
          </cell>
          <cell r="PI50" t="str">
            <v>N/A</v>
          </cell>
          <cell r="PJ50" t="str">
            <v>N/A</v>
          </cell>
          <cell r="PK50" t="str">
            <v>N/A</v>
          </cell>
          <cell r="PL50">
            <v>660960</v>
          </cell>
          <cell r="PM50">
            <v>304492140</v>
          </cell>
          <cell r="PN50" t="str">
            <v>Meta Sectorial</v>
          </cell>
        </row>
        <row r="51">
          <cell r="A51" t="str">
            <v>PD83</v>
          </cell>
          <cell r="B51">
            <v>7870</v>
          </cell>
          <cell r="D51">
            <v>2020110010186</v>
          </cell>
          <cell r="E51" t="str">
            <v>Un nuevo contrato social y ambiental para la Bogotá del siglo XXI</v>
          </cell>
          <cell r="F51" t="str">
            <v>5. Construir Bogotá región con gobierno abierto, transparente y ciudadanía consciente.</v>
          </cell>
          <cell r="G51" t="str">
            <v>56. Gestión Pública Efectiva</v>
          </cell>
          <cell r="H51" t="str">
            <v>Generar las condiciones necesarias para que la experiencia de la ciudadanía en la interacción con la Administración Distrital sea favorable.</v>
          </cell>
          <cell r="I51" t="str">
            <v>2. Mejorar la calidad del servicio que se presta dentro del modelo multicanal y fortalecer el servicio y atención a la ciudadanía con enfoque diferencial.</v>
          </cell>
          <cell r="J51" t="str">
            <v>Servicio a la ciudadanía, moderno, eficiente y de calidad</v>
          </cell>
          <cell r="K51" t="str">
            <v>Subsecretaría de Servicio a la Ciudadanía</v>
          </cell>
          <cell r="L51" t="str">
            <v>Diana Marcela Velasco Rincón</v>
          </cell>
          <cell r="M51" t="str">
            <v>Subsecretaria de Servicio a la Ciudadanía</v>
          </cell>
          <cell r="N51" t="str">
            <v>Dirección Distrital de Calidad del Servicio</v>
          </cell>
          <cell r="O51" t="str">
            <v>Dorian de Jesús Coquíes Maestre</v>
          </cell>
          <cell r="P51" t="str">
            <v>Director Distrital de Calidad del Servicio</v>
          </cell>
          <cell r="Q51" t="str">
            <v>Sandra Liliana Jimenez Arias, Vivian Lilibeth Bernal Izquierdo</v>
          </cell>
          <cell r="R51" t="str">
            <v>Ricardo Pulido</v>
          </cell>
          <cell r="S51" t="str">
            <v>498. Diseñar una estrategia de integración, alineación y estandarización de la oferta de servicios en los canales de atención disponibles en el Distrito.</v>
          </cell>
          <cell r="T51" t="str">
            <v>546. Número de PQRS recibidas por otros canales.</v>
          </cell>
          <cell r="Z51" t="str">
            <v>498. Diseñar una estrategia de integración, alineación y estandarización de la oferta de servicios en los canales de atención disponibles en el Distrito.</v>
          </cell>
          <cell r="AA51" t="str">
            <v>546. Número de PQRS recibidas por otros canales.</v>
          </cell>
          <cell r="AH51" t="str">
            <v>16. Paz, justicia e instituciones sólidas</v>
          </cell>
          <cell r="AI51" t="str">
            <v xml:space="preserve">PD_Meta Sectorial: 498. Diseñar una estrategia de integración, alineación y estandarización de la oferta de servicios en los canales de atención disponibles en el Distrito.; PD_Indicador Meta sector: 546. Número de PQRS recibidas por otros canales.; ODS: 16. Paz, justicia e instituciones sólidas; </v>
          </cell>
          <cell r="AJ51">
            <v>0</v>
          </cell>
          <cell r="AK51">
            <v>44055</v>
          </cell>
          <cell r="AL51">
            <v>1</v>
          </cell>
          <cell r="AM51">
            <v>2022</v>
          </cell>
          <cell r="AN51" t="str">
            <v>Medir el número de peticiones, quejas, reclamos y sugerencias registradas en el sistema distrital de gestión de peticiones ciudadanas que ingresan por canales no presenciales como: canal web, Email, Redes sociales y App aplicación móvil Bogotá te Escucha, Telefónico.</v>
          </cell>
          <cell r="AO51" t="str">
            <v>La ciudadanía cuenta con canales de interacción no presenciales tales como:  canal web, Email, Redes sociales y App aplicación móvil Bogotá te Escucha. Estos canales permiten a la ciudadanía registrar sus peticiones, quejas, reclamos y solicitudes (PQRS) a las entidades distritales, ahorrando en  tiempos de desplazamiento y reduciendo costos.</v>
          </cell>
          <cell r="AP51">
            <v>2020</v>
          </cell>
          <cell r="AQ51">
            <v>2024</v>
          </cell>
          <cell r="AR51" t="str">
            <v>Suma</v>
          </cell>
          <cell r="AS51" t="str">
            <v>Eficiencia</v>
          </cell>
          <cell r="AT51" t="str">
            <v>Número</v>
          </cell>
          <cell r="AU51" t="str">
            <v>Producto</v>
          </cell>
          <cell r="AV51">
            <v>2019</v>
          </cell>
          <cell r="AW51">
            <v>146645</v>
          </cell>
          <cell r="AX51" t="str">
            <v>Subsecretaría de Servicio a la Ciudadanía, Dirección Distrital de Calidad del Servicio. Base de datos de peticiones registradas en canales no presenciales en el Sistema Distrital de Gestión de Peticiones Ciudadanas.</v>
          </cell>
          <cell r="AZ51">
            <v>1</v>
          </cell>
          <cell r="BB51" t="str">
            <v>Cuantificar el número mensual de Peticiones, Quejas, Reclamos y Sugerencias que se registran por los ciudadanos y los servidores de las entidades, a través del Sistema Distrital de Gestión de Peticiones Ciudadanas por canales diferentes al presencial (virtual y telefónico).            
A través del Sistema Distrital de Gestión de Peticiones Ciudadanas se registrarán las peticiones radicadas en los canales no presenciales como: canal web, Email, Redes sociales y App aplicación móvil Bogotá te Escucha, Telefónico.</v>
          </cell>
          <cell r="BC51" t="str">
            <v>Sumatoria número de PQRS que ingresan  en el sistema distrital de gestión de peticiones ciudadanas por canales no presenciales como: canal web, Email, Redes sociales y App aplicación móvil Bogotá te Escucha, Telefónico.</v>
          </cell>
          <cell r="BD51" t="str">
            <v xml:space="preserve">Número mensual de PQRS registradas en el sistema distrital de gestión de peticiones ciudadanas por canales no presenciales como: canal web, Email, Redes sociales y App aplicación móvil Bogotá te Escucha, Telefónico. </v>
          </cell>
          <cell r="BE51" t="str">
            <v>N/A</v>
          </cell>
          <cell r="BF51" t="str">
            <v>Base de datos de peticiones registradas en canales no presenciales en el Sistema Distrital de Gestión de Peticiones Ciudadanas.</v>
          </cell>
          <cell r="BG51">
            <v>2</v>
          </cell>
          <cell r="BH51">
            <v>44554</v>
          </cell>
          <cell r="BI51" t="str">
            <v>Se modificaron los campos: Descripción del Indicador, Beneficios, Efectos o Impactos Esperados, Fórmula del indicador o meta, Variable 1, Fuentes de información verificable, Descripción del método de cálculo del indicador.</v>
          </cell>
          <cell r="BJ51" t="str">
            <v>Establecer variables 1 y/o 2 numéricas</v>
          </cell>
          <cell r="BK51">
            <v>1038131</v>
          </cell>
          <cell r="BL51">
            <v>156225</v>
          </cell>
          <cell r="BM51">
            <v>275620</v>
          </cell>
          <cell r="BN51">
            <v>267472</v>
          </cell>
          <cell r="BO51">
            <v>225876</v>
          </cell>
          <cell r="BP51">
            <v>112938</v>
          </cell>
          <cell r="BW51">
            <v>171420</v>
          </cell>
          <cell r="BX51">
            <v>150000</v>
          </cell>
          <cell r="BY51">
            <v>67500</v>
          </cell>
          <cell r="BZ51">
            <v>278000</v>
          </cell>
          <cell r="CA51">
            <v>267472</v>
          </cell>
          <cell r="CB51">
            <v>0</v>
          </cell>
          <cell r="CC51" t="str">
            <v>N/A</v>
          </cell>
          <cell r="CD51" t="str">
            <v>N/A</v>
          </cell>
          <cell r="CE51" t="str">
            <v>N/A</v>
          </cell>
          <cell r="CF51">
            <v>156225</v>
          </cell>
          <cell r="CG51">
            <v>275620</v>
          </cell>
          <cell r="CH51">
            <v>677613</v>
          </cell>
          <cell r="CI51" t="str">
            <v>Suma</v>
          </cell>
          <cell r="CJ51">
            <v>22290</v>
          </cell>
          <cell r="CK51">
            <v>22290</v>
          </cell>
          <cell r="CL51">
            <v>22290</v>
          </cell>
          <cell r="CM51">
            <v>22290</v>
          </cell>
          <cell r="CN51">
            <v>22289</v>
          </cell>
          <cell r="CO51">
            <v>22289</v>
          </cell>
          <cell r="CP51">
            <v>22289</v>
          </cell>
          <cell r="CQ51">
            <v>22289</v>
          </cell>
          <cell r="CR51">
            <v>22289</v>
          </cell>
          <cell r="CS51">
            <v>22289</v>
          </cell>
          <cell r="CT51">
            <v>22289</v>
          </cell>
          <cell r="CU51">
            <v>22289</v>
          </cell>
          <cell r="CV51">
            <v>267472</v>
          </cell>
          <cell r="CW51">
            <v>222894</v>
          </cell>
          <cell r="CX51">
            <v>222894</v>
          </cell>
          <cell r="CY51" t="str">
            <v>N/A</v>
          </cell>
          <cell r="CZ51" t="str">
            <v>N/A</v>
          </cell>
          <cell r="DA51" t="str">
            <v>N/A</v>
          </cell>
          <cell r="DB51" t="str">
            <v>N/A</v>
          </cell>
          <cell r="DC51" t="str">
            <v>N/A</v>
          </cell>
          <cell r="DD51" t="str">
            <v>N/A</v>
          </cell>
          <cell r="DE51" t="str">
            <v>N/A</v>
          </cell>
          <cell r="DF51" t="str">
            <v>N/A</v>
          </cell>
          <cell r="DG51" t="str">
            <v>N/A</v>
          </cell>
          <cell r="DH51" t="str">
            <v>N/A</v>
          </cell>
          <cell r="DI51" t="str">
            <v>N/A</v>
          </cell>
          <cell r="DJ51" t="str">
            <v>N/A</v>
          </cell>
          <cell r="DK51">
            <v>267472</v>
          </cell>
          <cell r="DL51">
            <v>21311</v>
          </cell>
          <cell r="DM51">
            <v>24390</v>
          </cell>
          <cell r="DN51">
            <v>32419</v>
          </cell>
          <cell r="DO51">
            <v>22256</v>
          </cell>
          <cell r="DP51">
            <v>30623</v>
          </cell>
          <cell r="DQ51">
            <v>22766</v>
          </cell>
          <cell r="DR51">
            <v>22571</v>
          </cell>
          <cell r="DS51">
            <v>25131</v>
          </cell>
          <cell r="DT51">
            <v>23705</v>
          </cell>
          <cell r="DU51">
            <v>20596</v>
          </cell>
          <cell r="DV51">
            <v>0</v>
          </cell>
          <cell r="DW51">
            <v>0</v>
          </cell>
          <cell r="DX51">
            <v>245768</v>
          </cell>
          <cell r="DY51">
            <v>245768</v>
          </cell>
          <cell r="DZ51" t="str">
            <v>Base de datos de peticiones registradas en  canales no presenciales en el Sistema Distrital de Gestión de Peticiones Ciudadanas.</v>
          </cell>
          <cell r="EA51" t="str">
            <v>Base de datos de peticiones registradas en  canales no presenciales en el Sistema Distrital de Gestión de Peticiones Ciudadanas.</v>
          </cell>
          <cell r="EB51" t="str">
            <v>Base de datos de peticiones registradas en  canales no presenciales en el Sistema Distrital de Gestión de Peticiones Ciudadanas.</v>
          </cell>
          <cell r="EC51" t="str">
            <v>Base de datos de peticiones registradas en  canales no presenciales en el Sistema Distrital de Gestión de Peticiones Ciudadanas.</v>
          </cell>
          <cell r="ED51" t="str">
            <v>Base de datos de peticiones registradas en  canales no presenciales en el Sistema Distrital de Gestión de Peticiones Ciudadanas.</v>
          </cell>
          <cell r="EE51" t="str">
            <v>Base de datos de peticiones registradas en  canales no presenciales en el Sistema Distrital de Gestión de Peticiones Ciudadanas.</v>
          </cell>
          <cell r="EF51" t="str">
            <v>Base de datos de peticiones registradas en  canales no presenciales en el Sistema Distrital de Gestión de Peticiones Ciudadanas.</v>
          </cell>
          <cell r="EG51" t="str">
            <v>Base de datos de peticiones registradas en  canales no presenciales en el Sistema Distrital de Gestión de Peticiones Ciudadanas.</v>
          </cell>
          <cell r="EH51" t="str">
            <v>Base de datos de peticiones registradas en  canales no presenciales en el Sistema Distrital de Gestión de Peticiones Ciudadanas.</v>
          </cell>
          <cell r="EI51" t="str">
            <v>Base de datos de peticiones registradas en  canales no presenciales en el Sistema Distrital de Gestión de Peticiones Ciudadanas.</v>
          </cell>
          <cell r="EJ51" t="str">
            <v>Base de datos de peticiones registradas en  canales no presenciales en el Sistema Distrital de Gestión de Peticiones Ciudadanas.</v>
          </cell>
          <cell r="EK51" t="str">
            <v>Base de datos de peticiones registradas en  canales no presenciales en el Sistema Distrital de Gestión de Peticiones Ciudadanas.</v>
          </cell>
          <cell r="EL51" t="str">
            <v>Base de datos de peticiones registradas enero en  canales no presenciales en el Sistema Distrital de Gestión de Peticiones Ciudadanas.</v>
          </cell>
          <cell r="EM51" t="str">
            <v>Base de datos de peticiones registradas en febrero en  canales no presenciales en el Sistema Distrital de Gestión de Peticiones Ciudadanas.</v>
          </cell>
          <cell r="EN51" t="str">
            <v>Base de datos de peticiones registradas en marzo en  canales no presenciales en el Sistema Distrital de Gestión de Peticiones Ciudadanas.</v>
          </cell>
          <cell r="EO51" t="str">
            <v>Base de datos de peticiones registradas en abril en  canales no presenciales en el Sistema Distrital de Gestión de Peticiones Ciudadanas.</v>
          </cell>
          <cell r="EP51" t="str">
            <v>Base de datos de peticiones registradas en mayo en  canales no presenciales en el Sistema Distrital de Gestión de Peticiones Ciudadanas.</v>
          </cell>
          <cell r="EQ51" t="str">
            <v>Base de datos de peticiones registradas en junio en  canales no presenciales en el Sistema Distrital de Gestión de Peticiones Ciudadanas.</v>
          </cell>
          <cell r="ER51" t="str">
            <v>Base de datos de peticiones registradas en julio en  canales no presenciales en el Sistema Distrital de Gestión de Peticiones Ciudadanas.</v>
          </cell>
          <cell r="ES51" t="str">
            <v>Base de datos de peticiones registradas en agosto en  canales no presenciales en el Sistema Distrital de Gestión de Peticiones Ciudadanas.</v>
          </cell>
          <cell r="ET51" t="str">
            <v>Base de datos de peticiones registradas en septiembre en  canales no presenciales en el Sistema Distrital de Gestión de Peticiones Ciudadanas.</v>
          </cell>
          <cell r="EU51" t="str">
            <v>Base de datos de peticiones registradas en octubre en  canales no presenciales en el Sistema Distrital de Gestión de Peticiones Ciudadanas.</v>
          </cell>
          <cell r="EV51">
            <v>0</v>
          </cell>
          <cell r="EW51">
            <v>0</v>
          </cell>
          <cell r="EX51" t="str">
            <v>N/A</v>
          </cell>
          <cell r="EY51" t="str">
            <v>N/A</v>
          </cell>
          <cell r="EZ51" t="str">
            <v>N/A</v>
          </cell>
          <cell r="FA51" t="str">
            <v>N/A</v>
          </cell>
          <cell r="FB51" t="str">
            <v>N/A</v>
          </cell>
          <cell r="FC51" t="str">
            <v>N/A</v>
          </cell>
          <cell r="FD51" t="str">
            <v>N/A</v>
          </cell>
          <cell r="FE51" t="str">
            <v>N/A</v>
          </cell>
          <cell r="FF51" t="str">
            <v>N/A</v>
          </cell>
          <cell r="FG51" t="str">
            <v>N/A</v>
          </cell>
          <cell r="FH51" t="str">
            <v>N/A</v>
          </cell>
          <cell r="FI51" t="str">
            <v>N/A</v>
          </cell>
          <cell r="FJ51" t="str">
            <v>N/A</v>
          </cell>
          <cell r="FK51" t="str">
            <v>N/A</v>
          </cell>
          <cell r="FL51" t="str">
            <v>N/A</v>
          </cell>
          <cell r="FM51" t="str">
            <v>N/A</v>
          </cell>
          <cell r="FN51" t="str">
            <v>N/A</v>
          </cell>
          <cell r="FO51" t="str">
            <v>N/A</v>
          </cell>
          <cell r="FP51" t="str">
            <v>N/A</v>
          </cell>
          <cell r="FQ51" t="str">
            <v>N/A</v>
          </cell>
          <cell r="FR51" t="str">
            <v>N/A</v>
          </cell>
          <cell r="FS51" t="str">
            <v>N/A</v>
          </cell>
          <cell r="FT51" t="str">
            <v>N/A</v>
          </cell>
          <cell r="FU51" t="str">
            <v>N/A</v>
          </cell>
          <cell r="FV51" t="str">
            <v>N/A</v>
          </cell>
          <cell r="FW51" t="str">
            <v>N/A</v>
          </cell>
          <cell r="FX51" t="str">
            <v>N/A</v>
          </cell>
          <cell r="FY51" t="str">
            <v>N/A</v>
          </cell>
          <cell r="FZ51" t="str">
            <v>N/A</v>
          </cell>
          <cell r="GA51" t="str">
            <v>N/A</v>
          </cell>
          <cell r="GB51" t="str">
            <v>N/A</v>
          </cell>
          <cell r="GC51" t="str">
            <v>N/A</v>
          </cell>
          <cell r="GD51" t="str">
            <v>N/A</v>
          </cell>
          <cell r="GE51" t="str">
            <v>N/A</v>
          </cell>
          <cell r="GF51" t="str">
            <v>N/A</v>
          </cell>
          <cell r="GG51" t="str">
            <v>N/A</v>
          </cell>
          <cell r="GH51" t="str">
            <v>N/A</v>
          </cell>
          <cell r="GI51" t="str">
            <v>N/A</v>
          </cell>
          <cell r="GJ51" t="str">
            <v>N/A</v>
          </cell>
          <cell r="GK51" t="str">
            <v>N/A</v>
          </cell>
          <cell r="GL51" t="str">
            <v>N/A</v>
          </cell>
          <cell r="GM51" t="str">
            <v>N/A</v>
          </cell>
          <cell r="GN51" t="str">
            <v>N/A</v>
          </cell>
          <cell r="GO51" t="str">
            <v>N/A</v>
          </cell>
          <cell r="GP51" t="str">
            <v>N/A</v>
          </cell>
          <cell r="GQ51" t="str">
            <v>N/A</v>
          </cell>
          <cell r="GR51" t="str">
            <v>N/A</v>
          </cell>
          <cell r="GS51" t="str">
            <v>N/A</v>
          </cell>
          <cell r="GT51" t="str">
            <v>N/A</v>
          </cell>
          <cell r="GU51" t="str">
            <v>N/A</v>
          </cell>
          <cell r="GV51" t="str">
            <v>N/A</v>
          </cell>
          <cell r="GW51" t="str">
            <v>N/A</v>
          </cell>
          <cell r="GX51" t="str">
            <v>N/A</v>
          </cell>
          <cell r="GY51" t="str">
            <v>N/A</v>
          </cell>
          <cell r="GZ51" t="str">
            <v>N/A</v>
          </cell>
          <cell r="HA51" t="str">
            <v>N/A</v>
          </cell>
          <cell r="HB51" t="str">
            <v>N/A</v>
          </cell>
          <cell r="HC51" t="str">
            <v>N/A</v>
          </cell>
          <cell r="HD51" t="str">
            <v>N/A</v>
          </cell>
          <cell r="HE51" t="str">
            <v>N/A</v>
          </cell>
          <cell r="HF51" t="str">
            <v>N/A</v>
          </cell>
          <cell r="HG51" t="str">
            <v>N/A</v>
          </cell>
          <cell r="HH51" t="str">
            <v>N/A</v>
          </cell>
          <cell r="HI51" t="str">
            <v>N/A</v>
          </cell>
          <cell r="HJ51" t="str">
            <v>N/A</v>
          </cell>
          <cell r="HK51" t="str">
            <v>N/A</v>
          </cell>
          <cell r="HL51" t="str">
            <v>N/A</v>
          </cell>
          <cell r="HM51" t="str">
            <v>N/A</v>
          </cell>
          <cell r="HN51" t="str">
            <v>N/A</v>
          </cell>
          <cell r="HO51" t="str">
            <v>N/A</v>
          </cell>
          <cell r="HP51" t="str">
            <v>N/A</v>
          </cell>
          <cell r="HQ51" t="str">
            <v>N/A</v>
          </cell>
          <cell r="HR51" t="str">
            <v>N/A</v>
          </cell>
          <cell r="HS51" t="str">
            <v>N/A</v>
          </cell>
          <cell r="HT51" t="str">
            <v>N/A</v>
          </cell>
          <cell r="HU51" t="str">
            <v>N/A</v>
          </cell>
          <cell r="HV51" t="str">
            <v>N/A</v>
          </cell>
          <cell r="HW51" t="str">
            <v>N/A</v>
          </cell>
          <cell r="HX51" t="str">
            <v xml:space="preserve">AVANCES Y LOGROS:
La Secretaría General, mediante canales de comunicación no presenciales tales como; canal web, Email, Redes sociales y App aplicación móvil, ha registrado en herramientas tales como Bogotá te Escucha los requerimientos de la ciudadanía, atendiendo de forma oportuna sus Peticiones, Quejas, Reclamos y Solicitudes (PQRS). En lo corrido de la vigencia 2022 ha recibido 245.768 PQRS ciudadanas, a través de estos canales no presenciales. Las cifras de peticiones ciudadanas registradas por canales no presenciales en el mes de octubre presentan una disminución de 3.109 peticiones equivalentes al 13,11% comparativamente con el número de peticiones registradas por canales no presenciales en el mes anterior (septiembre)
BENEFICIOS:
La ciudadanía cuenta con canales de interacción no presenciales tales como:  canal web, Email, Redes sociales, App aplicación móvil  GAB -Bogota te escucha. Estos canales permiten registrar sus peticiones, quejas, reclamos y solicitudes a las entidades distritales, ahorrando en  tiempos de desplazamiento y reduciendo costos.
</v>
          </cell>
          <cell r="HY51" t="str">
            <v xml:space="preserve">A la fecha no se presentaron retrasos ni dificultades para el cumplimiento de la meta.
</v>
          </cell>
          <cell r="HZ51" t="str">
            <v/>
          </cell>
          <cell r="IA51" t="str">
            <v xml:space="preserve">En el Sistema Distrital para la gestión de peticiones ciudadanas  en enero se registraron 21.311 peticiones por Canales no presenciales,  desagregado de la siguiente forma numérica y porcentual: Web 11.613 equivalente al 54,49%, Email  7.603 equivalente a 35,68%, teléfono 1.859 equivalente a 8,72%, Redes sociales 188 equivalente a  0,88% y App Aplicación Móvil 48 (0,23%).
La cifra  de peticiones ciudadanas registrada por canales no presenciales en el mes de enero muestra un aumento de 1.481 peticiones equivalentes al 6,94% comparativamente con el número de peticiones registradas en el mes de diciembre 2021  por canales no presenciales.
El número de peticiones registradas es inferior a la programación; al respecto, debe aclararse que el resultado del indicador está condicionado a la demanda de  la utilización de estos canales no presenciales por parte de la ciudadanía, utilización que fue inferior a lo programado para el mes de enero 2022.       </v>
          </cell>
          <cell r="IB51" t="str">
            <v xml:space="preserve">En el Sistema Distrital para la gestión de peticiones ciudadanas en febrero se registraron 24.390 peticiones por Canales no presenciales,  desagregado de la siguiente forma numérica y porcentual: Web 11.988 equivalente al 49,15%, Email  9.889 equivalente a 40,55%, teléfono 2.178 equivalente a 8,93, Redes sociales 300 equivalente a  1,23% y App Aplicación Móvil 35 (0,14%).
La cifra  de peticiones ciudadanas registrada por canales no presenciales en el mes de febrero muestra un aumento de 3.079 peticiones equivalentes al 14,44% comparativamente con el número de peticiones registradas en el mes anterior (enero)  por canales no presenciales.
El número de peticiones registradas es superiores a la programación; al respecto, debe aclararse que el resultado del indicador está condicionado a la demanda de  la utilización de estos canales no presenciales por parte de la ciudadanía, utilización que fue superior a lo programado para el mes de febrero 2022.       </v>
          </cell>
          <cell r="IC51" t="str">
            <v xml:space="preserve">En el Sistema Distrital para la gestión de peticiones ciudadanas en marzo se registraron 32.419 peticiones por Canales no presenciales, desagregado de la siguiente forma numérica y porcentual: Web 16.769 equivalente al 51,73%, Email  12.607 equivalente al 38,89%, teléfono 2.421 equivalente a 7,47%, Redes sociales 601 equivalente a  1,85% y App Aplicación Móvil 19 (0,06%), vídeo llamada 2 equivalente al 0,01%.
La cifra de peticiones ciudadanas registradas por canales no presenciales en el mes de febrero muestra un aumento de 8.029 peticiones equivalentes al 32,9% comparativamente con el número de peticiones registradas en el mes anterior (febrero) por canales no presenciales.
El número de peticiones registradas es superior a lo programado; al respecto, debe aclararse que el resultado del indicador está condicionado a la demanda de  la utilización de estos canales no presenciales por parte de la ciudadanía, utilización que fue superior a lo programado para el mes de marzo 2022.        </v>
          </cell>
          <cell r="ID51" t="str">
            <v xml:space="preserve">En el Sistema Distrital para la gestión de peticiones ciudadanas en abril se registraron 22.256 peticiones por Canales no presenciales, desagregado de la siguiente forma numérica y porcentual: Web 11.062 equivalente al 49,70%, Email 9.160 equivalente al 41,16%, teléfono 1.608 equivalente a 7,23%, Redes sociales 383 equivalente a 1,72% y App Aplicación Móvil 14 (0,06%), vídeo llamada 29 equivalente al 0,13%.
La cifra de peticiones ciudadanas registradas por canales no presenciales en el mes de abril muestra una disminución de 10.163 peticiones equivalentes al 31,3% comparativamente con el número de peticiones registradas en el mes anterior (marzo) por canales no presenciales.
El número de peticiones registradas es inferior a lo programado; al respecto, debe aclararse que el resultado del indicador está condicionado a la demanda de la utilización de estos canales no presenciales por parte de la ciudadanía, utilización que fue inferior a lo programado para el mes de abril 2022.        </v>
          </cell>
          <cell r="IE51" t="str">
            <v xml:space="preserve">En el Sistema Distrital para la gestión de peticiones ciudadanas en mayo se registraron 30.623 peticiones por Canales no presenciales, desagregado de la siguiente forma numérica y porcentual: Web 16.459 equivalente al 53,75%, Email 11.946 equivalente al 39,01%, teléfono 1.633 equivalente a 5,33%, Redes sociales 388 equivalente a 1,27%, App Aplicación Móvil 193 (0,63%), vídeo llamada 4 equivalente al 0,01%.
La cifra de peticiones ciudadanas registradas por canales no presenciales en el mes de mayo muestra un aumento de 8.367 peticiones equivalentes al 37,59% comparativamente con el número de peticiones registradas por canales no presenciales en el mes anterior (abril).
El número de peticiones registradas es superior a lo programado; al respecto, debe aclararse que el resultado del indicador está condicionado a la demanda de la utilización de estos canales no presenciales por parte de la ciudadanía, utilización que fue superior a lo programado para el mes de mayo 2022.    </v>
          </cell>
          <cell r="IF51" t="str">
            <v xml:space="preserve">En el Sistema Distrital para la gestión de peticiones ciudadanas en junio se registraron 22.766 peticiones por "Canales no presenciales", desagregado de la siguiente forma numérica y porcentual: Web 11.022 equivalente al 48,41%, Email 9.622 equivalente al 42,26%, teléfono 1.822 equivalente a 8,00%, Redes sociales 266 equivalente a 1,17%, App Aplicación Móvil 31 (0,14%), vídeo llamada 3 equivalente al 0,01%.
La cifra de peticiones ciudadanas registradas por canales no presenciales muestra en el mes de junio una disminución de 7.857 peticiones equivalentes al 25,65% comparativamente con el número de peticiones registradas por canales no presenciales en el mes anterior (mayo).
El número de peticiones registradas es superior a lo programado; debe aclararse que el resultado del indicador está condicionado a la demanda de la utilización de estos canales no presenciales por parte de la ciudadanía, utilización que fue superior a lo programado para el mes de junio 2022.    </v>
          </cell>
          <cell r="IG51" t="str">
            <v xml:space="preserve">En el mes de julio se registraron en el Sistema Distrital para la gestión de peticiones ciudadanas 22.571 peticiones por "Canales no presenciales", desagregado de la siguiente forma numérica y porcentual: Web 11.199 equivalente al 49,62%, Email 9.359 equivalente al 41,46%, teléfono 1.664 equivalente a 7,37%, Redes sociales 317 equivalente a 1,40%, App Aplicación Móvil 20 (0,09%), y vídeo llamada 12 equivalente al 0,05%.
La cifra de peticiones ciudadanas registradas por canales no presenciales muestra en el mes de julio una disminución de 195 peticiones equivalentes al 0,85% comparativamente con el número de peticiones registradas por canales no presenciales en el mes anterior (junio).
El número de peticiones registradas es superior a lo programado; debe aclararse que el resultado del indicador está condicionado a la demanda de la utilización de estos canales no presenciales por parte de la ciudadanía, utilización que fue superior a lo programado para el mes de julio 2022.    </v>
          </cell>
          <cell r="IH51" t="str">
            <v xml:space="preserve">En el mes de agosto se registraron en el Sistema Distrital para la gestión de peticiones ciudadanas 25.131 peticiones por "Canales no presenciales", desagregado de la siguiente forma numérica y porcentual: Web 11.835 equivalente al 47,09%, Email 10.792 equivalente al 42,94%, teléfono 2.051 equivalente a 8,16%, Redes sociales 420 equivalente a 1,67%, App Aplicación Móvil 27 (0,11%), y vídeo llamada 6 equivalentes al 0,02%.
La cifra de peticiones ciudadanas registradas por canales no presenciales muestra en el mes de agosto un aumento de 2.560 peticiones equivalentes al 11,34% comparativamente con el número de peticiones registradas por canales no presenciales en el mes anterior (julio).
El número de peticiones registradas es superior a lo programado; debe aclararse que el resultado del indicador está condicionado a la demanda de la utilización de estos canales no presenciales por parte de la ciudadanía, utilización que fue superior a lo programado para el mes de agosto 2022.    </v>
          </cell>
          <cell r="II51" t="str">
            <v xml:space="preserve">En el mes de septiembre se registraron en el Sistema Distrital para la gestión de peticiones ciudadanas 23.705 peticiones por "Canales no presenciales", desagregado de la siguiente forma numérica y porcentual: Web 11.079 equivalente al 46,74%, Email 10.066 equivalente al 42,46%, teléfono 1.976 equivalente a 8,34%, Redes sociales 518 equivalente a 2,19%, App Aplicación Móvil 58 equivalente a 0,24%, y vídeo llamada 8 equivalentes al 0,03%.
La cifra de peticiones ciudadanas registradas por canales no presenciales muestra en el mes de septiembre una disminución de 1.426 peticiones equivalentes al 7,26% comparativamente con el número de peticiones registradas por canales no presenciales en el mes anterior (agosto).
El número de peticiones registradas es superior a lo programado; debe aclararse que el resultado del indicador está condicionado a la demanda de la utilización de estos canales no presenciales por parte de la ciudadanía, utilización que fue superior a lo programado para el mes de septiembre 2022.    </v>
          </cell>
          <cell r="IJ51" t="str">
            <v xml:space="preserve">En el mes de octubre se registraron en el Sistema Distrital para la gestión de peticiones ciudadanas 20.596 peticiones por "Canales no presenciales"", desagregado de la siguiente forma numérica y porcentual: Web 10.058 equivalente al 48,83%, Email 8.090 equivalente al 39,28%, teléfono 2.091 equivalente al 10,15%, Redes sociales 318 equivalente a 1,54%, App Aplicación Móvil 36 equivalente a 0,17%, y vídeo llamada 3 equivalentes al 0,01%.
La cifra de peticiones ciudadanas registradas por canales no presenciales muestra en el mes de octubre presenta una disminución de 3.109 peticiones equivalentes al 13,11% comparativamente con el número de peticiones registradas por canales no presenciales en el mes anterior (septiembre)
El número de peticiones registradas es inferior a lo programado; debe aclararse que el resultado del indicador está condicionado a la demanda de la utilización de estos canales no presenciales por parte de la ciudadanía, utilización que fue inferior a lo programado para el mes de octubre 2022.    </v>
          </cell>
          <cell r="IK51" t="str">
            <v/>
          </cell>
          <cell r="IL51" t="str">
            <v/>
          </cell>
          <cell r="IM51">
            <v>21311</v>
          </cell>
          <cell r="IN51">
            <v>24390</v>
          </cell>
          <cell r="IO51">
            <v>32419</v>
          </cell>
          <cell r="IP51">
            <v>22256</v>
          </cell>
          <cell r="IQ51">
            <v>30623</v>
          </cell>
          <cell r="IR51">
            <v>22766</v>
          </cell>
          <cell r="IS51">
            <v>22571</v>
          </cell>
          <cell r="IT51">
            <v>25131</v>
          </cell>
          <cell r="IU51">
            <v>23705</v>
          </cell>
          <cell r="IV51">
            <v>20596</v>
          </cell>
          <cell r="IW51">
            <v>0</v>
          </cell>
          <cell r="IX51">
            <v>0</v>
          </cell>
          <cell r="IY51">
            <v>0.91885505772566844</v>
          </cell>
          <cell r="IZ51">
            <v>7.967562959861219</v>
          </cell>
          <cell r="JA51">
            <v>9.1187114912962866</v>
          </cell>
          <cell r="JB51">
            <v>12.12052102649997</v>
          </cell>
          <cell r="JC51">
            <v>8.3208709696715921</v>
          </cell>
          <cell r="JD51">
            <v>11.449048872405337</v>
          </cell>
          <cell r="JE51">
            <v>8.5115451336962362</v>
          </cell>
          <cell r="JF51">
            <v>8.4386403062750492</v>
          </cell>
          <cell r="JG51">
            <v>9.3957498354967992</v>
          </cell>
          <cell r="JH51">
            <v>8.8626099180474966</v>
          </cell>
          <cell r="JI51">
            <v>7.700245259316862</v>
          </cell>
          <cell r="JJ51">
            <v>0</v>
          </cell>
          <cell r="JK51">
            <v>0</v>
          </cell>
          <cell r="JL51">
            <v>91.885505772566844</v>
          </cell>
          <cell r="JM51">
            <v>7.967562959861219</v>
          </cell>
          <cell r="JN51">
            <v>17.086274451157507</v>
          </cell>
          <cell r="JO51">
            <v>29.206795477657479</v>
          </cell>
          <cell r="JP51">
            <v>37.527666447329068</v>
          </cell>
          <cell r="JQ51">
            <v>48.976715319734403</v>
          </cell>
          <cell r="JR51">
            <v>57.488260453430641</v>
          </cell>
          <cell r="JS51">
            <v>65.926900759705688</v>
          </cell>
          <cell r="JT51">
            <v>75.322650595202489</v>
          </cell>
          <cell r="JU51">
            <v>84.185260513249986</v>
          </cell>
          <cell r="JV51">
            <v>91.885505772566844</v>
          </cell>
          <cell r="JW51">
            <v>91.885505772566844</v>
          </cell>
          <cell r="JX51">
            <v>91.885505772566844</v>
          </cell>
          <cell r="JY51">
            <v>95.607895917451771</v>
          </cell>
          <cell r="JZ51">
            <v>109.421265141319</v>
          </cell>
          <cell r="KA51">
            <v>145.4419021982952</v>
          </cell>
          <cell r="KB51">
            <v>99.847465231045319</v>
          </cell>
          <cell r="KC51">
            <v>137.3906411234241</v>
          </cell>
          <cell r="KD51">
            <v>102.14006909237739</v>
          </cell>
          <cell r="KE51">
            <v>101.2651980797703</v>
          </cell>
          <cell r="KF51">
            <v>112.75068419399703</v>
          </cell>
          <cell r="KG51">
            <v>106.35290950693167</v>
          </cell>
          <cell r="KH51">
            <v>92.404325003364889</v>
          </cell>
          <cell r="KI51" t="str">
            <v/>
          </cell>
          <cell r="KJ51" t="str">
            <v/>
          </cell>
          <cell r="KK51">
            <v>95.607895917451771</v>
          </cell>
          <cell r="KL51">
            <v>102.51458052938538</v>
          </cell>
          <cell r="KM51">
            <v>116.82368775235534</v>
          </cell>
          <cell r="KN51">
            <v>112.57963212202782</v>
          </cell>
          <cell r="KO51">
            <v>117.54165582463729</v>
          </cell>
          <cell r="KP51">
            <v>114.97480147751574</v>
          </cell>
          <cell r="KQ51">
            <v>113.01633691604658</v>
          </cell>
          <cell r="KR51">
            <v>112.9831310706835</v>
          </cell>
          <cell r="KS51">
            <v>112.24645447521247</v>
          </cell>
          <cell r="KT51">
            <v>110.26227713621721</v>
          </cell>
          <cell r="KU51" t="str">
            <v/>
          </cell>
          <cell r="KV51" t="str">
            <v/>
          </cell>
          <cell r="KW51">
            <v>110.26227713621721</v>
          </cell>
          <cell r="KX51" t="str">
            <v>7870_2</v>
          </cell>
          <cell r="KY51" t="str">
            <v>2. Mejorar la calidad del servicio que se presta dentro del modelo multicanal y fortalecer el servic</v>
          </cell>
          <cell r="KZ51">
            <v>100</v>
          </cell>
          <cell r="LA51">
            <v>80</v>
          </cell>
          <cell r="LB51">
            <v>100</v>
          </cell>
          <cell r="LC51">
            <v>80</v>
          </cell>
          <cell r="LD51">
            <v>100</v>
          </cell>
          <cell r="LE51">
            <v>80.333333333333343</v>
          </cell>
          <cell r="LF51">
            <v>5347081000</v>
          </cell>
          <cell r="LG51">
            <v>4891684547</v>
          </cell>
          <cell r="LH51">
            <v>3254456632</v>
          </cell>
          <cell r="LI51">
            <v>305153100</v>
          </cell>
          <cell r="LJ51">
            <v>304492140</v>
          </cell>
          <cell r="LK51">
            <v>21311</v>
          </cell>
          <cell r="LL51">
            <v>24390</v>
          </cell>
          <cell r="LM51">
            <v>32419.000000000015</v>
          </cell>
          <cell r="LN51">
            <v>22255.999999999985</v>
          </cell>
          <cell r="LO51">
            <v>30623.000000000015</v>
          </cell>
          <cell r="LP51">
            <v>22765.999999999985</v>
          </cell>
          <cell r="LQ51">
            <v>22571</v>
          </cell>
          <cell r="LR51">
            <v>25131</v>
          </cell>
          <cell r="LS51">
            <v>23705</v>
          </cell>
          <cell r="LT51">
            <v>20596</v>
          </cell>
          <cell r="LU51" t="str">
            <v/>
          </cell>
          <cell r="LV51" t="str">
            <v/>
          </cell>
          <cell r="LW51">
            <v>245768</v>
          </cell>
          <cell r="LX51">
            <v>245768</v>
          </cell>
          <cell r="LY51">
            <v>245768</v>
          </cell>
          <cell r="LZ51" t="str">
            <v>Oportuno: Se radica en los tiempos establecidos por la Oficina Asesora de Planeación - OAP</v>
          </cell>
          <cell r="MA51" t="str">
            <v>Oportuno: Se radica en los tiempos establecidos por la Oficina Asesora de Planeación - OAP</v>
          </cell>
          <cell r="MB51" t="str">
            <v>Oportuno: Se radica en los tiempos establecidos por la Oficina Asesora de Planeación - OAP</v>
          </cell>
          <cell r="MC51" t="str">
            <v>Oportuno: Se radica en los tiempos establecidos por la Oficina Asesora de Planeación - OAP</v>
          </cell>
          <cell r="MD51" t="str">
            <v>Oportuno: Se radica en los tiempos establecidos por la Oficina Asesora de Planeación - OAP</v>
          </cell>
          <cell r="ME51" t="str">
            <v>Oportuno: Se radica en los tiempos establecidos por la Oficina Asesora de Planeación - OAP</v>
          </cell>
          <cell r="MF51" t="str">
            <v>Oportuno: Se radica en los tiempos establecidos por la Oficina Asesora de Planeación - OAP</v>
          </cell>
          <cell r="MG51" t="str">
            <v>Oportuno: Se radica en los tiempos establecidos por la Oficina Asesora de Planeación - OAP</v>
          </cell>
          <cell r="MH51">
            <v>0</v>
          </cell>
          <cell r="MI51">
            <v>0</v>
          </cell>
          <cell r="MJ51">
            <v>0</v>
          </cell>
          <cell r="MK51">
            <v>0</v>
          </cell>
          <cell r="ML5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5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5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5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5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5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5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5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51">
            <v>0</v>
          </cell>
          <cell r="MU51">
            <v>0</v>
          </cell>
          <cell r="MV51">
            <v>0</v>
          </cell>
          <cell r="MW51">
            <v>0</v>
          </cell>
          <cell r="MX51">
            <v>95.607895917451771</v>
          </cell>
          <cell r="MY51">
            <v>102.51458052938538</v>
          </cell>
          <cell r="MZ51">
            <v>116.82368775235534</v>
          </cell>
          <cell r="NA51">
            <v>112.57963212202782</v>
          </cell>
          <cell r="NB51">
            <v>117.54165582463729</v>
          </cell>
          <cell r="NC51">
            <v>114.97480147751574</v>
          </cell>
          <cell r="ND51">
            <v>113.01633691604658</v>
          </cell>
          <cell r="NE51">
            <v>112.9831310706835</v>
          </cell>
          <cell r="NF51">
            <v>112.24645447521247</v>
          </cell>
          <cell r="NG51">
            <v>110.26227713621721</v>
          </cell>
          <cell r="NH51" t="str">
            <v/>
          </cell>
          <cell r="NI51" t="str">
            <v/>
          </cell>
          <cell r="NJ51" t="str">
            <v>No aplica</v>
          </cell>
          <cell r="NK51" t="str">
            <v>No aplica</v>
          </cell>
          <cell r="NL51" t="str">
            <v>No aplica</v>
          </cell>
          <cell r="NM51" t="str">
            <v>No aplica</v>
          </cell>
          <cell r="NN51" t="str">
            <v>No aplica</v>
          </cell>
          <cell r="NO51" t="str">
            <v>No aplica</v>
          </cell>
          <cell r="NP51" t="str">
            <v>No aplica</v>
          </cell>
          <cell r="NQ51" t="str">
            <v>No aplica</v>
          </cell>
          <cell r="NR51">
            <v>0</v>
          </cell>
          <cell r="NS51">
            <v>0</v>
          </cell>
          <cell r="NT51">
            <v>0</v>
          </cell>
          <cell r="NU51">
            <v>0</v>
          </cell>
          <cell r="NV51" t="str">
            <v>No se identificaron problemas o dificultades. La información consignada en el reporte del periodo, respecto a los avances, logros y retrasos presentados, da cuenta de forma clara, completa y concisa del nivel cumplimiento de la meta o indicador.</v>
          </cell>
          <cell r="NW51" t="str">
            <v>Para el mes de febrero se tenía programado recibir 22,290 PQRS de la ciudadanía. No obstante, se recibieron 22,390, lo que representa un sobre cumplimiento del mes de 109,41% y un cumplimiento acumulado del 102,51%; esto obedeció a qué dicho indicador está condicionado a la demanda de la utilización de los canales no presenciales por parte de la ciudadanía.</v>
          </cell>
          <cell r="NX51" t="str">
            <v>Para el mes de marzo se tenía programado recibir 22,290 PQRS de la ciudadanía. No obstante, se recibieron 24,390, lo que representa un sobre cumplimiento del mes de 145,44% y un cumplimiento acumulado del 116,82%; esto obedeció a qué dicho indicador está condicionado a la demanda de la utilización de los canales no presenciales por parte de la ciudadanía.</v>
          </cell>
          <cell r="NY51" t="str">
            <v>Para el mes de abril se tenía programado recibir 22,290 PQRS de la ciudadanía. No obstante, se recibieron 22,256, lo que representa un cumplimiento del mes de 99,85% y un sobre cumplimiento acumulado del 112,58%; esto obedeció a qué dicho indicador está condicionado a la demanda de la utilización de los canales no presenciales por parte de la ciudadanía.</v>
          </cell>
          <cell r="NZ51" t="str">
            <v>Para el mes de mayo se tenía programado recibir 22,289 PQRS de la ciudadanía. No obstante, se recibieron 30,623, lo que representa un cumplimiento del mes de 137,39% y un sobre cumplimiento acumulado del 117,54%; esto obedeció a qué dicho indicador está condicionado a la demanda de la utilización de los canales no presenciales por parte de la ciudadanía.</v>
          </cell>
          <cell r="OA51" t="str">
            <v>Para el mes de junio se tenía programado recibir 22,289 PQRS de la ciudadanía. No obstante, se recibieron 22,766, lo que representa un cumplimiento del mes de 102,14% y un sobre cumplimiento acumulado del 114,97%; esto obedeció a qué dicho indicador está condicionado a la demanda de la utilización de los canales no presenciales por parte de la ciudadanía.</v>
          </cell>
          <cell r="OB51" t="str">
            <v>Para el mes de julio se tenía programado recibir 22,289 PQRS de la ciudadanía. No obstante, se recibieron 22,571, lo que representa un cumplimiento del mes de 101,27% y un sobre cumplimiento acumulado del 113,02%; esto obedeció a qué dicho indicador está condicionado a la demanda de la utilización de los canales no presenciales por parte de la ciudadanía.</v>
          </cell>
          <cell r="OC51" t="str">
            <v>Para el mes de agosto se tenía programado recibir 22,289 PQRS de la ciudadanía. No obstante, se recibieron 25,131, lo que representa un cumplimiento del mes de 112,75% y un sobre cumplimiento acumulado del 112,98%; esto obedeció a qué dicho indicador está condicionado a la demanda de la utilización de los canales no presenciales por parte de la ciudadanía.</v>
          </cell>
          <cell r="OD51">
            <v>0</v>
          </cell>
          <cell r="OE51">
            <v>0</v>
          </cell>
          <cell r="OF51">
            <v>0</v>
          </cell>
          <cell r="OG51">
            <v>0</v>
          </cell>
          <cell r="OJ51" t="str">
            <v>PD83</v>
          </cell>
          <cell r="OK51">
            <v>222894</v>
          </cell>
          <cell r="OL51" t="str">
            <v>N/A</v>
          </cell>
          <cell r="OM51" t="str">
            <v>N/A</v>
          </cell>
          <cell r="ON51" t="str">
            <v>N/A</v>
          </cell>
          <cell r="OO51" t="str">
            <v>N/A</v>
          </cell>
          <cell r="OP51" t="str">
            <v>N/A</v>
          </cell>
          <cell r="OQ51" t="str">
            <v>N/A</v>
          </cell>
          <cell r="OR51" t="str">
            <v>N/A</v>
          </cell>
          <cell r="OS51" t="str">
            <v>N/A</v>
          </cell>
          <cell r="OT51" t="str">
            <v>N/A</v>
          </cell>
          <cell r="OU51" t="str">
            <v>N/A</v>
          </cell>
          <cell r="OV51" t="str">
            <v>N/A</v>
          </cell>
          <cell r="OW51" t="str">
            <v>N/A</v>
          </cell>
          <cell r="OX51" t="str">
            <v>N/A</v>
          </cell>
          <cell r="OY51" t="str">
            <v>N/A</v>
          </cell>
          <cell r="OZ51" t="str">
            <v>N/A</v>
          </cell>
          <cell r="PA51" t="str">
            <v>N/A</v>
          </cell>
          <cell r="PB51" t="str">
            <v>N/A</v>
          </cell>
          <cell r="PC51" t="str">
            <v>N/A</v>
          </cell>
          <cell r="PD51" t="str">
            <v>N/A</v>
          </cell>
          <cell r="PE51" t="str">
            <v>N/A</v>
          </cell>
          <cell r="PF51" t="str">
            <v>N/A</v>
          </cell>
          <cell r="PG51" t="str">
            <v>N/A</v>
          </cell>
          <cell r="PH51" t="str">
            <v>N/A</v>
          </cell>
          <cell r="PI51" t="str">
            <v>N/A</v>
          </cell>
          <cell r="PJ51" t="str">
            <v>N/A</v>
          </cell>
          <cell r="PK51" t="str">
            <v>N/A</v>
          </cell>
          <cell r="PL51">
            <v>660960</v>
          </cell>
          <cell r="PM51">
            <v>304492140</v>
          </cell>
          <cell r="PN51" t="str">
            <v>Meta Sectorial</v>
          </cell>
        </row>
        <row r="52">
          <cell r="A52" t="str">
            <v>PD84</v>
          </cell>
          <cell r="B52">
            <v>7870</v>
          </cell>
          <cell r="C52" t="str">
            <v>7870_MGA_1</v>
          </cell>
          <cell r="D52">
            <v>2020110010186</v>
          </cell>
          <cell r="E52" t="str">
            <v>Un nuevo contrato social y ambiental para la Bogotá del siglo XXI</v>
          </cell>
          <cell r="F52" t="str">
            <v>5. Construir Bogotá región con gobierno abierto, transparente y ciudadanía consciente.</v>
          </cell>
          <cell r="G52" t="str">
            <v>56. Gestión Pública Efectiva</v>
          </cell>
          <cell r="H52" t="str">
            <v>Generar las condiciones necesarias para que la experiencia de la ciudadanía en la interacción con la Administración Distrital sea favorable.</v>
          </cell>
          <cell r="I52" t="str">
            <v>1. Fortalecer la articulación y el seguimiento a nivel distrital de la implementación de los lineamientos en materia de atención al ciudadano.</v>
          </cell>
          <cell r="J52" t="str">
            <v>Servicio a la ciudadanía, moderno, eficiente y de calidad</v>
          </cell>
          <cell r="K52" t="str">
            <v>Subsecretaría de Servicio a la Ciudadanía</v>
          </cell>
          <cell r="L52" t="str">
            <v>Diana Marcela Velasco Rincón</v>
          </cell>
          <cell r="M52" t="str">
            <v>Subsecretaria de Servicio a la Ciudadanía</v>
          </cell>
          <cell r="N52" t="str">
            <v>Subsecretaría de Servicio a la Ciudadanía</v>
          </cell>
          <cell r="O52" t="str">
            <v>Diana Marcela Velasco Rincón</v>
          </cell>
          <cell r="P52" t="str">
            <v>Subsecretaría de Servicio a la Ciudadanía</v>
          </cell>
          <cell r="Q52" t="str">
            <v>Sandra Liliana Jimenez Arias, Vivian Lilibeth Bernal Izquierdo</v>
          </cell>
          <cell r="R52" t="str">
            <v>Ricardo Pulido</v>
          </cell>
          <cell r="S52" t="str">
            <v xml:space="preserve">Documentos de evaluación </v>
          </cell>
          <cell r="T52" t="str">
            <v>Documentos de evaluación</v>
          </cell>
          <cell r="AD52" t="str">
            <v>1.1. Documentos de evaluación</v>
          </cell>
          <cell r="AE52" t="str">
            <v>1.1.1. Documentos de evaluación elaborados</v>
          </cell>
          <cell r="AI52" t="str">
            <v xml:space="preserve">PD_producto MGA: 1.1. Documentos de evaluación; PD_ID producto MGA: 1.1.1. Documentos de evaluación elaborados; </v>
          </cell>
          <cell r="AJ52">
            <v>0</v>
          </cell>
          <cell r="AK52">
            <v>44055</v>
          </cell>
          <cell r="AL52">
            <v>1</v>
          </cell>
          <cell r="AM52">
            <v>2022</v>
          </cell>
          <cell r="AN52" t="str">
            <v>Generación de informes de avance del diseño y de la implementación de las estrategias que dan cuenta de la articulación y el seguimiento a nivel distrital de la implementación de los lineamientos en materia de atención a la ciudadanía.</v>
          </cell>
          <cell r="AO52" t="str">
            <v>Fortalecer la apropiación de lineamientos y directrices en servicio a la ciudadanía, a través de la implementación de acciones como; Evaluación (en términos de calidad y calidez) de respuestas registradas en el Sistema de Gestión de Peticiones, realización de visitas de monitoreo para evaluar la prestación del servicio en la Red CADE, Cualificación a servidores públicos y actores del servicio, capacitaciones en la funcionalidad, configuración, manejo y uso general de la herramienta Bogotá te Escucha,   que aumenten la satisfacción de la ciudadanía en la interacción con los diferentes canales dispuestos en el Distrito.</v>
          </cell>
          <cell r="AP52">
            <v>2020</v>
          </cell>
          <cell r="AQ52">
            <v>2024</v>
          </cell>
          <cell r="AR52" t="str">
            <v>Suma</v>
          </cell>
          <cell r="AS52" t="str">
            <v>Eficiencia</v>
          </cell>
          <cell r="AT52" t="str">
            <v>Número</v>
          </cell>
          <cell r="AU52" t="str">
            <v>Producto</v>
          </cell>
          <cell r="AV52" t="str">
            <v>N/D</v>
          </cell>
          <cell r="AW52">
            <v>0</v>
          </cell>
          <cell r="AX52" t="str">
            <v>N/D</v>
          </cell>
          <cell r="AZ52">
            <v>1</v>
          </cell>
          <cell r="BB52" t="str">
            <v xml:space="preserve">Durante la vigencia se realizarán documentos que den cuenta del diseño y la implementación de las estrategias de articulación e implementación de lineamientos dados en materia de servicio a la ciudadanía
La Secretaría General de la Alcaldía Mayor de Bogotá, a través de la Subsecretaría de Servicio a la Ciudadanía, trabajará en el diseño e implementación de las estrategias de articulación y seguimiento a nivel distrital,  para la implementación de lineamientos en materia de atención a la ciudadanía a través de acciones como; mesas de trabajo, reuniones, capacitaciones, ferias de servicio al ciudadano. </v>
          </cell>
          <cell r="BC52" t="str">
            <v>Sumatoria de documentos aprobados por las diferentes instancias a que haya lugar.</v>
          </cell>
          <cell r="BD52" t="str">
            <v>Documentos aprobados por las diferentes instancias a que haya lugar.</v>
          </cell>
          <cell r="BE52" t="str">
            <v>N/A</v>
          </cell>
          <cell r="BF52" t="str">
            <v xml:space="preserve">Documentos aprobados.  </v>
          </cell>
          <cell r="BG52">
            <v>2</v>
          </cell>
          <cell r="BH52">
            <v>44554</v>
          </cell>
          <cell r="BI52" t="str">
            <v>Se modificaron los campos: Beneficios, Efectos o Impactos Esperados, Fórmula del indicador o meta, Variable 1, Fuentes de información verificable, Descripción del método de cálculo del indicador.</v>
          </cell>
          <cell r="BJ52" t="str">
            <v>Establecer variables 1 y/o 2 numéricas</v>
          </cell>
          <cell r="BK52">
            <v>32</v>
          </cell>
          <cell r="BL52">
            <v>4</v>
          </cell>
          <cell r="BM52">
            <v>8</v>
          </cell>
          <cell r="BN52">
            <v>8</v>
          </cell>
          <cell r="BO52">
            <v>8</v>
          </cell>
          <cell r="BP52">
            <v>4</v>
          </cell>
          <cell r="BW52">
            <v>4</v>
          </cell>
          <cell r="BX52">
            <v>8</v>
          </cell>
          <cell r="BY52">
            <v>8</v>
          </cell>
          <cell r="BZ52">
            <v>8</v>
          </cell>
          <cell r="CA52">
            <v>8</v>
          </cell>
          <cell r="CB52">
            <v>0</v>
          </cell>
          <cell r="CC52" t="str">
            <v>N/A</v>
          </cell>
          <cell r="CD52" t="str">
            <v>N/A</v>
          </cell>
          <cell r="CE52" t="str">
            <v>N/A</v>
          </cell>
          <cell r="CF52">
            <v>4</v>
          </cell>
          <cell r="CG52">
            <v>8</v>
          </cell>
          <cell r="CH52">
            <v>18</v>
          </cell>
          <cell r="CI52" t="str">
            <v>Suma</v>
          </cell>
          <cell r="CJ52">
            <v>0</v>
          </cell>
          <cell r="CK52">
            <v>0</v>
          </cell>
          <cell r="CL52">
            <v>2</v>
          </cell>
          <cell r="CM52">
            <v>0</v>
          </cell>
          <cell r="CN52">
            <v>0</v>
          </cell>
          <cell r="CO52">
            <v>2</v>
          </cell>
          <cell r="CP52">
            <v>0</v>
          </cell>
          <cell r="CQ52">
            <v>0</v>
          </cell>
          <cell r="CR52">
            <v>2</v>
          </cell>
          <cell r="CS52">
            <v>0</v>
          </cell>
          <cell r="CT52">
            <v>0</v>
          </cell>
          <cell r="CU52">
            <v>2</v>
          </cell>
          <cell r="CV52">
            <v>8</v>
          </cell>
          <cell r="CW52">
            <v>6</v>
          </cell>
          <cell r="CX52">
            <v>6</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v>8</v>
          </cell>
          <cell r="DL52">
            <v>0</v>
          </cell>
          <cell r="DM52">
            <v>0</v>
          </cell>
          <cell r="DN52">
            <v>2</v>
          </cell>
          <cell r="DO52">
            <v>0</v>
          </cell>
          <cell r="DP52">
            <v>0</v>
          </cell>
          <cell r="DQ52">
            <v>2</v>
          </cell>
          <cell r="DR52">
            <v>0</v>
          </cell>
          <cell r="DS52">
            <v>0</v>
          </cell>
          <cell r="DT52">
            <v>2</v>
          </cell>
          <cell r="DU52">
            <v>0</v>
          </cell>
          <cell r="DV52">
            <v>0</v>
          </cell>
          <cell r="DW52">
            <v>0</v>
          </cell>
          <cell r="DX52">
            <v>6</v>
          </cell>
          <cell r="DY52">
            <v>6</v>
          </cell>
          <cell r="DZ52" t="str">
            <v>N/A</v>
          </cell>
          <cell r="EA52" t="str">
            <v>N/A</v>
          </cell>
          <cell r="EB52" t="str">
            <v xml:space="preserve">Se entregaran dos documentos de MGA de avances así:
1. Documento de avance de las acciones de seguimiento a la implementación de lineamientos en materia de atención al ciudadano para la vigencia 2022. 
2. Documento de avance de las acciones de articulación para la implementación de lineamientos en materia de atención al ciudadano para la vigencia 2022.  </v>
          </cell>
          <cell r="EC52" t="str">
            <v>N/A</v>
          </cell>
          <cell r="ED52" t="str">
            <v>N/A</v>
          </cell>
          <cell r="EE52" t="str">
            <v xml:space="preserve">Se entregaran dos documentos de MGA de avances así:
1. Documento de avance de las acciones de seguimiento a la implementación de lineamientos en materia de atención al ciudadano para la vigencia 2022. 
2. Documento de avance de las acciones de articulación para la implementación de lineamientos en materia de atención al ciudadano para la vigencia 2022.  </v>
          </cell>
          <cell r="EF52" t="str">
            <v>N/A</v>
          </cell>
          <cell r="EG52" t="str">
            <v>N/A</v>
          </cell>
          <cell r="EH52" t="str">
            <v xml:space="preserve">Se entregaran dos documentos de MGA de avances así:
1. Documento de avance de las acciones de seguimiento a la implementación de lineamientos en materia de atención al ciudadano para la vigencia 2022. 
2. Documento de avance de las acciones de articulación para la implementación de lineamientos en materia de atención al ciudadano para la vigencia 2022.  </v>
          </cell>
          <cell r="EI52" t="str">
            <v>N/A</v>
          </cell>
          <cell r="EJ52" t="str">
            <v>N/A</v>
          </cell>
          <cell r="EK52" t="str">
            <v xml:space="preserve">Se entregaran dos documentos de MGA de avances así:
1. Documento de avance de las acciones de seguimiento a la implementación de lineamientos en materia de atención al ciudadano para la vigencia 2022. 
2. Documento de avance de las acciones de articulación para la implementación de lineamientos en materia de atención al ciudadano para la vigencia 2022.  </v>
          </cell>
          <cell r="EL52">
            <v>0</v>
          </cell>
          <cell r="EM52">
            <v>0</v>
          </cell>
          <cell r="EN52" t="str">
            <v xml:space="preserve">1. Documento de avance de las acciones de seguimiento a la implementación de lineamientos en materia de atención al ciudadano para la vigencia 2022. 
2. Documento de avance de las acciones de articulación para la implementación de lineamientos en materia de atención al ciudadano para la vigencia 2022.  </v>
          </cell>
          <cell r="EO52">
            <v>0</v>
          </cell>
          <cell r="EP52">
            <v>0</v>
          </cell>
          <cell r="EQ52" t="str">
            <v xml:space="preserve">1. Documento de avance de las acciones de seguimiento a la implementación de lineamientos en materia de atención al ciudadano para la vigencia 2022. 
2. Documento de avance de las acciones de articulación para la implementación de lineamientos en materia de atención al ciudadano para la vigencia 2022.  </v>
          </cell>
          <cell r="ER52">
            <v>0</v>
          </cell>
          <cell r="ES52">
            <v>0</v>
          </cell>
          <cell r="ET52" t="str">
            <v xml:space="preserve">1. Documento de avance de las acciones de seguimiento a la implementación de lineamientos en materia de atención al ciudadano para la vigencia 2022. 
2. Documento de avance de las acciones de articulación para la implementación de lineamientos en materia de atención al ciudadano para la vigencia 2022.  </v>
          </cell>
          <cell r="EU52">
            <v>0</v>
          </cell>
          <cell r="EV52">
            <v>0</v>
          </cell>
          <cell r="EW52">
            <v>0</v>
          </cell>
          <cell r="EX52" t="str">
            <v>N/A</v>
          </cell>
          <cell r="EY52" t="str">
            <v>N/A</v>
          </cell>
          <cell r="EZ52" t="str">
            <v>N/A</v>
          </cell>
          <cell r="FA52" t="str">
            <v>N/A</v>
          </cell>
          <cell r="FB52" t="str">
            <v>N/A</v>
          </cell>
          <cell r="FC52" t="str">
            <v>N/A</v>
          </cell>
          <cell r="FD52" t="str">
            <v>N/A</v>
          </cell>
          <cell r="FE52" t="str">
            <v>N/A</v>
          </cell>
          <cell r="FF52" t="str">
            <v>N/A</v>
          </cell>
          <cell r="FG52" t="str">
            <v>N/A</v>
          </cell>
          <cell r="FH52" t="str">
            <v>N/A</v>
          </cell>
          <cell r="FI52" t="str">
            <v>N/A</v>
          </cell>
          <cell r="FJ52" t="str">
            <v>N/A</v>
          </cell>
          <cell r="FK52" t="str">
            <v>N/A</v>
          </cell>
          <cell r="FL52" t="str">
            <v>N/A</v>
          </cell>
          <cell r="FM52" t="str">
            <v>N/A</v>
          </cell>
          <cell r="FN52" t="str">
            <v>N/A</v>
          </cell>
          <cell r="FO52" t="str">
            <v>N/A</v>
          </cell>
          <cell r="FP52" t="str">
            <v>N/A</v>
          </cell>
          <cell r="FQ52" t="str">
            <v>N/A</v>
          </cell>
          <cell r="FR52" t="str">
            <v>N/A</v>
          </cell>
          <cell r="FS52" t="str">
            <v>N/A</v>
          </cell>
          <cell r="FT52" t="str">
            <v>N/A</v>
          </cell>
          <cell r="FU52" t="str">
            <v>N/A</v>
          </cell>
          <cell r="FV52" t="str">
            <v>N/A</v>
          </cell>
          <cell r="FW52" t="str">
            <v>N/A</v>
          </cell>
          <cell r="FX52" t="str">
            <v>N/A</v>
          </cell>
          <cell r="FY52" t="str">
            <v>N/A</v>
          </cell>
          <cell r="FZ52" t="str">
            <v>N/A</v>
          </cell>
          <cell r="GA52" t="str">
            <v>N/A</v>
          </cell>
          <cell r="GB52" t="str">
            <v>N/A</v>
          </cell>
          <cell r="GC52" t="str">
            <v>N/A</v>
          </cell>
          <cell r="GD52" t="str">
            <v>N/A</v>
          </cell>
          <cell r="GE52" t="str">
            <v>N/A</v>
          </cell>
          <cell r="GF52" t="str">
            <v>N/A</v>
          </cell>
          <cell r="GG52" t="str">
            <v>N/A</v>
          </cell>
          <cell r="GH52" t="str">
            <v>N/A</v>
          </cell>
          <cell r="GI52" t="str">
            <v>N/A</v>
          </cell>
          <cell r="GJ52" t="str">
            <v>N/A</v>
          </cell>
          <cell r="GK52" t="str">
            <v>N/A</v>
          </cell>
          <cell r="GL52" t="str">
            <v>N/A</v>
          </cell>
          <cell r="GM52" t="str">
            <v>N/A</v>
          </cell>
          <cell r="GN52" t="str">
            <v>N/A</v>
          </cell>
          <cell r="GO52" t="str">
            <v>N/A</v>
          </cell>
          <cell r="GP52" t="str">
            <v>N/A</v>
          </cell>
          <cell r="GQ52" t="str">
            <v>N/A</v>
          </cell>
          <cell r="GR52" t="str">
            <v>N/A</v>
          </cell>
          <cell r="GS52" t="str">
            <v>N/A</v>
          </cell>
          <cell r="GT52" t="str">
            <v>N/A</v>
          </cell>
          <cell r="GU52" t="str">
            <v>N/A</v>
          </cell>
          <cell r="GV52" t="str">
            <v>N/A</v>
          </cell>
          <cell r="GW52" t="str">
            <v>N/A</v>
          </cell>
          <cell r="GX52" t="str">
            <v>N/A</v>
          </cell>
          <cell r="GY52" t="str">
            <v>N/A</v>
          </cell>
          <cell r="GZ52" t="str">
            <v>N/A</v>
          </cell>
          <cell r="HA52" t="str">
            <v>N/A</v>
          </cell>
          <cell r="HB52" t="str">
            <v>N/A</v>
          </cell>
          <cell r="HC52" t="str">
            <v>N/A</v>
          </cell>
          <cell r="HD52" t="str">
            <v>N/A</v>
          </cell>
          <cell r="HE52" t="str">
            <v>N/A</v>
          </cell>
          <cell r="HF52" t="str">
            <v>N/A</v>
          </cell>
          <cell r="HG52" t="str">
            <v>N/A</v>
          </cell>
          <cell r="HH52" t="str">
            <v>N/A</v>
          </cell>
          <cell r="HI52" t="str">
            <v>N/A</v>
          </cell>
          <cell r="HJ52" t="str">
            <v>N/A</v>
          </cell>
          <cell r="HK52" t="str">
            <v>N/A</v>
          </cell>
          <cell r="HL52" t="str">
            <v>N/A</v>
          </cell>
          <cell r="HM52" t="str">
            <v>N/A</v>
          </cell>
          <cell r="HN52" t="str">
            <v>N/A</v>
          </cell>
          <cell r="HO52" t="str">
            <v>N/A</v>
          </cell>
          <cell r="HP52" t="str">
            <v>N/A</v>
          </cell>
          <cell r="HQ52" t="str">
            <v>N/A</v>
          </cell>
          <cell r="HR52" t="str">
            <v>N/A</v>
          </cell>
          <cell r="HS52" t="str">
            <v>N/A</v>
          </cell>
          <cell r="HT52" t="str">
            <v>N/A</v>
          </cell>
          <cell r="HU52" t="str">
            <v>N/A</v>
          </cell>
          <cell r="HV52" t="str">
            <v>N/A</v>
          </cell>
          <cell r="HW52" t="str">
            <v>N/A</v>
          </cell>
          <cell r="HX52" t="str">
            <v xml:space="preserve">AVANCES Y LOGROS
Durante la vigencia de 2022, la Secretaría General de la Alcaldía Mayor de Bogotá D.C., a través de la Subsecretaría de Servicio a la Ciudadanía trabajó en la implementación de las estrategias de articulación y seguimiento a nivel distrital para la implementación de lineamientos en materia de atención al ciudadano para la vigencia en curso. Es así como se han desarrollado las siguientes actividades; En el primer semestre de 2022, el equipo de la Política Pública Distrital de Servicio a la Ciudadanía solicitó completar y diligenciar el reporte correspondiente a la ejecución del CONPES D.C. 03 de 2019 a las entidades con compromisos de política. Se construyeron las herramientas de medición para el diagnóstico de accesibilidad a espacios físicos de los puntos de atención presencial Red CADE. Se realizó taller para la construcción participativa de los lineamientos del Modelo Distrital de Relacionamiento Integral con la Ciudadanía con la participación de: Subsecretaría de Servicio a la Ciudadanía, Subsecretaría de Fortalecimiento Institucional, Dirección Distrital de Desarrollo Institucional, Dirección del Sistema Distrital de Servicio a la Ciudadanía, Dirección Distrital de Calidad del Servicio, Subdirección de Desarrollo Institucional, Subdirección para la Gestión de Inspección, Vigilancia y Control, Oficina Asesora de Planeación, Oficina Asesora Jurídica  de la Secretaría General de la Alcaldía Mayor de Bogotá D.C. En relación con la Estrategia de  Prevención de Riesgos de Corrupción, que da cumplimiento al Decreto 189 de 2020 “Por el cual se expiden lineamientos generales sobre transparencia, integridad y medidas anticorrupción en las entidades y organismos del orden distrital y se dictan otras disposiciones”, se ideó  una estrategia para identificar y hacer seguimiento a buenas prácticas y experiencias exitosas al interior de las entidades, con este fin se llevo a cabo la semana de Gobierno Abierto para la mejora de trámites en el Distrito, los días 27, 28 y 29 de septiembre. 
BENEFICIOS
Con el fin de fortalecer la apropiación de lineamientos y directrices en servicio a la ciudadanía, la Subsecretaría de Servicio a la Ciudadanía de la Secretaría General de la Alcaldía Mayor de Bogotá continua trabajando en la implementación de acciones que redunden en la satisfacción de la ciudadanía. </v>
          </cell>
          <cell r="HY52" t="str">
            <v/>
          </cell>
          <cell r="HZ52" t="str">
            <v/>
          </cell>
          <cell r="IA52" t="str">
            <v/>
          </cell>
          <cell r="IB52" t="str">
            <v/>
          </cell>
          <cell r="IC52" t="str">
            <v>Durante el mes de marzo de 2022, la Secretaría General de la Alcaldía Mayor de Bogotá D.C., a través de la Subsecretaría de Servicio a la Ciudadanía trabajó en el diseño y comenzó la implementación de las estrategias de articulación y seguimiento a nivel distrital para la implementación de lineamientos en materia de atención al ciudadano para la vigencia en curso. Con ello se llevaron a cabo: 
- 2 talleres
- 3 mesas de trabajo
- 1 reunión
- 2 coordinaciones de socializaciones
- Construcción de herramientas de medición
- Solicitud de reporte a entidades</v>
          </cell>
          <cell r="ID52" t="str">
            <v/>
          </cell>
          <cell r="IE52" t="str">
            <v/>
          </cell>
          <cell r="IF52" t="str">
            <v xml:space="preserve">Durante el mes de junio de 2022, la Secretaría General de la Alcaldía Mayor de Bogotá D.C., a través de la Subsecretaría de Servicio a la Ciudadanía continuó con la implementación de las estrategias de articulación y seguimiento a nivel distrital de lineamientos en materia de atención al ciudadano, es asi como la Subsecretaría lidero el desarrollo de 8 sesiones en las que se realizaron talleres sobre “Lenguaje Claro en trámites”, en las que fueron convocadas todas las entidades distritales, con el objetivo de apropiar conocimiento práctico para aplicar los lineamientos de lenguaje claro en trámites, Otros Procedimientos Administrativos, consultas de información y otros servicios del Distrito Capital. De igual manera se llevo a cabo la primera sesión de la Comisión Intersectorial de Servicio a la Ciudadanía en la que participaron 31 entidades distritales y de la cual la Subsecretaría de Servicio a a Ciudadanía ejerce la Secretaría Técnica.  </v>
          </cell>
          <cell r="IG52" t="str">
            <v/>
          </cell>
          <cell r="IH52" t="str">
            <v/>
          </cell>
          <cell r="II52" t="str">
            <v>Durante el tercer trimestre de 2022, la Secretaría General de la Alcaldía Mayor de Bogotá D.C., a través de la Subsecretaría de Servicio a la Ciudadanía continuó con la implementación de las estrategias de articulación y seguimiento a nivel distrital de lineamientos en materia de atención al ciudadano, a través de la implementación de mesas de trabajo y reuniones con las entidades distritales a través de las cuales se pudo evidenciar el avance de estas en la implementación de las directrices vigentes en materia de atención a la ciudadanía y racionalización de trámites. 
Esta articulación interinstitucional permite afianzar no solo la implementación de la normatividad, políticas y lineamientos sino además facilita el seguimiento y la toma de decisiones en torno al servicio a la ciudadanía.</v>
          </cell>
          <cell r="IJ52" t="str">
            <v/>
          </cell>
          <cell r="IK52" t="str">
            <v/>
          </cell>
          <cell r="IL52" t="str">
            <v/>
          </cell>
          <cell r="IM52">
            <v>0</v>
          </cell>
          <cell r="IN52">
            <v>0</v>
          </cell>
          <cell r="IO52">
            <v>2</v>
          </cell>
          <cell r="IP52">
            <v>0</v>
          </cell>
          <cell r="IQ52">
            <v>0</v>
          </cell>
          <cell r="IR52">
            <v>2</v>
          </cell>
          <cell r="IS52">
            <v>0</v>
          </cell>
          <cell r="IT52">
            <v>0</v>
          </cell>
          <cell r="IU52">
            <v>2</v>
          </cell>
          <cell r="IV52">
            <v>0</v>
          </cell>
          <cell r="IW52">
            <v>0</v>
          </cell>
          <cell r="IX52">
            <v>0</v>
          </cell>
          <cell r="IY52">
            <v>0.75</v>
          </cell>
          <cell r="IZ52">
            <v>0</v>
          </cell>
          <cell r="JA52">
            <v>0</v>
          </cell>
          <cell r="JB52">
            <v>25</v>
          </cell>
          <cell r="JC52">
            <v>0</v>
          </cell>
          <cell r="JD52">
            <v>0</v>
          </cell>
          <cell r="JE52">
            <v>25</v>
          </cell>
          <cell r="JF52">
            <v>0</v>
          </cell>
          <cell r="JG52">
            <v>0</v>
          </cell>
          <cell r="JH52">
            <v>25</v>
          </cell>
          <cell r="JI52">
            <v>0</v>
          </cell>
          <cell r="JJ52">
            <v>0</v>
          </cell>
          <cell r="JK52">
            <v>0</v>
          </cell>
          <cell r="JL52">
            <v>75</v>
          </cell>
          <cell r="JM52">
            <v>0</v>
          </cell>
          <cell r="JN52">
            <v>0</v>
          </cell>
          <cell r="JO52">
            <v>25</v>
          </cell>
          <cell r="JP52">
            <v>25</v>
          </cell>
          <cell r="JQ52">
            <v>25</v>
          </cell>
          <cell r="JR52">
            <v>50</v>
          </cell>
          <cell r="JS52">
            <v>50</v>
          </cell>
          <cell r="JT52">
            <v>50</v>
          </cell>
          <cell r="JU52">
            <v>75</v>
          </cell>
          <cell r="JV52">
            <v>75</v>
          </cell>
          <cell r="JW52">
            <v>75</v>
          </cell>
          <cell r="JX52">
            <v>75</v>
          </cell>
          <cell r="JY52" t="str">
            <v>No Programó</v>
          </cell>
          <cell r="JZ52" t="str">
            <v/>
          </cell>
          <cell r="KA52">
            <v>100</v>
          </cell>
          <cell r="KB52" t="str">
            <v/>
          </cell>
          <cell r="KC52" t="str">
            <v/>
          </cell>
          <cell r="KD52">
            <v>100</v>
          </cell>
          <cell r="KE52" t="str">
            <v/>
          </cell>
          <cell r="KF52" t="str">
            <v/>
          </cell>
          <cell r="KG52">
            <v>100</v>
          </cell>
          <cell r="KH52" t="str">
            <v/>
          </cell>
          <cell r="KI52" t="str">
            <v/>
          </cell>
          <cell r="KJ52" t="str">
            <v/>
          </cell>
          <cell r="KK52" t="str">
            <v>No Programó</v>
          </cell>
          <cell r="KL52" t="str">
            <v>No Programó</v>
          </cell>
          <cell r="KM52">
            <v>100</v>
          </cell>
          <cell r="KN52">
            <v>100</v>
          </cell>
          <cell r="KO52">
            <v>100</v>
          </cell>
          <cell r="KP52">
            <v>100</v>
          </cell>
          <cell r="KQ52">
            <v>100</v>
          </cell>
          <cell r="KR52">
            <v>100</v>
          </cell>
          <cell r="KS52">
            <v>100</v>
          </cell>
          <cell r="KT52">
            <v>100</v>
          </cell>
          <cell r="KU52" t="str">
            <v/>
          </cell>
          <cell r="KV52" t="str">
            <v/>
          </cell>
          <cell r="KW52">
            <v>100</v>
          </cell>
          <cell r="KX52" t="str">
            <v>7870_1</v>
          </cell>
          <cell r="KY52" t="str">
            <v>1. Fortalecer la articulación y el seguimiento a nivel distrital de la implementación de los lineami</v>
          </cell>
          <cell r="KZ52">
            <v>100</v>
          </cell>
          <cell r="LA52">
            <v>80.666666666666671</v>
          </cell>
          <cell r="LB52" t="str">
            <v/>
          </cell>
          <cell r="LC52" t="str">
            <v/>
          </cell>
          <cell r="LD52">
            <v>100</v>
          </cell>
          <cell r="LE52">
            <v>80.333333333333343</v>
          </cell>
          <cell r="LF52">
            <v>5347081000</v>
          </cell>
          <cell r="LG52">
            <v>4891684547</v>
          </cell>
          <cell r="LH52">
            <v>3254456632</v>
          </cell>
          <cell r="LI52">
            <v>305153100</v>
          </cell>
          <cell r="LJ52">
            <v>304492140</v>
          </cell>
          <cell r="LK52" t="str">
            <v>No Programó</v>
          </cell>
          <cell r="LL52" t="str">
            <v>No Programó</v>
          </cell>
          <cell r="LM52">
            <v>2</v>
          </cell>
          <cell r="LN52">
            <v>0</v>
          </cell>
          <cell r="LO52">
            <v>0</v>
          </cell>
          <cell r="LP52">
            <v>2</v>
          </cell>
          <cell r="LQ52">
            <v>0</v>
          </cell>
          <cell r="LR52">
            <v>0</v>
          </cell>
          <cell r="LS52">
            <v>2</v>
          </cell>
          <cell r="LT52">
            <v>0</v>
          </cell>
          <cell r="LU52" t="str">
            <v/>
          </cell>
          <cell r="LV52" t="str">
            <v/>
          </cell>
          <cell r="LW52">
            <v>6</v>
          </cell>
          <cell r="LX52">
            <v>6</v>
          </cell>
          <cell r="LY52">
            <v>6</v>
          </cell>
          <cell r="LZ52" t="str">
            <v>Oportuno: Se radica en los tiempos establecidos por la Oficina Asesora de Planeación - OAP</v>
          </cell>
          <cell r="MA52" t="str">
            <v>Oportuno: Se radica en los tiempos establecidos por la Oficina Asesora de Planeación - OAP</v>
          </cell>
          <cell r="MB52" t="str">
            <v>Oportuno: Se radica en los tiempos establecidos por la Oficina Asesora de Planeación - OAP</v>
          </cell>
          <cell r="MC52" t="str">
            <v>Oportuno: Se radica en los tiempos establecidos por la Oficina Asesora de Planeación - OAP</v>
          </cell>
          <cell r="MD52" t="str">
            <v>Oportuno: Se radica en los tiempos establecidos por la Oficina Asesora de Planeación - OAP</v>
          </cell>
          <cell r="ME52" t="str">
            <v>Oportuno: Se radica en los tiempos establecidos por la Oficina Asesora de Planeación - OAP</v>
          </cell>
          <cell r="MF52" t="str">
            <v>Oportuno: Se radica en los tiempos establecidos por la Oficina Asesora de Planeación - OAP</v>
          </cell>
          <cell r="MG52" t="str">
            <v>Oportuno: Se radica en los tiempos establecidos por la Oficina Asesora de Planeación - OAP</v>
          </cell>
          <cell r="MH52">
            <v>0</v>
          </cell>
          <cell r="MI52">
            <v>0</v>
          </cell>
          <cell r="MJ52">
            <v>0</v>
          </cell>
          <cell r="MK52">
            <v>0</v>
          </cell>
          <cell r="ML52" t="str">
            <v>No aplica</v>
          </cell>
          <cell r="MM52" t="str">
            <v>No aplica</v>
          </cell>
          <cell r="MN5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52" t="str">
            <v>No aplica</v>
          </cell>
          <cell r="MP52" t="str">
            <v>No aplica</v>
          </cell>
          <cell r="MQ52"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52" t="str">
            <v>No aplica</v>
          </cell>
          <cell r="MS52" t="str">
            <v>No aplica</v>
          </cell>
          <cell r="MT52">
            <v>0</v>
          </cell>
          <cell r="MU52">
            <v>0</v>
          </cell>
          <cell r="MV52">
            <v>0</v>
          </cell>
          <cell r="MW52">
            <v>0</v>
          </cell>
          <cell r="MX52" t="str">
            <v>No Programó</v>
          </cell>
          <cell r="MY52" t="str">
            <v>No Programó</v>
          </cell>
          <cell r="MZ52">
            <v>100</v>
          </cell>
          <cell r="NA52">
            <v>100</v>
          </cell>
          <cell r="NB52">
            <v>100</v>
          </cell>
          <cell r="NC52">
            <v>100</v>
          </cell>
          <cell r="ND52">
            <v>100</v>
          </cell>
          <cell r="NE52">
            <v>100</v>
          </cell>
          <cell r="NF52">
            <v>100</v>
          </cell>
          <cell r="NG52">
            <v>100</v>
          </cell>
          <cell r="NH52" t="str">
            <v/>
          </cell>
          <cell r="NI52" t="str">
            <v/>
          </cell>
          <cell r="NJ52" t="str">
            <v>No aplica</v>
          </cell>
          <cell r="NK52" t="str">
            <v>No aplica</v>
          </cell>
          <cell r="NL52" t="str">
            <v>No aplica</v>
          </cell>
          <cell r="NM52" t="str">
            <v>No aplica</v>
          </cell>
          <cell r="NN52" t="str">
            <v>No aplica</v>
          </cell>
          <cell r="NO52" t="str">
            <v>No aplica</v>
          </cell>
          <cell r="NP52" t="str">
            <v>No aplica</v>
          </cell>
          <cell r="NQ52" t="str">
            <v>No aplica</v>
          </cell>
          <cell r="NR52">
            <v>0</v>
          </cell>
          <cell r="NS52">
            <v>0</v>
          </cell>
          <cell r="NT52">
            <v>0</v>
          </cell>
          <cell r="NU52">
            <v>0</v>
          </cell>
          <cell r="NV52" t="str">
            <v>No se programó avance para este periodo</v>
          </cell>
          <cell r="NW52" t="str">
            <v>No se programó avance para este periodo</v>
          </cell>
          <cell r="NX52" t="str">
            <v>No se identificaron problemas o dificultades. La información consignada en el reporte del periodo, respecto a los avances, logros y retrasos presentados, da cuenta de forma clara, completa y concisa del nivel cumplimiento de la meta o indicador.</v>
          </cell>
          <cell r="NY52" t="str">
            <v xml:space="preserve">Frente a la evidencia programada se recomienda revisar el desarrollo de los contenidos en relación con la fórmula de cálculo donde señala que se realiza a partir de la "Sumatoria de documentos aprobados por las diferentes instancias a que haya lugar". Sin embargo, en el contenido de la evidencia no se identifica las instancias que aprueban los documentos de evaluación. </v>
          </cell>
          <cell r="NZ52" t="str">
            <v>No se programó avance para este periodo</v>
          </cell>
          <cell r="OA52" t="str">
            <v>Frente a la evidencia programada se recomienda visibilizar en los documentos la aprobación correspondiente ya que en el indicador se pide: Sumatoria de documentos aprobados por las diferentes instancias a que haya lugar.</v>
          </cell>
          <cell r="OB52" t="str">
            <v>No se programó avance para este periodo</v>
          </cell>
          <cell r="OC52" t="str">
            <v>No se programó avance para este periodo</v>
          </cell>
          <cell r="OD52">
            <v>0</v>
          </cell>
          <cell r="OE52">
            <v>0</v>
          </cell>
          <cell r="OF52">
            <v>0</v>
          </cell>
          <cell r="OG52">
            <v>0</v>
          </cell>
          <cell r="OJ52" t="str">
            <v>PD84</v>
          </cell>
          <cell r="OK52">
            <v>6</v>
          </cell>
          <cell r="OL52" t="str">
            <v>N/A</v>
          </cell>
          <cell r="OM52" t="str">
            <v>N/A</v>
          </cell>
          <cell r="ON52" t="str">
            <v>N/A</v>
          </cell>
          <cell r="OO52" t="str">
            <v>N/A</v>
          </cell>
          <cell r="OP52" t="str">
            <v>N/A</v>
          </cell>
          <cell r="OQ52" t="str">
            <v>N/A</v>
          </cell>
          <cell r="OR52" t="str">
            <v>N/A</v>
          </cell>
          <cell r="OS52" t="str">
            <v>N/A</v>
          </cell>
          <cell r="OT52" t="str">
            <v>N/A</v>
          </cell>
          <cell r="OU52" t="str">
            <v>N/A</v>
          </cell>
          <cell r="OV52" t="str">
            <v>N/A</v>
          </cell>
          <cell r="OW52" t="str">
            <v>N/A</v>
          </cell>
          <cell r="OX52" t="str">
            <v>N/A</v>
          </cell>
          <cell r="OY52" t="str">
            <v>N/A</v>
          </cell>
          <cell r="OZ52" t="str">
            <v>N/A</v>
          </cell>
          <cell r="PA52" t="str">
            <v>N/A</v>
          </cell>
          <cell r="PB52" t="str">
            <v>N/A</v>
          </cell>
          <cell r="PC52" t="str">
            <v>N/A</v>
          </cell>
          <cell r="PD52" t="str">
            <v>N/A</v>
          </cell>
          <cell r="PE52" t="str">
            <v>N/A</v>
          </cell>
          <cell r="PF52" t="str">
            <v>N/A</v>
          </cell>
          <cell r="PG52" t="str">
            <v>N/A</v>
          </cell>
          <cell r="PH52" t="str">
            <v>N/A</v>
          </cell>
          <cell r="PI52" t="str">
            <v>N/A</v>
          </cell>
          <cell r="PJ52" t="str">
            <v>N/A</v>
          </cell>
          <cell r="PK52" t="str">
            <v>N/A</v>
          </cell>
          <cell r="PL52">
            <v>660960</v>
          </cell>
          <cell r="PM52">
            <v>304492140</v>
          </cell>
          <cell r="PN52" t="str">
            <v>Indicador MGA</v>
          </cell>
        </row>
        <row r="53">
          <cell r="A53" t="str">
            <v>PD85</v>
          </cell>
          <cell r="B53">
            <v>7870</v>
          </cell>
          <cell r="C53" t="str">
            <v>7870_MGA_2</v>
          </cell>
          <cell r="D53">
            <v>2020110010186</v>
          </cell>
          <cell r="E53" t="str">
            <v>Un nuevo contrato social y ambiental para la Bogotá del siglo XXI</v>
          </cell>
          <cell r="F53" t="str">
            <v>5. Construir Bogotá región con gobierno abierto, transparente y ciudadanía consciente.</v>
          </cell>
          <cell r="G53" t="str">
            <v>56. Gestión Pública Efectiva</v>
          </cell>
          <cell r="H53" t="str">
            <v>Generar las condiciones necesarias para que la experiencia de la ciudadanía en la interacción con la Administración Distrital sea favorable.</v>
          </cell>
          <cell r="I53" t="str">
            <v>2. Mejorar la calidad del servicio que se presta dentro del modelo multicanal y fortalecer el servicio y atención a la ciudadanía con enfoque diferencial.</v>
          </cell>
          <cell r="J53" t="str">
            <v>Servicio a la ciudadanía, moderno, eficiente y de calidad</v>
          </cell>
          <cell r="K53" t="str">
            <v>Subsecretaría de Servicio a la Ciudadanía</v>
          </cell>
          <cell r="L53" t="str">
            <v>Diana Marcela Velasco Rincón</v>
          </cell>
          <cell r="M53" t="str">
            <v>Subsecretaria de Servicio a la Ciudadanía</v>
          </cell>
          <cell r="N53" t="str">
            <v>Subsecretaría de Servicio a la Ciudadanía</v>
          </cell>
          <cell r="O53" t="str">
            <v>Diana Marcela Velasco Rincón</v>
          </cell>
          <cell r="P53" t="str">
            <v>Subsecretaría de Servicio a la Ciudadanía</v>
          </cell>
          <cell r="Q53" t="str">
            <v>Sandra Liliana Jimenez Arias, Vivian Lilibeth Bernal Izquierdo</v>
          </cell>
          <cell r="R53" t="str">
            <v>Ricardo Pulido</v>
          </cell>
          <cell r="S53" t="str">
            <v>Documentos de lineamientos técnicos realizados</v>
          </cell>
          <cell r="T53" t="str">
            <v>Documentos de lineamientos técnicos realizados</v>
          </cell>
          <cell r="AD53" t="str">
            <v>2.1. Documentos de lineamientos técnicos</v>
          </cell>
          <cell r="AE53" t="str">
            <v>2.1.1. Documentos de lineamientos técnicos realizados</v>
          </cell>
          <cell r="AI53" t="str">
            <v xml:space="preserve">PD_producto MGA: 2.1. Documentos de lineamientos técnicos; PD_ID producto MGA: 2.1.1. Documentos de lineamientos técnicos realizados; </v>
          </cell>
          <cell r="AJ53">
            <v>0</v>
          </cell>
          <cell r="AK53">
            <v>44055</v>
          </cell>
          <cell r="AL53">
            <v>1</v>
          </cell>
          <cell r="AM53">
            <v>2022</v>
          </cell>
          <cell r="AN53" t="str">
            <v>Generación de informes que den cuenta del avance de ejecución de acciones tendientes a mejorar y fortalecer la calidad de la atención y el servicio que se presta dentro del modelo multicanal, con enfoque diferencial.</v>
          </cell>
          <cell r="AO53" t="str">
            <v>Favorecer la experiencia de la ciudadanía en la interacción con los diferentes canales dispuestos en el Distrito a través de la unificación de parámetros, directrices, documentos técnicos y procedimentales que facilite la adecuada y oportuna atención a la ciudadanía.</v>
          </cell>
          <cell r="AP53">
            <v>2020</v>
          </cell>
          <cell r="AQ53">
            <v>2024</v>
          </cell>
          <cell r="AR53" t="str">
            <v>Suma</v>
          </cell>
          <cell r="AS53" t="str">
            <v>Eficiencia</v>
          </cell>
          <cell r="AT53" t="str">
            <v>Número</v>
          </cell>
          <cell r="AU53" t="str">
            <v>Producto</v>
          </cell>
          <cell r="AV53" t="str">
            <v>N/D</v>
          </cell>
          <cell r="AW53">
            <v>0</v>
          </cell>
          <cell r="AX53" t="str">
            <v>N/D</v>
          </cell>
          <cell r="AZ53">
            <v>1</v>
          </cell>
          <cell r="BB53" t="str">
            <v>Sumatoria de los documentos elaborados durante cada vigencia que den cuenta de las acciones ejecutadas para avanzar en la mejora y fortalecimiento de la calidad de la atención y el servicio que se presta dentro del modelo multicanal, con enfoque diferencial.
Mediante la formulación y la actualización de distintos documentos de lineamientos técnicos, encaminados a promover la mejora en la calidad y efectividad en el servicio a la ciudadanía, tales como: directrices, procedimientos, documento de recomendaciones, documentos técnicos e informes.</v>
          </cell>
          <cell r="BC53" t="str">
            <v>Sumatoria de documentos de lineamientos técnicos elaborados</v>
          </cell>
          <cell r="BD53" t="str">
            <v>Documentos de lineamientos técnicos elaborados</v>
          </cell>
          <cell r="BE53" t="str">
            <v>N/A</v>
          </cell>
          <cell r="BF53" t="str">
            <v xml:space="preserve">Documentos aprobados.  </v>
          </cell>
          <cell r="BG53">
            <v>2</v>
          </cell>
          <cell r="BH53">
            <v>44554</v>
          </cell>
          <cell r="BI53" t="str">
            <v>Se modificaron los campos: Beneficios, Efectos o Impactos Esperados, Variable 1, Fuentes de información verificable, Descripción del método de cálculo del indicador.</v>
          </cell>
          <cell r="BJ53" t="str">
            <v>Establecer variables 1 y/o 2 numéricas</v>
          </cell>
          <cell r="BK53">
            <v>16</v>
          </cell>
          <cell r="BL53">
            <v>2</v>
          </cell>
          <cell r="BM53">
            <v>4</v>
          </cell>
          <cell r="BN53">
            <v>4</v>
          </cell>
          <cell r="BO53">
            <v>4</v>
          </cell>
          <cell r="BP53">
            <v>2</v>
          </cell>
          <cell r="BW53">
            <v>2</v>
          </cell>
          <cell r="BX53">
            <v>4</v>
          </cell>
          <cell r="BY53">
            <v>4</v>
          </cell>
          <cell r="BZ53">
            <v>4</v>
          </cell>
          <cell r="CA53">
            <v>4</v>
          </cell>
          <cell r="CB53">
            <v>0</v>
          </cell>
          <cell r="CC53" t="str">
            <v>N/A</v>
          </cell>
          <cell r="CD53" t="str">
            <v>N/A</v>
          </cell>
          <cell r="CE53" t="str">
            <v>N/A</v>
          </cell>
          <cell r="CF53">
            <v>2</v>
          </cell>
          <cell r="CG53">
            <v>4</v>
          </cell>
          <cell r="CH53">
            <v>9</v>
          </cell>
          <cell r="CI53" t="str">
            <v>Suma</v>
          </cell>
          <cell r="CJ53">
            <v>0</v>
          </cell>
          <cell r="CK53">
            <v>0</v>
          </cell>
          <cell r="CL53">
            <v>1</v>
          </cell>
          <cell r="CM53">
            <v>0</v>
          </cell>
          <cell r="CN53">
            <v>0</v>
          </cell>
          <cell r="CO53">
            <v>1</v>
          </cell>
          <cell r="CP53">
            <v>0</v>
          </cell>
          <cell r="CQ53">
            <v>0</v>
          </cell>
          <cell r="CR53">
            <v>1</v>
          </cell>
          <cell r="CS53">
            <v>0</v>
          </cell>
          <cell r="CT53">
            <v>0</v>
          </cell>
          <cell r="CU53">
            <v>1</v>
          </cell>
          <cell r="CV53">
            <v>4</v>
          </cell>
          <cell r="CW53">
            <v>3</v>
          </cell>
          <cell r="CX53">
            <v>3</v>
          </cell>
          <cell r="CY53" t="str">
            <v>N/A</v>
          </cell>
          <cell r="CZ53" t="str">
            <v>N/A</v>
          </cell>
          <cell r="DA53" t="str">
            <v>N/A</v>
          </cell>
          <cell r="DB53" t="str">
            <v>N/A</v>
          </cell>
          <cell r="DC53" t="str">
            <v>N/A</v>
          </cell>
          <cell r="DD53" t="str">
            <v>N/A</v>
          </cell>
          <cell r="DE53" t="str">
            <v>N/A</v>
          </cell>
          <cell r="DF53" t="str">
            <v>N/A</v>
          </cell>
          <cell r="DG53" t="str">
            <v>N/A</v>
          </cell>
          <cell r="DH53" t="str">
            <v>N/A</v>
          </cell>
          <cell r="DI53" t="str">
            <v>N/A</v>
          </cell>
          <cell r="DJ53" t="str">
            <v>N/A</v>
          </cell>
          <cell r="DK53">
            <v>4</v>
          </cell>
          <cell r="DL53">
            <v>0</v>
          </cell>
          <cell r="DM53">
            <v>0</v>
          </cell>
          <cell r="DN53">
            <v>1</v>
          </cell>
          <cell r="DO53">
            <v>0</v>
          </cell>
          <cell r="DP53">
            <v>0</v>
          </cell>
          <cell r="DQ53">
            <v>1</v>
          </cell>
          <cell r="DR53">
            <v>0</v>
          </cell>
          <cell r="DS53">
            <v>0</v>
          </cell>
          <cell r="DT53">
            <v>1</v>
          </cell>
          <cell r="DU53">
            <v>0</v>
          </cell>
          <cell r="DV53">
            <v>0</v>
          </cell>
          <cell r="DW53">
            <v>0</v>
          </cell>
          <cell r="DX53">
            <v>3</v>
          </cell>
          <cell r="DY53">
            <v>3</v>
          </cell>
          <cell r="DZ53" t="str">
            <v>N/A</v>
          </cell>
          <cell r="EA53" t="str">
            <v>N/A</v>
          </cell>
          <cell r="EB53" t="str">
            <v xml:space="preserve">Se entregaran un documento de MGA de avances así:
1. Documento de avance de las acciones de formulación de documentos de lineamientos técnicos en servicio a la ciudadanía aprobados por las diferentes instancias a que haya lugar para la vigencia 2022.
</v>
          </cell>
          <cell r="EC53" t="str">
            <v>N/A</v>
          </cell>
          <cell r="ED53" t="str">
            <v>N/A</v>
          </cell>
          <cell r="EE53" t="str">
            <v>Se entregaran un documento de MGA de avances así:
1. Documento de avance de las acciones de formulación de documentos de lineamientos técnicos en servicio a la ciudadanía aprobados por las diferentes instancias a que haya lugar para la vigencia 2022.</v>
          </cell>
          <cell r="EF53" t="str">
            <v>N/A</v>
          </cell>
          <cell r="EG53" t="str">
            <v>N/A</v>
          </cell>
          <cell r="EH53" t="str">
            <v>Se entregaran un documento de MGA de avances así:
1. Documento de avance de las acciones de formulación de documentos de lineamientos técnicos en servicio a la ciudadanía aprobados por las diferentes instancias a que haya lugar para la vigencia 2022.</v>
          </cell>
          <cell r="EI53" t="str">
            <v>N/A</v>
          </cell>
          <cell r="EJ53" t="str">
            <v>N/A</v>
          </cell>
          <cell r="EK53" t="str">
            <v>Se entregaran un documento de MGA de avances así:
1. Documento de avance de las acciones de formulación de documentos de lineamientos técnicos en servicio a la ciudadanóa aprobados por las diferentes instancias a que haya lugar para la vigencia 2022.</v>
          </cell>
          <cell r="EL53">
            <v>0</v>
          </cell>
          <cell r="EM53">
            <v>0</v>
          </cell>
          <cell r="EN53" t="str">
            <v>1. Documento de avance de las acciones de formulación de documentos de lineamientos técnicos en servicio a la ciudadanía aprobados por las diferentes instancias a que haya lugar para la vigencia 2022.</v>
          </cell>
          <cell r="EO53">
            <v>0</v>
          </cell>
          <cell r="EP53">
            <v>0</v>
          </cell>
          <cell r="EQ53" t="str">
            <v>1. Documento de avance de las acciones de formulación de documentos de lineamientos técnicos en servicio a la ciudadanía aprobados por las diferentes instancias a que haya lugar para la vigencia 2022.</v>
          </cell>
          <cell r="ER53">
            <v>0</v>
          </cell>
          <cell r="ES53">
            <v>0</v>
          </cell>
          <cell r="ET53" t="str">
            <v>1. Documento de avance de las acciones de formulación de documentos de lineamientos técnicos en servicio a la ciudadanía aprobados por las diferentes instancias a que haya lugar para la vigencia 2022.</v>
          </cell>
          <cell r="EU53">
            <v>0</v>
          </cell>
          <cell r="EV53">
            <v>0</v>
          </cell>
          <cell r="EW53">
            <v>0</v>
          </cell>
          <cell r="EX53" t="str">
            <v>N/A</v>
          </cell>
          <cell r="EY53" t="str">
            <v>N/A</v>
          </cell>
          <cell r="EZ53" t="str">
            <v>N/A</v>
          </cell>
          <cell r="FA53" t="str">
            <v>N/A</v>
          </cell>
          <cell r="FB53" t="str">
            <v>N/A</v>
          </cell>
          <cell r="FC53" t="str">
            <v>N/A</v>
          </cell>
          <cell r="FD53" t="str">
            <v>N/A</v>
          </cell>
          <cell r="FE53" t="str">
            <v>N/A</v>
          </cell>
          <cell r="FF53" t="str">
            <v>N/A</v>
          </cell>
          <cell r="FG53" t="str">
            <v>N/A</v>
          </cell>
          <cell r="FH53" t="str">
            <v>N/A</v>
          </cell>
          <cell r="FI53" t="str">
            <v>N/A</v>
          </cell>
          <cell r="FJ53" t="str">
            <v>N/A</v>
          </cell>
          <cell r="FK53" t="str">
            <v>N/A</v>
          </cell>
          <cell r="FL53" t="str">
            <v>N/A</v>
          </cell>
          <cell r="FM53" t="str">
            <v>N/A</v>
          </cell>
          <cell r="FN53" t="str">
            <v>N/A</v>
          </cell>
          <cell r="FO53" t="str">
            <v>N/A</v>
          </cell>
          <cell r="FP53" t="str">
            <v>N/A</v>
          </cell>
          <cell r="FQ53" t="str">
            <v>N/A</v>
          </cell>
          <cell r="FR53" t="str">
            <v>N/A</v>
          </cell>
          <cell r="FS53" t="str">
            <v>N/A</v>
          </cell>
          <cell r="FT53" t="str">
            <v>N/A</v>
          </cell>
          <cell r="FU53" t="str">
            <v>N/A</v>
          </cell>
          <cell r="FV53" t="str">
            <v>N/A</v>
          </cell>
          <cell r="FW53" t="str">
            <v>N/A</v>
          </cell>
          <cell r="FX53" t="str">
            <v>N/A</v>
          </cell>
          <cell r="FY53" t="str">
            <v>N/A</v>
          </cell>
          <cell r="FZ53" t="str">
            <v>N/A</v>
          </cell>
          <cell r="GA53" t="str">
            <v>N/A</v>
          </cell>
          <cell r="GB53" t="str">
            <v>N/A</v>
          </cell>
          <cell r="GC53" t="str">
            <v>N/A</v>
          </cell>
          <cell r="GD53" t="str">
            <v>N/A</v>
          </cell>
          <cell r="GE53" t="str">
            <v>N/A</v>
          </cell>
          <cell r="GF53" t="str">
            <v>N/A</v>
          </cell>
          <cell r="GG53" t="str">
            <v>N/A</v>
          </cell>
          <cell r="GH53" t="str">
            <v>N/A</v>
          </cell>
          <cell r="GI53" t="str">
            <v>N/A</v>
          </cell>
          <cell r="GJ53" t="str">
            <v>N/A</v>
          </cell>
          <cell r="GK53" t="str">
            <v>N/A</v>
          </cell>
          <cell r="GL53" t="str">
            <v>N/A</v>
          </cell>
          <cell r="GM53" t="str">
            <v>N/A</v>
          </cell>
          <cell r="GN53" t="str">
            <v>N/A</v>
          </cell>
          <cell r="GO53" t="str">
            <v>N/A</v>
          </cell>
          <cell r="GP53" t="str">
            <v>N/A</v>
          </cell>
          <cell r="GQ53" t="str">
            <v>N/A</v>
          </cell>
          <cell r="GR53" t="str">
            <v>N/A</v>
          </cell>
          <cell r="GS53" t="str">
            <v>N/A</v>
          </cell>
          <cell r="GT53" t="str">
            <v>N/A</v>
          </cell>
          <cell r="GU53" t="str">
            <v>N/A</v>
          </cell>
          <cell r="GV53" t="str">
            <v>N/A</v>
          </cell>
          <cell r="GW53" t="str">
            <v>N/A</v>
          </cell>
          <cell r="GX53" t="str">
            <v>N/A</v>
          </cell>
          <cell r="GY53" t="str">
            <v>N/A</v>
          </cell>
          <cell r="GZ53" t="str">
            <v>N/A</v>
          </cell>
          <cell r="HA53" t="str">
            <v>N/A</v>
          </cell>
          <cell r="HB53" t="str">
            <v>N/A</v>
          </cell>
          <cell r="HC53" t="str">
            <v>N/A</v>
          </cell>
          <cell r="HD53" t="str">
            <v>N/A</v>
          </cell>
          <cell r="HE53" t="str">
            <v>N/A</v>
          </cell>
          <cell r="HF53" t="str">
            <v>N/A</v>
          </cell>
          <cell r="HG53" t="str">
            <v>N/A</v>
          </cell>
          <cell r="HH53" t="str">
            <v>N/A</v>
          </cell>
          <cell r="HI53" t="str">
            <v>N/A</v>
          </cell>
          <cell r="HJ53" t="str">
            <v>N/A</v>
          </cell>
          <cell r="HK53" t="str">
            <v>N/A</v>
          </cell>
          <cell r="HL53" t="str">
            <v>N/A</v>
          </cell>
          <cell r="HM53" t="str">
            <v>N/A</v>
          </cell>
          <cell r="HN53" t="str">
            <v>N/A</v>
          </cell>
          <cell r="HO53" t="str">
            <v>N/A</v>
          </cell>
          <cell r="HP53" t="str">
            <v>N/A</v>
          </cell>
          <cell r="HQ53" t="str">
            <v>N/A</v>
          </cell>
          <cell r="HR53" t="str">
            <v>N/A</v>
          </cell>
          <cell r="HS53" t="str">
            <v>N/A</v>
          </cell>
          <cell r="HT53" t="str">
            <v>N/A</v>
          </cell>
          <cell r="HU53" t="str">
            <v>N/A</v>
          </cell>
          <cell r="HV53" t="str">
            <v>N/A</v>
          </cell>
          <cell r="HW53" t="str">
            <v>N/A</v>
          </cell>
          <cell r="HX53" t="str">
            <v>AVANCES Y LOGROS
Durante la vigencia de 2022, la Secretaría General de la Alcaldía Mayor de Bogotá D.C., a través de la Subsecretaría de Servicio a la Ciudadanía continuó con el proceso de formulación de documentos de  lineamientos técnicos para mejorar la calidad del servicio que se presta dentro del modelo multicanal en servicio a la ciudadanía, particularmente: 
- Se continuó con la formulación del  Manual Operativo del Modelo Distrital de Relacionamiento Integral con la Ciudadanía.
- Se avanzó en la elaboración del documento "Pautas para el proceso de focalización de presencia institucional y mejora continua del servicio en los CADE y SuperCADE".
- Se participó en la elaboración del Lineamiento para la Administración, Registro y Actualización de la Guía de Trámites y Servicios, socializada mediante la Circular 002 de 2022. 
- En mesa de trabajo con la Veeduría Distrital, se realizó la intervención a la Guía Distrital de Lenguaje Claro, a efectos de simplificarla, aclararla y complementarla, lo cual, determina el inicio de trabajo para la versión dos de tal documento.
BENEFICIOS
La unificación de parametros, directrices, documentos técnicos y procedimentales facilita la adecuada y oportuna atención a la ciudadania en las entidades a nivel distrital.</v>
          </cell>
          <cell r="HY53" t="str">
            <v/>
          </cell>
          <cell r="HZ53" t="str">
            <v/>
          </cell>
          <cell r="IA53" t="str">
            <v/>
          </cell>
          <cell r="IB53" t="str">
            <v/>
          </cell>
          <cell r="IC53" t="str">
            <v>Durante el mes de marzo de 2022, la Secretaría General de la Alcaldía Mayor de Bogotá D.C., a través de la Subsecretaría de Servicio a la Ciudadanía continuó con el proceso de formulación lineamientos técnicos en servicio a la ciudadanía, particularmente: 
- Manual Operativo del Modelo Distrital de Relacionamiento Integral con la Ciudadanía
- Pautas para el proceso de focalización de presencia institucional y mejora continua del servicio en los CADE y SuperCADE</v>
          </cell>
          <cell r="ID53" t="str">
            <v/>
          </cell>
          <cell r="IE53" t="str">
            <v/>
          </cell>
          <cell r="IF53" t="str">
            <v xml:space="preserve">Durante el mes de junio de 2022, la Secretaría General de la Alcaldía Mayor de Bogotá D.C., a través de la Subsecretaría de Servicio a la Ciudadanía continuó con el proceso de formulación lineamientos técnicos en servicio a la ciudadanía, particularmente: 
- Manual Operativo del Modelo Distrital de Relacionamiento Integral con la Ciudadanía
- Expedición de la Circular 001, asunto "Mejora en el Sistema Distrital para la Gestión de Peticiones Ciudadanas-Bogota te Escucha"
- Mesas de Trabajo con la Secretaría de Educación del Distritto y la Secretaría Distrital de Gobierno
</v>
          </cell>
          <cell r="IG53" t="str">
            <v/>
          </cell>
          <cell r="IH53" t="str">
            <v/>
          </cell>
          <cell r="II53" t="str">
            <v xml:space="preserve">Durante el tercer trimestre de 2022, la Secretaría General de la Alcaldía Mayor de Bogotá D.C., a través de la Subsecretaría de Servicio a la Ciudadanía continuó con el proceso de formulación lineamientos técnicos en servicio a la ciudadanía, particularmente: 
- Manual Operativo del Modelo Distrital de Relacionamiento Integral con la Ciudadanía
- Reformulación de la Política Pública Distrital de Servicio a la Ciudadanía
- Lineamientos sobre lenguaje claro
- Proyecto de Acuerdo 172 sobre racionalización de trámites. </v>
          </cell>
          <cell r="IJ53" t="str">
            <v/>
          </cell>
          <cell r="IK53" t="str">
            <v/>
          </cell>
          <cell r="IL53" t="str">
            <v/>
          </cell>
          <cell r="IM53">
            <v>0</v>
          </cell>
          <cell r="IN53">
            <v>0</v>
          </cell>
          <cell r="IO53">
            <v>1</v>
          </cell>
          <cell r="IP53">
            <v>0</v>
          </cell>
          <cell r="IQ53">
            <v>0</v>
          </cell>
          <cell r="IR53">
            <v>1</v>
          </cell>
          <cell r="IS53">
            <v>0</v>
          </cell>
          <cell r="IT53">
            <v>0</v>
          </cell>
          <cell r="IU53">
            <v>1</v>
          </cell>
          <cell r="IV53">
            <v>0</v>
          </cell>
          <cell r="IW53">
            <v>0</v>
          </cell>
          <cell r="IX53">
            <v>0</v>
          </cell>
          <cell r="IY53">
            <v>0.75</v>
          </cell>
          <cell r="IZ53">
            <v>0</v>
          </cell>
          <cell r="JA53">
            <v>0</v>
          </cell>
          <cell r="JB53">
            <v>25</v>
          </cell>
          <cell r="JC53">
            <v>0</v>
          </cell>
          <cell r="JD53">
            <v>0</v>
          </cell>
          <cell r="JE53">
            <v>25</v>
          </cell>
          <cell r="JF53">
            <v>0</v>
          </cell>
          <cell r="JG53">
            <v>0</v>
          </cell>
          <cell r="JH53">
            <v>25</v>
          </cell>
          <cell r="JI53">
            <v>0</v>
          </cell>
          <cell r="JJ53">
            <v>0</v>
          </cell>
          <cell r="JK53">
            <v>0</v>
          </cell>
          <cell r="JL53">
            <v>75</v>
          </cell>
          <cell r="JM53">
            <v>0</v>
          </cell>
          <cell r="JN53">
            <v>0</v>
          </cell>
          <cell r="JO53">
            <v>25</v>
          </cell>
          <cell r="JP53">
            <v>25</v>
          </cell>
          <cell r="JQ53">
            <v>25</v>
          </cell>
          <cell r="JR53">
            <v>50</v>
          </cell>
          <cell r="JS53">
            <v>50</v>
          </cell>
          <cell r="JT53">
            <v>50</v>
          </cell>
          <cell r="JU53">
            <v>75</v>
          </cell>
          <cell r="JV53">
            <v>75</v>
          </cell>
          <cell r="JW53">
            <v>75</v>
          </cell>
          <cell r="JX53">
            <v>75</v>
          </cell>
          <cell r="JY53" t="str">
            <v>No Programó</v>
          </cell>
          <cell r="JZ53" t="str">
            <v/>
          </cell>
          <cell r="KA53">
            <v>100</v>
          </cell>
          <cell r="KB53" t="str">
            <v/>
          </cell>
          <cell r="KC53" t="str">
            <v/>
          </cell>
          <cell r="KD53">
            <v>100</v>
          </cell>
          <cell r="KE53" t="str">
            <v/>
          </cell>
          <cell r="KF53" t="str">
            <v/>
          </cell>
          <cell r="KG53">
            <v>100</v>
          </cell>
          <cell r="KH53" t="str">
            <v/>
          </cell>
          <cell r="KI53" t="str">
            <v/>
          </cell>
          <cell r="KJ53" t="str">
            <v/>
          </cell>
          <cell r="KK53" t="str">
            <v>No Programó</v>
          </cell>
          <cell r="KL53" t="str">
            <v>No Programó</v>
          </cell>
          <cell r="KM53">
            <v>100</v>
          </cell>
          <cell r="KN53">
            <v>100</v>
          </cell>
          <cell r="KO53">
            <v>100</v>
          </cell>
          <cell r="KP53">
            <v>100</v>
          </cell>
          <cell r="KQ53">
            <v>100</v>
          </cell>
          <cell r="KR53">
            <v>100</v>
          </cell>
          <cell r="KS53">
            <v>100</v>
          </cell>
          <cell r="KT53">
            <v>100</v>
          </cell>
          <cell r="KU53" t="str">
            <v/>
          </cell>
          <cell r="KV53" t="str">
            <v/>
          </cell>
          <cell r="KW53">
            <v>100</v>
          </cell>
          <cell r="KX53" t="str">
            <v>7870_2</v>
          </cell>
          <cell r="KY53" t="str">
            <v>2. Mejorar la calidad del servicio que se presta dentro del modelo multicanal y fortalecer el servic</v>
          </cell>
          <cell r="KZ53">
            <v>100</v>
          </cell>
          <cell r="LA53">
            <v>80</v>
          </cell>
          <cell r="LB53" t="str">
            <v/>
          </cell>
          <cell r="LC53" t="str">
            <v/>
          </cell>
          <cell r="LD53">
            <v>100</v>
          </cell>
          <cell r="LE53">
            <v>80.333333333333343</v>
          </cell>
          <cell r="LF53">
            <v>5347081000</v>
          </cell>
          <cell r="LG53">
            <v>4891684547</v>
          </cell>
          <cell r="LH53">
            <v>3254456632</v>
          </cell>
          <cell r="LI53">
            <v>305153100</v>
          </cell>
          <cell r="LJ53">
            <v>304492140</v>
          </cell>
          <cell r="LK53" t="str">
            <v>No Programó</v>
          </cell>
          <cell r="LL53" t="str">
            <v>No Programó</v>
          </cell>
          <cell r="LM53">
            <v>1</v>
          </cell>
          <cell r="LN53">
            <v>0</v>
          </cell>
          <cell r="LO53">
            <v>0</v>
          </cell>
          <cell r="LP53">
            <v>1</v>
          </cell>
          <cell r="LQ53">
            <v>0</v>
          </cell>
          <cell r="LR53">
            <v>0</v>
          </cell>
          <cell r="LS53">
            <v>1</v>
          </cell>
          <cell r="LT53">
            <v>0</v>
          </cell>
          <cell r="LU53" t="str">
            <v/>
          </cell>
          <cell r="LV53" t="str">
            <v/>
          </cell>
          <cell r="LW53">
            <v>3</v>
          </cell>
          <cell r="LX53">
            <v>3</v>
          </cell>
          <cell r="LY53">
            <v>3</v>
          </cell>
          <cell r="LZ53" t="str">
            <v>Oportuno: Se radica en los tiempos establecidos por la Oficina Asesora de Planeación - OAP</v>
          </cell>
          <cell r="MA53" t="str">
            <v>Oportuno: Se radica en los tiempos establecidos por la Oficina Asesora de Planeación - OAP</v>
          </cell>
          <cell r="MB53" t="str">
            <v>Oportuno: Se radica en los tiempos establecidos por la Oficina Asesora de Planeación - OAP</v>
          </cell>
          <cell r="MC53" t="str">
            <v>Oportuno: Se radica en los tiempos establecidos por la Oficina Asesora de Planeación - OAP</v>
          </cell>
          <cell r="MD53" t="str">
            <v>Oportuno: Se radica en los tiempos establecidos por la Oficina Asesora de Planeación - OAP</v>
          </cell>
          <cell r="ME53" t="str">
            <v>Oportuno: Se radica en los tiempos establecidos por la Oficina Asesora de Planeación - OAP</v>
          </cell>
          <cell r="MF53" t="str">
            <v>Oportuno: Se radica en los tiempos establecidos por la Oficina Asesora de Planeación - OAP</v>
          </cell>
          <cell r="MG53" t="str">
            <v>Oportuno: Se radica en los tiempos establecidos por la Oficina Asesora de Planeación - OAP</v>
          </cell>
          <cell r="MH53">
            <v>0</v>
          </cell>
          <cell r="MI53">
            <v>0</v>
          </cell>
          <cell r="MJ53">
            <v>0</v>
          </cell>
          <cell r="MK53">
            <v>0</v>
          </cell>
          <cell r="ML53" t="str">
            <v>No aplica</v>
          </cell>
          <cell r="MM53" t="str">
            <v>No aplica</v>
          </cell>
          <cell r="MN5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O53" t="str">
            <v>No aplica</v>
          </cell>
          <cell r="MP53" t="str">
            <v>No aplica</v>
          </cell>
          <cell r="MQ5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53" t="str">
            <v>No aplica</v>
          </cell>
          <cell r="MS53" t="str">
            <v>No aplica</v>
          </cell>
          <cell r="MT53">
            <v>0</v>
          </cell>
          <cell r="MU53">
            <v>0</v>
          </cell>
          <cell r="MV53">
            <v>0</v>
          </cell>
          <cell r="MW53">
            <v>0</v>
          </cell>
          <cell r="MX53" t="str">
            <v>No Programó</v>
          </cell>
          <cell r="MY53" t="str">
            <v>No Programó</v>
          </cell>
          <cell r="MZ53">
            <v>100</v>
          </cell>
          <cell r="NA53">
            <v>100</v>
          </cell>
          <cell r="NB53">
            <v>100</v>
          </cell>
          <cell r="NC53">
            <v>100</v>
          </cell>
          <cell r="ND53">
            <v>100</v>
          </cell>
          <cell r="NE53">
            <v>100</v>
          </cell>
          <cell r="NF53">
            <v>100</v>
          </cell>
          <cell r="NG53">
            <v>100</v>
          </cell>
          <cell r="NH53" t="str">
            <v/>
          </cell>
          <cell r="NI53" t="str">
            <v/>
          </cell>
          <cell r="NJ53" t="str">
            <v>No aplica</v>
          </cell>
          <cell r="NK53" t="str">
            <v>No aplica</v>
          </cell>
          <cell r="NL53" t="str">
            <v>No aplica</v>
          </cell>
          <cell r="NM53" t="str">
            <v>No aplica</v>
          </cell>
          <cell r="NN53" t="str">
            <v>No aplica</v>
          </cell>
          <cell r="NO53" t="str">
            <v>No aplica</v>
          </cell>
          <cell r="NP53" t="str">
            <v>No aplica</v>
          </cell>
          <cell r="NQ53" t="str">
            <v>No aplica</v>
          </cell>
          <cell r="NR53">
            <v>0</v>
          </cell>
          <cell r="NS53">
            <v>0</v>
          </cell>
          <cell r="NT53">
            <v>0</v>
          </cell>
          <cell r="NU53">
            <v>0</v>
          </cell>
          <cell r="NV53" t="str">
            <v>No se identificaron problemas o dificultades. La información consignada en el reporte del periodo, respecto a los avances, logros y retrasos presentados, da cuenta de forma clara, completa y concisa del nivel cumplimiento de la meta o indicador.</v>
          </cell>
          <cell r="NW53" t="str">
            <v>No se programó avance para este periodo</v>
          </cell>
          <cell r="NX53" t="str">
            <v xml:space="preserve">Si bien realizó la entrega del documento programado para el mes de marzo se recomienda revisar la hoja de vida del indicador en la medida que en la fórmula se hace referencia a la sumatoria de documentos de lineamientos técnicos aprobados. De igual manera, en el avance cualitativo se mencionó el avance de la Entidad en la formulación de los lineamientos técnicos asociados al Manual Operativo del Modelo Distrital de Relacionamiento Integral con la Ciudadanía y el documento de Pautas para el proceso de focalización de presencia institucional y mejora continua del servicio en los CADE y SuperCADE. De ahí que sea importante precisar los lineaamientos susceptibles a entregar en la vigencia para garantizar el criterio de coherencia en el reporte.  </v>
          </cell>
          <cell r="NY53" t="str">
            <v xml:space="preserve">Se sugiere revisar la relación entre las varibales de la fórmula de cálculo vs la descripción de la forma de cálculo del indicador de producto MGA Documentos de lineamientos técnicos-PD85. </v>
          </cell>
          <cell r="NZ53" t="str">
            <v xml:space="preserve">Se sugiere revisar la relación entre las varibales de la fórmula de cálculo vs la descripción de la forma de cálculo del indicador de producto MGA Documentos de lineamientos técnicos-PD85. </v>
          </cell>
          <cell r="OA53" t="str">
            <v xml:space="preserve">Se sugiere revisar la relación entre las varibales de la fórmula de cálculo vs la descripción de la forma de cálculo del indicador de producto MGA Documentos de lineamientos técnicos-PD85. </v>
          </cell>
          <cell r="OB53" t="str">
            <v xml:space="preserve">Se sugiere revisar la relación entre las varibales de la fórmula de cálculo vs la descripción de la forma de cálculo del indicador de producto MGA Documentos de lineamientos técnicos-PD85. </v>
          </cell>
          <cell r="OC53" t="str">
            <v xml:space="preserve">Se sugiere revisar la relación entre las varibales de la fórmula de cálculo vs la descripción de la forma de cálculo del indicador de producto MGA Documentos de lineamientos técnicos-PD85. </v>
          </cell>
          <cell r="OD53">
            <v>0</v>
          </cell>
          <cell r="OE53">
            <v>0</v>
          </cell>
          <cell r="OF53">
            <v>0</v>
          </cell>
          <cell r="OG53">
            <v>0</v>
          </cell>
          <cell r="OJ53" t="str">
            <v>PD85</v>
          </cell>
          <cell r="OK53">
            <v>3</v>
          </cell>
          <cell r="OL53" t="str">
            <v>N/A</v>
          </cell>
          <cell r="OM53" t="str">
            <v>N/A</v>
          </cell>
          <cell r="ON53" t="str">
            <v>N/A</v>
          </cell>
          <cell r="OO53" t="str">
            <v>N/A</v>
          </cell>
          <cell r="OP53" t="str">
            <v>N/A</v>
          </cell>
          <cell r="OQ53" t="str">
            <v>N/A</v>
          </cell>
          <cell r="OR53" t="str">
            <v>N/A</v>
          </cell>
          <cell r="OS53" t="str">
            <v>N/A</v>
          </cell>
          <cell r="OT53" t="str">
            <v>N/A</v>
          </cell>
          <cell r="OU53" t="str">
            <v>N/A</v>
          </cell>
          <cell r="OV53" t="str">
            <v>N/A</v>
          </cell>
          <cell r="OW53" t="str">
            <v>N/A</v>
          </cell>
          <cell r="OX53" t="str">
            <v>N/A</v>
          </cell>
          <cell r="OY53" t="str">
            <v>N/A</v>
          </cell>
          <cell r="OZ53" t="str">
            <v>N/A</v>
          </cell>
          <cell r="PA53" t="str">
            <v>N/A</v>
          </cell>
          <cell r="PB53" t="str">
            <v>N/A</v>
          </cell>
          <cell r="PC53" t="str">
            <v>N/A</v>
          </cell>
          <cell r="PD53" t="str">
            <v>N/A</v>
          </cell>
          <cell r="PE53" t="str">
            <v>N/A</v>
          </cell>
          <cell r="PF53" t="str">
            <v>N/A</v>
          </cell>
          <cell r="PG53" t="str">
            <v>N/A</v>
          </cell>
          <cell r="PH53" t="str">
            <v>N/A</v>
          </cell>
          <cell r="PI53" t="str">
            <v>N/A</v>
          </cell>
          <cell r="PJ53" t="str">
            <v>N/A</v>
          </cell>
          <cell r="PK53" t="str">
            <v>N/A</v>
          </cell>
          <cell r="PL53">
            <v>660960</v>
          </cell>
          <cell r="PM53">
            <v>304492140</v>
          </cell>
          <cell r="PN53" t="str">
            <v>Indicador MGA</v>
          </cell>
        </row>
        <row r="54">
          <cell r="A54" t="str">
            <v>PD86</v>
          </cell>
          <cell r="B54">
            <v>7870</v>
          </cell>
          <cell r="C54" t="str">
            <v>7870_1</v>
          </cell>
          <cell r="D54">
            <v>2020110010186</v>
          </cell>
          <cell r="E54" t="str">
            <v>Un nuevo contrato social y ambiental para la Bogotá del siglo XXI</v>
          </cell>
          <cell r="F54" t="str">
            <v>5. Construir Bogotá región con gobierno abierto, transparente y ciudadanía consciente.</v>
          </cell>
          <cell r="G54" t="str">
            <v>56. Gestión Pública Efectiva</v>
          </cell>
          <cell r="H54" t="str">
            <v>Generar las condiciones necesarias para que la experiencia de la ciudadanía en la interacción con la Administración Distrital sea favorable.</v>
          </cell>
          <cell r="I54" t="str">
            <v>1. Fortalecer la articulación y el seguimiento a nivel distrital de la implementación de los lineamientos en materia de atención al ciudadano.</v>
          </cell>
          <cell r="J54" t="str">
            <v>Servicio a la ciudadanía, moderno, eficiente y de calidad</v>
          </cell>
          <cell r="K54" t="str">
            <v>Subsecretaría de Servicio a la Ciudadanía</v>
          </cell>
          <cell r="L54" t="str">
            <v>Diana Marcela Velasco Rincón</v>
          </cell>
          <cell r="M54" t="str">
            <v>Subsecretaria de Servicio a la Ciudadanía</v>
          </cell>
          <cell r="N54" t="str">
            <v>Subsecretaría de Servicio a la Ciudadanía</v>
          </cell>
          <cell r="O54" t="str">
            <v>Diana Marcela Velasco Rincón</v>
          </cell>
          <cell r="P54" t="str">
            <v>Subsecretaría de Servicio a la Ciudadanía</v>
          </cell>
          <cell r="Q54" t="str">
            <v>Sandra Liliana Jimenez Arias, Vivian Lilibeth Bernal Izquierdo</v>
          </cell>
          <cell r="R54" t="str">
            <v>Ricardo Pulido</v>
          </cell>
          <cell r="S54" t="str">
            <v>1. Implementar 100 porciento una estrategia de seguimiento de la efectividad y calidad en la atención a la ciudadanía en las entidades distritales, en el marco de los lineamientos y estándares del modelo de servicio omnicanal.</v>
          </cell>
          <cell r="T54" t="str">
            <v>Implementar 100 porciento una estrategia de seguimiento de la efectividad y calidad en la atención a la ciudadanía en las entidades distritales, en el marco de los lineamientos y estándares del modelo de servicio omnicanal.</v>
          </cell>
          <cell r="AB54" t="str">
            <v>23.1. Porcentaje de implementación de la estrategia de seguimiento de la efectividad y calidad de la atención a la ciudadania.</v>
          </cell>
          <cell r="AC54" t="str">
            <v>1. Implementar 100 porciento una estrategia de seguimiento de la efectividad y calidad en la atención a la ciudadanía en las entidades distritales, en el marco de los lineamientos y estándares del modelo de servicio omnicanal.</v>
          </cell>
          <cell r="AI54" t="str">
            <v xml:space="preserve">PD_PMR: 23.1. Porcentaje de implementación de la estrategia de seguimiento de la efectividad y calidad de la atención a la ciudadania.; PD_Meta Proyecto: 1. Implementar 100 porciento una estrategia de seguimiento de la efectividad y calidad en la atención a la ciudadanía en las entidades distritales, en el marco de los lineamientos y estándares del modelo de servicio omnicanal.; </v>
          </cell>
          <cell r="AJ54">
            <v>0</v>
          </cell>
          <cell r="AK54">
            <v>44055</v>
          </cell>
          <cell r="AL54">
            <v>1</v>
          </cell>
          <cell r="AM54">
            <v>2022</v>
          </cell>
          <cell r="AN54" t="str">
            <v>Diseñar e implementar estrategias que permitan capturar, consolidar,  analizar y emitir informes  relacionados con la caracaterización de usuarios, satisfacción de la ciudadanía y la efectividad  en la prestación del servicio en las Entidades del Distrito Capital.</v>
          </cell>
          <cell r="AO54" t="str">
            <v>Los avances en la elaboración de un Modelo Distrital de Relacionamiento Integral con la Ciudadanía para el Distrito Capital, permiten generar un cambio en el servicio y la forma en que la administración distrital se relaciona con la ciudadanía, estableciendo responsabilidades claras en todos y cada uno de los sectores de la Administración Distrital, y por ende en las entidades que los conforman.</v>
          </cell>
          <cell r="AP54">
            <v>2020</v>
          </cell>
          <cell r="AQ54">
            <v>2024</v>
          </cell>
          <cell r="AR54" t="str">
            <v>Constante</v>
          </cell>
          <cell r="AS54" t="str">
            <v>Eficiencia</v>
          </cell>
          <cell r="AT54" t="str">
            <v>Porcentaje</v>
          </cell>
          <cell r="AU54" t="str">
            <v>Producto</v>
          </cell>
          <cell r="AV54" t="str">
            <v>N/D</v>
          </cell>
          <cell r="AW54">
            <v>0</v>
          </cell>
          <cell r="AX54" t="str">
            <v>N/D</v>
          </cell>
          <cell r="AY54">
            <v>1</v>
          </cell>
          <cell r="BB54" t="str">
            <v>Durante la vigencia se llevaran a cabo actividades para la implementación de las etapas de la estrategia con base en el Documento del modelo integral de servicio a la ciudadanía y el documento  de avance de implementación del instrumento de medición
A través del desarrollo y cumplimiento de las siguientes actividades: Generar e implementar un Modelo Integral de Servicio a la Ciudadanía, mediante la realización de acciones que permitan la caracterización de usuarios y el fortalecimiento de su relación con el Sistema Distrital de Servicio a la Ciudadanía. La medición de la satisfacción de la ciudadanía y la efectividad en la prestación del servicio en las entidades distritales.</v>
          </cell>
          <cell r="BC54" t="str">
            <v>(Etapas de la estrategia de seguimiento de la efectividad y calidad en la atención a la ciudadanía en las entidades distritales ejecutadas / Etapas de la estrategia de seguimiento de la efectividad y calidad en la atención a la ciudadanía en las entidades distritales programadas) * 100</v>
          </cell>
          <cell r="BD54" t="str">
            <v>Etapas de la estrategia de seguimiento de la efectividad y calidad en la atención a la ciudadanía en las entidades distritales ejecutadas</v>
          </cell>
          <cell r="BE54" t="str">
            <v>Etapas de la estrategia de seguimiento de la efectividad y calidad en la atención a la ciudadanía en las entidades distritales programadas</v>
          </cell>
          <cell r="BF54" t="str">
            <v>Informe de avance de la ejecución de las estrategias programadas, generado por la Subsecretaria de Servicio a la Ciudadanía</v>
          </cell>
          <cell r="BG54">
            <v>2</v>
          </cell>
          <cell r="BH54">
            <v>44554</v>
          </cell>
          <cell r="BI54" t="str">
            <v>Se modificaron los campos: Beneficios, Efectos o Impactos Esperados, Fórmula del indicador o meta, Variables, Descripción del método de cálculo del indicador.</v>
          </cell>
          <cell r="BJ54" t="str">
            <v>Plan de acción - proyectos de inversión (actividades)</v>
          </cell>
          <cell r="BK54">
            <v>100</v>
          </cell>
          <cell r="BL54">
            <v>100</v>
          </cell>
          <cell r="BM54">
            <v>100</v>
          </cell>
          <cell r="BN54">
            <v>100</v>
          </cell>
          <cell r="BO54">
            <v>100</v>
          </cell>
          <cell r="BP54">
            <v>100</v>
          </cell>
          <cell r="BQ54">
            <v>2051831566</v>
          </cell>
          <cell r="BR54">
            <v>38722250</v>
          </cell>
          <cell r="BS54">
            <v>763848094</v>
          </cell>
          <cell r="BT54">
            <v>618003222</v>
          </cell>
          <cell r="BU54">
            <v>439626000</v>
          </cell>
          <cell r="BV54">
            <v>191632000</v>
          </cell>
          <cell r="BW54">
            <v>100</v>
          </cell>
          <cell r="BX54">
            <v>100</v>
          </cell>
          <cell r="BY54">
            <v>100</v>
          </cell>
          <cell r="BZ54">
            <v>100</v>
          </cell>
          <cell r="CA54">
            <v>100</v>
          </cell>
          <cell r="CB54">
            <v>38722250</v>
          </cell>
          <cell r="CC54">
            <v>33042987</v>
          </cell>
          <cell r="CD54">
            <v>763848094</v>
          </cell>
          <cell r="CE54">
            <v>743625785</v>
          </cell>
          <cell r="CF54">
            <v>100</v>
          </cell>
          <cell r="CG54">
            <v>100</v>
          </cell>
          <cell r="CH54" t="str">
            <v>No aplica</v>
          </cell>
          <cell r="CI54" t="str">
            <v>Suma</v>
          </cell>
          <cell r="CJ54">
            <v>4</v>
          </cell>
          <cell r="CK54">
            <v>4</v>
          </cell>
          <cell r="CL54">
            <v>4</v>
          </cell>
          <cell r="CM54">
            <v>4</v>
          </cell>
          <cell r="CN54">
            <v>4</v>
          </cell>
          <cell r="CO54">
            <v>4</v>
          </cell>
          <cell r="CP54">
            <v>12</v>
          </cell>
          <cell r="CQ54">
            <v>12</v>
          </cell>
          <cell r="CR54">
            <v>12</v>
          </cell>
          <cell r="CS54">
            <v>12</v>
          </cell>
          <cell r="CT54">
            <v>12</v>
          </cell>
          <cell r="CU54">
            <v>16</v>
          </cell>
          <cell r="CV54">
            <v>100</v>
          </cell>
          <cell r="CW54">
            <v>72</v>
          </cell>
          <cell r="CX54">
            <v>72</v>
          </cell>
          <cell r="CY54">
            <v>8</v>
          </cell>
          <cell r="CZ54">
            <v>8</v>
          </cell>
          <cell r="DA54">
            <v>8</v>
          </cell>
          <cell r="DB54">
            <v>8</v>
          </cell>
          <cell r="DC54">
            <v>8</v>
          </cell>
          <cell r="DD54">
            <v>8</v>
          </cell>
          <cell r="DE54">
            <v>24</v>
          </cell>
          <cell r="DF54">
            <v>24</v>
          </cell>
          <cell r="DG54">
            <v>24</v>
          </cell>
          <cell r="DH54">
            <v>24</v>
          </cell>
          <cell r="DI54">
            <v>24</v>
          </cell>
          <cell r="DJ54">
            <v>32</v>
          </cell>
          <cell r="DK54">
            <v>200</v>
          </cell>
          <cell r="DL54">
            <v>8</v>
          </cell>
          <cell r="DM54">
            <v>8</v>
          </cell>
          <cell r="DN54">
            <v>8</v>
          </cell>
          <cell r="DO54">
            <v>8</v>
          </cell>
          <cell r="DP54">
            <v>8</v>
          </cell>
          <cell r="DQ54">
            <v>8</v>
          </cell>
          <cell r="DR54">
            <v>24</v>
          </cell>
          <cell r="DS54">
            <v>24</v>
          </cell>
          <cell r="DT54">
            <v>24</v>
          </cell>
          <cell r="DU54">
            <v>24</v>
          </cell>
          <cell r="DV54">
            <v>0</v>
          </cell>
          <cell r="DW54">
            <v>0</v>
          </cell>
          <cell r="DX54">
            <v>144</v>
          </cell>
          <cell r="DY54">
            <v>144</v>
          </cell>
          <cell r="DZ54" t="str">
            <v xml:space="preserve">Se entregara un documento de avance de la formulación del manual operativo del Modelo Distrital de Relacionamiento con la Ciudadanía. </v>
          </cell>
          <cell r="EA54" t="str">
            <v xml:space="preserve">Se entregara un documento de avance de la formulación del manual operativo del Modelo Distrital de Relacionamiento con la Ciudadanía. </v>
          </cell>
          <cell r="EB54" t="str">
            <v xml:space="preserve">Se entregara un documento de avance de la formulación del manual operativo del Modelo Distrital de Relacionamiento con la Ciudadanía. </v>
          </cell>
          <cell r="EC54" t="str">
            <v>Se entregaran dos documentos así:
1. Manual Operativo del Modelo Distrital de Relacionamiento con la Ciudadanía
2. Plan de Acción para la implementación del Modelo Distrital de Relacionamiento con la Ciudadanía</v>
          </cell>
          <cell r="ED54" t="str">
            <v xml:space="preserve">Se entregaran un documento:
1. Documento de avance de implementación del Modelo Distrtial de Relacionamiento con la Ciudadania
</v>
          </cell>
          <cell r="EE54" t="str">
            <v xml:space="preserve">Se entregaran un documento:
1. Documento de avance de implementación del Modelo Distrtial de Relacionamiento con la Ciudadania
</v>
          </cell>
          <cell r="EF54" t="str">
            <v>Se entregaran dos documentos así:
1. Documento de avance de la formulación del manual operativo del Modelo Distrital de Relacionamiento con la Ciudadanía
2. Documento de avance de implementación del instrumento de medición</v>
          </cell>
          <cell r="EG54" t="str">
            <v>Se entregaran dos documentos así:
1. Documento de avance de la formulación del manual operativo del Modelo Distrital de Relacionamiento con la Ciudadanía
2. Documento de avance de implementación del instrumento de medición</v>
          </cell>
          <cell r="EH54" t="str">
            <v>Se entregaran dos documentos así:
1. Manual Operativo del Modelo Distrital de Relacionamiento con la Ciudadanía
2. Documento de avance de implementación del instrumento de medición</v>
          </cell>
          <cell r="EI54" t="str">
            <v>Se entregaran dos documentos así:
1. Documento de avance de implementación del Modelo Distrital de Relacionamiento con la Ciudadanía
2. Documento de avance de implementación del instrumento de medición</v>
          </cell>
          <cell r="EJ54" t="str">
            <v>Se entregaran dos documentos así:
1. Documento de avance de implementación del Modelo Distrital de Relacionamiento con la Ciudadanía
2. Documento de avance de implementación del instrumento de medición</v>
          </cell>
          <cell r="EK54" t="str">
            <v>Se entregaran dos documentos así:
1. Documento de informe final de implementación del Modelo Distrital de Relacionamiento con la Ciudadanía
2. Documento de informe final de implementación del instrumento de medición</v>
          </cell>
          <cell r="EL54" t="str">
            <v>Documento de avance del Manual Operativo del Modelo Distrital de Relacionamiento Integral con la Ciudadanía</v>
          </cell>
          <cell r="EM54" t="str">
            <v>Documento de avance del Manual Operativo del Modelo Distrital de Relacionamiento Integral con la Ciudadanía</v>
          </cell>
          <cell r="EN54" t="str">
            <v>Documento de avance del Manual Operativo del Modelo Distrital de Relacionamiento Integral con la Ciudadanía</v>
          </cell>
          <cell r="EO54" t="str">
            <v>1. Manual Operativo del Modelo Distrital de Relacionamiento Integral con la Ciudadanía
2. Plan de Acción para la implementación del Modelo Distrital de Relacionamiento con la Ciudadanía</v>
          </cell>
          <cell r="EP54" t="str">
            <v>Documento de avance de la implementación del Modelo Distrital de Relacionamiento con la Ciudadanía</v>
          </cell>
          <cell r="EQ54" t="str">
            <v>Documento de avance de implementación del Modelo Distrital de Relacionamiento Integral con la Ciudadanía</v>
          </cell>
          <cell r="ER54" t="str">
            <v>Se entregaran dos documentos así:
1. Documento de avance de la formulación del manual operativo del Modelo Distrital de Relacionamiento con la Ciudadanía
2. Documento de avance de implementación del instrumento de medición y la efectividad</v>
          </cell>
          <cell r="ES54" t="str">
            <v>Se entregaran dos documentos así:
1. Documento de avance en la formulación del manual operativo del Modelo Distrital de Relacionamiento con la Ciudadanía
2. Documento de avance de implementación del instrumento de medición y la efectividad</v>
          </cell>
          <cell r="ET54" t="str">
            <v>Se entregaran dos documentos así:
1. Documento de avance de la formulación del manual operativo del Modelo Distrital de Relacionamiento con la Ciudadanía
2. Documento de avance de implementación del instrumento de medició.</v>
          </cell>
          <cell r="EU54" t="str">
            <v>Se entregaran dos documentos así:
1. Documento de avance de la implementación del manual operativo del Modelo Distrital de Relacionamiento con la Ciudadanía
2. Documento de avance de implementación del instrumento de medició.</v>
          </cell>
          <cell r="EV54">
            <v>0</v>
          </cell>
          <cell r="EW54">
            <v>0</v>
          </cell>
          <cell r="EX54">
            <v>669833000</v>
          </cell>
          <cell r="EY54">
            <v>669833000</v>
          </cell>
          <cell r="EZ54">
            <v>669833000</v>
          </cell>
          <cell r="FA54">
            <v>669833000</v>
          </cell>
          <cell r="FB54">
            <v>669833000</v>
          </cell>
          <cell r="FC54">
            <v>669833000</v>
          </cell>
          <cell r="FD54">
            <v>669833000</v>
          </cell>
          <cell r="FE54">
            <v>669833000</v>
          </cell>
          <cell r="FF54">
            <v>669833000</v>
          </cell>
          <cell r="FG54">
            <v>669833000</v>
          </cell>
          <cell r="FH54">
            <v>669833000</v>
          </cell>
          <cell r="FI54">
            <v>669833000</v>
          </cell>
          <cell r="FJ54">
            <v>669833000</v>
          </cell>
          <cell r="FK54">
            <v>669833000</v>
          </cell>
          <cell r="FL54">
            <v>667611537</v>
          </cell>
          <cell r="FM54">
            <v>667611537</v>
          </cell>
          <cell r="FN54">
            <v>667611537</v>
          </cell>
          <cell r="FO54">
            <v>667611537</v>
          </cell>
          <cell r="FP54">
            <v>667611537</v>
          </cell>
          <cell r="FQ54">
            <v>667611537</v>
          </cell>
          <cell r="FR54">
            <v>618003222</v>
          </cell>
          <cell r="FS54">
            <v>618003222</v>
          </cell>
          <cell r="FT54">
            <v>618003222</v>
          </cell>
          <cell r="FU54">
            <v>0</v>
          </cell>
          <cell r="FV54">
            <v>0</v>
          </cell>
          <cell r="FW54">
            <v>618003222</v>
          </cell>
          <cell r="FX54">
            <v>528400962</v>
          </cell>
          <cell r="FY54">
            <v>536632894</v>
          </cell>
          <cell r="FZ54">
            <v>536632894</v>
          </cell>
          <cell r="GA54">
            <v>536632894</v>
          </cell>
          <cell r="GB54">
            <v>536632894</v>
          </cell>
          <cell r="GC54">
            <v>536632894</v>
          </cell>
          <cell r="GD54">
            <v>536632894</v>
          </cell>
          <cell r="GE54">
            <v>587844761</v>
          </cell>
          <cell r="GF54">
            <v>587844761</v>
          </cell>
          <cell r="GG54">
            <v>596700282</v>
          </cell>
          <cell r="GH54">
            <v>0</v>
          </cell>
          <cell r="GI54">
            <v>0</v>
          </cell>
          <cell r="GJ54">
            <v>596700282</v>
          </cell>
          <cell r="GK54">
            <v>0</v>
          </cell>
          <cell r="GL54">
            <v>16908229</v>
          </cell>
          <cell r="GM54">
            <v>68065115</v>
          </cell>
          <cell r="GN54">
            <v>120547950</v>
          </cell>
          <cell r="GO54">
            <v>172502097</v>
          </cell>
          <cell r="GP54">
            <v>225513620</v>
          </cell>
          <cell r="GQ54">
            <v>277996455</v>
          </cell>
          <cell r="GR54">
            <v>328057107</v>
          </cell>
          <cell r="GS54">
            <v>379847889</v>
          </cell>
          <cell r="GT54">
            <v>432330724</v>
          </cell>
          <cell r="GU54">
            <v>0</v>
          </cell>
          <cell r="GV54">
            <v>0</v>
          </cell>
          <cell r="GW54">
            <v>432330724</v>
          </cell>
          <cell r="GX54">
            <v>0</v>
          </cell>
          <cell r="GY54">
            <v>0</v>
          </cell>
          <cell r="GZ54">
            <v>0</v>
          </cell>
          <cell r="HA54">
            <v>0</v>
          </cell>
          <cell r="HB54">
            <v>0</v>
          </cell>
          <cell r="HC54">
            <v>0</v>
          </cell>
          <cell r="HD54">
            <v>0</v>
          </cell>
          <cell r="HE54">
            <v>0</v>
          </cell>
          <cell r="HF54">
            <v>0</v>
          </cell>
          <cell r="HG54">
            <v>20222309</v>
          </cell>
          <cell r="HH54">
            <v>0</v>
          </cell>
          <cell r="HI54">
            <v>0</v>
          </cell>
          <cell r="HJ54">
            <v>20222309</v>
          </cell>
          <cell r="HK54">
            <v>13481539</v>
          </cell>
          <cell r="HL54">
            <v>20222309</v>
          </cell>
          <cell r="HM54">
            <v>20222309</v>
          </cell>
          <cell r="HN54">
            <v>20222309</v>
          </cell>
          <cell r="HO54">
            <v>20222309</v>
          </cell>
          <cell r="HP54">
            <v>20222309</v>
          </cell>
          <cell r="HQ54">
            <v>20222309</v>
          </cell>
          <cell r="HR54">
            <v>20222309</v>
          </cell>
          <cell r="HS54">
            <v>20222309</v>
          </cell>
          <cell r="HT54">
            <v>20222309</v>
          </cell>
          <cell r="HU54">
            <v>0</v>
          </cell>
          <cell r="HV54">
            <v>0</v>
          </cell>
          <cell r="HW54">
            <v>20222309</v>
          </cell>
          <cell r="HX54" t="str">
            <v>AVANCES Y LOGROS: 
La Secretaría General de la Alcaldía Mayor de Bogotá D.C., a través de la Subsecretaría de Servicio a la Ciudadanía, esta adelantando la formulación del Modelo Integral de Servicio a la Ciudadanía para el Distrito Capital de Bogotá.  Asi mismo, la Subsecretaría de Servicio a la Ciudadanía realizó un plan de acción para la implementación del Modelo con las entidades distritales, de igual manera se avanzó en la validación y aprobación por parte de los líderes de las políticas de relación Estado-Ciudadanía del Modelo Distrital de Relacionamiento con la Ciudadanía, a saber; Secretaría Distrital de Gobierno e Instituto Distrital de la Participación Ciudadana-IDPAC, Secretaría General-Dirección Distrital de Desarrollo Institucional, Secretaria Distrital de Planeación-Secretaría General. Secretaría General-Alta Consejería Distrital TIC. Secretaría General-Dirección Distrital de Archivo de Bogotá. A partir de los comentarios efectuados por la entidades participantes, esta Subsecretaría realizó ajustes y correcciones al documento del manual operativo del Modelo Distrital de Relacionamiento con las entidades distritales. En el mes de octubre se continuan con las gestiones del control de legalidad del Modelo con el fin de que la Oficina Jurídica de la Secretaría General y la Secretaría Jurídica, puedan dar su concepto positivo previo a la adopción del Modelo por parte de la Alcaldía Mayor de Bogotá.  
De otra parte, la Subsecretaría de Servicio a la Ciudadanía, a través de la Dirección Distrital de Calidad del Servicio, y con apoyo de la Dirección del Sistema Distrital de Servicio a la Ciudadanía, continuó la aplicación de las encuestas  de satisfacción de los servicios de atención a la ciudadanía en los puntos presenciales en la Red CADE, asi como en el Sistema Distrital para la Gestión de Peticiones Ciudadanas Bogotá Te Escucha. 
BENEFICIOS: 
Los avances en la elaboración de un Modelo Distrital de Relacionamiento Integral con la Ciudadanía para el Distrito Capital, permiten generar un cambio en el servicio y la forma en que la administración distrital se relaciona con los ciudadanos, estableciendo responsabilidades claras en todos y cada uno de los sectores de la Administración Distrital y por ende en las entidades que los conforman.</v>
          </cell>
          <cell r="HY54" t="str">
            <v/>
          </cell>
          <cell r="HZ54" t="str">
            <v/>
          </cell>
          <cell r="IA54" t="str">
            <v>Durante el mes de enero de 2022, la Secretaría General de la Alcaldía Mayor de Bogotá D.C., a través de la Subsecretaría de Servicio a la Ciudadanía continuó con la elaboración y formulación del Manual Operativo del Modelo Distrital de Relacionamiento Integral con la Ciudadanía, haciendo los ajustes necesarios en el contendio del documento, a partir de la retroalimentación, comentarios y sugerencias recibidas de parte de las entidades líderes de las políticas de relacionamiento en los distintos espacios de diálogo e interacción que fueron establecidos para tal fin.</v>
          </cell>
          <cell r="IB54" t="str">
            <v>El equipo de la Subsecretaría de Servicio a la Ciudadanía realizó reuniones con los equipos de la Subsecretaría de Fortalecimiento Institucional, la Dirección Distrital de Desarrollo Institucional, la Alta Consejería para las Tecnologías de la Información y las Comunicaciones, Gobierno Abierto Bogotá y la Oficina Asesora de Planeación de la Secretaría General, con el fin de obtener sus comentarios, observaciones y retroalimentación como líderes de política frente al Manual Operativo del Modelo</v>
          </cell>
          <cell r="IC54" t="str">
            <v xml:space="preserve">Durante el mes de marzo de 2022, la Secretaría General de la Alcaldía Mayor de Bogotá D.C., a través de la Subsecretaría de Servicio a la Ciudadanía continuó con el proceso de formulación del Modelo Distrital de Relacionamiento Integral con la Ciudadanía, realizando mesas de trabajo con las distintas entidades y dependencias líderes de las políticas de relación Estado-ciudadanía en el distrito, particularmente, la Subsecretaría de Fortalecimiento Institucional, la Dirección de Archivo de Bogotá y la Secretaría Jurídica Distrital, con el fin de revisar los lineamientos propuestos a la fecha y realizar ajustes sobre los documentos existentes. </v>
          </cell>
          <cell r="ID54" t="str">
            <v>Durante el mes de abril de 2022, la Secretaría General de la Alcaldía Mayor de Bogotá D.C., a través de la Subsecretaría de Servicio a la Ciudadanía continuó con el proceso de formulación del Modelo Distrital de Relacionamiento Integral con la Ciudadanía, realizando mesas de trabajo con las distintas entidades y dependencias líderes de las políticas de relación Estado-ciudadanía en el distrito, particularmente, la Subsecretaría de Fortalecimiento Institucional, la Dirección de Archivo de Bogotá y la Secretaría Jurídica Distrital, con el fin de revisar los lineamientos propuestos a la fecha y realizar ajustes sobre los documentos existentes.  
Asimismo, la Subsecretaría de Servicio a la Ciudadanía realizó el plan de acción del Modelo Distrital de Relacionamiento Integral con la Ciudadanía de la vigencia 2022, el cual comprende las fases de generación del conocimiento, implementación, fortalecimiento de capacidades y seguimiento y evaluación. De igual manera, la Subsecretaría realizó el Manual Operativo del Modelo Distrital de Relacionamiento Integral con la Ciudadanía V1 donde se presentan lineamientos cuyo propósito es orientar a todas las entidades distritales en el proceso de implementación de dicho Modelo. Esta versión aún no ha sido publicada ya que es necesaria su validación en el Comité Distrital de Gestión y Desempeño.</v>
          </cell>
          <cell r="IE54" t="str">
            <v xml:space="preserve">Durante el mes de mayo de 2022, la Secretaría General de la Alcaldía Mayor de Bogotá D.C., a través de la Subsecretaría de Servicio a la Ciudadanía, realizó progresos y avances a través de mesas de trabajo con la Dirección Distrital de Desarrollo Institucional, y reunión con la Oficina Asesora Jurídica de la Secretaría General y la Secretaría Jurídica Distrital, donde se estableció como compromiso por parte de la  Oficina Asesora Jurídica emitir concepto para que asi esta Subsecretaría proceda a realizar los ajustes y seguir con el trámite de aprobación del  Modelo Distrital de Relacionamiento con la Ciudadanía, para continuar con la implementación a nivel distrital.
De este proceso, se espera ajustar el manual operativo y socializarlo con las entidades distritales. </v>
          </cell>
          <cell r="IF54" t="str">
            <v>Durante el mes de junio de 2022, la Secretaría General de la Alcaldía Mayor de Bogotá D.C., a través de la Subsecretaría de Servicio a la Ciudadanía, realizó mesas de trabajo del Modelo Distrital de Relacionamiento Integral, con la Dirección Distrital de Desarrollo Institucional para revisar los contenidos del proceso estándar de relacionamiento con la ciudadanía, a partir de los comentarios realizados por la Dirección Distrital de Desarrollo Institucional de la Secretaría General, se evidencia el borrador actualizado del Manual Operativo del  Modelo Distrital de Relacionamiento Integral con la Ciudadanía. De otra parte se revisó el concepto jurídico solicitado a la Oficina Jurídica de la Alcaldía Mayor de Bogotá, requerido para avanzar en el proceso de ajuste del documento y aprobación de este. Finalmente se llevo a cabo una mesa de articulación con el Departamento Administrativo de la Función Pública con el propósito de realizar un ejercicio de innovación con el Laboratorio de Innovación de la Dirección de Desarrollo Organizacional.</v>
          </cell>
          <cell r="IG54" t="str">
            <v xml:space="preserve">Durante el mes de julio de 2022, la Secretaría General de la Alcaldía Mayor de Bogotá D.C., a través de la Subsecretaría de Servicio a la Ciudadanía, realizó ajustes y correcciones al documento del manual operativo del Modelo Distrital de Relacionamiento Integral con la Ciudadanía a partir de los comentarios realizados por las entidades participantes en las mesas de trabajo llevadas a cabo durante el mes de junio de 2022. Esta versión del documento se espera presentar ante la Comisión Intersectorial de Gestión y Desempeño Institucional para su respectiva aprobación por parte de las entidades líderes de las políticas que conforman el Modelo Integrado de Planeación y Gestión -MIPG. 
Asimismo,  la Subsecretaría de Servicio a la Ciudadanía de la Secretaría General de la Alcaldía Mayor de Bogotá D.C., recibió de parte de parte de la Oficina Asesora de Planeación, la aprobación de las encuestas de satisfacción de los servicios de atención a la ciudadanía en los puntos RedCADE y Bogotá Te Escucha, luego de su formulación y diseño durante el primer semestre de 2022. Luego de esta aprobación, se iniciará en agosto, la aplicación de los instrumentos en los distintos puntos de la Red CADE así como en Bogotá Te Escucha. </v>
          </cell>
          <cell r="IH54" t="str">
            <v>Durante el mes de agosto  de 2022, la Secretaría General de la Alcaldía Mayor de Bogotá D.C., a través de la Subsecretaría de Servicio a la Ciudadanía, realizó actualizaciones al documento del manual operativo del Modelo Distrital de Relacionamiento Integral con la Ciudadanía a partir de llas solicitudes realizadas por algunos de los líderes de las políticas de relacionamiento en el Distrito. Esta versión del documento se espera presentar ante la Comisión Intersectorial de Gestión y Desempeño Institucional para su respectiva aprobación por parte de las entidades líderes de las políticas que conforman el Modelo Integrado de Planeación y Gestión -MIPG. 
Asimismo, la Subsecretaría de Servicio a la Ciudadanía, a través de la Dirección Distrital de Calidad del Servicio y en apoyo de la Dirección del Sistema Distrital de Servicio a la Ciudadanía empezó la implementación de las Encuestas de Satisfacción Ciudadana de los servicios de atención a la ciudadanía en los puntos RedCADE y Bogotá Te Escucha</v>
          </cell>
          <cell r="II54" t="str">
            <v xml:space="preserve">Durante el mes de septiembre de 2022, la Secretaría General de la Alcaldía Mayor de Bogotá D.C., a través de la Subsecretaría de Servicio a la Ciudadanía, realizó mesas de trabajo con entidades distritales para culminar las labores de validación y socialización de los lineamientos establecidos en el Modelo Distrital de Relacionamiento Integral con la Ciudadanía. De estas reuniones se obtuvieron valiosos comentarios que fueron incluidos en la última versión del documento. 
De la misma manera, se iniciaron las gestiones del control de legalidad del Modelo con el fin de que la Oficina Jurídica de la Secretaría General y la Secretaría Jurídica, puedan dar su concepto positivo previo a la adopción del Modelo por parte de la Alcaldesa Mayor. </v>
          </cell>
          <cell r="IJ54" t="str">
            <v xml:space="preserve">Durante el mes de octubre de 2022, la Secretaría General de la Alcaldía Mayor de Bogotá D.C, a través de la Subsecretaría de Servicio a la Ciudadanía, continuó las labores de validación del Modelo Distrital de Relacionamiento Integral con la Ciudadanía, realizando mesas de trabajo con las entidades distritales y con el Departamento Administrativo de la Función Pública. 
Estas mesas de trabajo tienen como objetivo socializar y recibir comentarios, observaciones, sugerencias y aportes que permitan la adecuada implementación del Modelo, y que aseguren su sostenibilidad en el tiempo. 
Finalmente, el Modelo continúa en proceso de control de legalidad por parte de la Oficina Jurídica de la Secretaría General de la Alcaldía Mayor de Bogotá y de la Secretaría Jurídica Distrital. </v>
          </cell>
          <cell r="IK54" t="str">
            <v/>
          </cell>
          <cell r="IL54" t="str">
            <v/>
          </cell>
          <cell r="IM54">
            <v>1</v>
          </cell>
          <cell r="IN54">
            <v>1</v>
          </cell>
          <cell r="IO54">
            <v>1</v>
          </cell>
          <cell r="IP54">
            <v>1</v>
          </cell>
          <cell r="IQ54">
            <v>1</v>
          </cell>
          <cell r="IR54">
            <v>1</v>
          </cell>
          <cell r="IS54">
            <v>1</v>
          </cell>
          <cell r="IT54">
            <v>1</v>
          </cell>
          <cell r="IU54">
            <v>1</v>
          </cell>
          <cell r="IV54">
            <v>1</v>
          </cell>
          <cell r="IW54">
            <v>0</v>
          </cell>
          <cell r="IX54">
            <v>0</v>
          </cell>
          <cell r="IY54">
            <v>0.72</v>
          </cell>
          <cell r="IZ54">
            <v>4</v>
          </cell>
          <cell r="JA54">
            <v>4</v>
          </cell>
          <cell r="JB54">
            <v>4</v>
          </cell>
          <cell r="JC54">
            <v>4</v>
          </cell>
          <cell r="JD54">
            <v>4</v>
          </cell>
          <cell r="JE54">
            <v>4</v>
          </cell>
          <cell r="JF54">
            <v>12</v>
          </cell>
          <cell r="JG54">
            <v>12</v>
          </cell>
          <cell r="JH54">
            <v>12</v>
          </cell>
          <cell r="JI54">
            <v>12</v>
          </cell>
          <cell r="JJ54">
            <v>0</v>
          </cell>
          <cell r="JK54">
            <v>0</v>
          </cell>
          <cell r="JL54">
            <v>72</v>
          </cell>
          <cell r="JM54">
            <v>4</v>
          </cell>
          <cell r="JN54">
            <v>8</v>
          </cell>
          <cell r="JO54">
            <v>12</v>
          </cell>
          <cell r="JP54">
            <v>16</v>
          </cell>
          <cell r="JQ54">
            <v>20</v>
          </cell>
          <cell r="JR54">
            <v>24</v>
          </cell>
          <cell r="JS54">
            <v>36</v>
          </cell>
          <cell r="JT54">
            <v>48</v>
          </cell>
          <cell r="JU54">
            <v>60</v>
          </cell>
          <cell r="JV54">
            <v>72</v>
          </cell>
          <cell r="JW54">
            <v>72</v>
          </cell>
          <cell r="JX54">
            <v>72</v>
          </cell>
          <cell r="JY54">
            <v>100</v>
          </cell>
          <cell r="JZ54">
            <v>100</v>
          </cell>
          <cell r="KA54">
            <v>100</v>
          </cell>
          <cell r="KB54">
            <v>100</v>
          </cell>
          <cell r="KC54">
            <v>100</v>
          </cell>
          <cell r="KD54">
            <v>100</v>
          </cell>
          <cell r="KE54">
            <v>100</v>
          </cell>
          <cell r="KF54">
            <v>100</v>
          </cell>
          <cell r="KG54">
            <v>100</v>
          </cell>
          <cell r="KH54">
            <v>100</v>
          </cell>
          <cell r="KI54" t="str">
            <v/>
          </cell>
          <cell r="KJ54" t="str">
            <v/>
          </cell>
          <cell r="KK54">
            <v>100</v>
          </cell>
          <cell r="KL54">
            <v>100</v>
          </cell>
          <cell r="KM54">
            <v>100</v>
          </cell>
          <cell r="KN54">
            <v>100</v>
          </cell>
          <cell r="KO54">
            <v>100</v>
          </cell>
          <cell r="KP54">
            <v>100</v>
          </cell>
          <cell r="KQ54">
            <v>100</v>
          </cell>
          <cell r="KR54">
            <v>100</v>
          </cell>
          <cell r="KS54">
            <v>100</v>
          </cell>
          <cell r="KT54">
            <v>100</v>
          </cell>
          <cell r="KU54" t="str">
            <v/>
          </cell>
          <cell r="KV54" t="str">
            <v/>
          </cell>
          <cell r="KW54">
            <v>100</v>
          </cell>
          <cell r="KX54" t="str">
            <v>7870_1</v>
          </cell>
          <cell r="KY54" t="str">
            <v>1. Fortalecer la articulación y el seguimiento a nivel distrital de la implementación de los lineami</v>
          </cell>
          <cell r="KZ54">
            <v>100</v>
          </cell>
          <cell r="LA54">
            <v>80.666666666666671</v>
          </cell>
          <cell r="LB54" t="str">
            <v/>
          </cell>
          <cell r="LC54" t="str">
            <v/>
          </cell>
          <cell r="LD54">
            <v>100</v>
          </cell>
          <cell r="LE54">
            <v>80.333333333333343</v>
          </cell>
          <cell r="LF54">
            <v>5347081000</v>
          </cell>
          <cell r="LG54">
            <v>4891684547</v>
          </cell>
          <cell r="LH54">
            <v>3254456632</v>
          </cell>
          <cell r="LI54">
            <v>305153100</v>
          </cell>
          <cell r="LJ54">
            <v>304492140</v>
          </cell>
          <cell r="LK54">
            <v>4</v>
          </cell>
          <cell r="LL54">
            <v>4</v>
          </cell>
          <cell r="LM54">
            <v>4</v>
          </cell>
          <cell r="LN54">
            <v>4</v>
          </cell>
          <cell r="LO54">
            <v>4</v>
          </cell>
          <cell r="LP54">
            <v>4</v>
          </cell>
          <cell r="LQ54">
            <v>12</v>
          </cell>
          <cell r="LR54">
            <v>12</v>
          </cell>
          <cell r="LS54">
            <v>12</v>
          </cell>
          <cell r="LT54">
            <v>12</v>
          </cell>
          <cell r="LU54" t="str">
            <v/>
          </cell>
          <cell r="LV54" t="str">
            <v/>
          </cell>
          <cell r="LW54">
            <v>72</v>
          </cell>
          <cell r="LX54">
            <v>72</v>
          </cell>
          <cell r="LY54">
            <v>72</v>
          </cell>
          <cell r="LZ54" t="str">
            <v>Oportuno: Se radica en los tiempos establecidos por la Oficina Asesora de Planeación - OAP</v>
          </cell>
          <cell r="MA54" t="str">
            <v>Oportuno: Se radica en los tiempos establecidos por la Oficina Asesora de Planeación - OAP</v>
          </cell>
          <cell r="MB54" t="str">
            <v>Oportuno: Se radica en los tiempos establecidos por la Oficina Asesora de Planeación - OAP</v>
          </cell>
          <cell r="MC54" t="str">
            <v>Oportuno: Se radica en los tiempos establecidos por la Oficina Asesora de Planeación - OAP</v>
          </cell>
          <cell r="MD54" t="str">
            <v>Oportuno: Se radica en los tiempos establecidos por la Oficina Asesora de Planeación - OAP</v>
          </cell>
          <cell r="ME54" t="str">
            <v>Oportuno: Se radica en los tiempos establecidos por la Oficina Asesora de Planeación - OAP</v>
          </cell>
          <cell r="MF54" t="str">
            <v>Oportuno: Se radica en los tiempos establecidos por la Oficina Asesora de Planeación - OAP</v>
          </cell>
          <cell r="MG54" t="str">
            <v>Oportuno: Se radica en los tiempos establecidos por la Oficina Asesora de Planeación - OAP</v>
          </cell>
          <cell r="MH54">
            <v>0</v>
          </cell>
          <cell r="MI54">
            <v>0</v>
          </cell>
          <cell r="MJ54">
            <v>0</v>
          </cell>
          <cell r="MK54">
            <v>0</v>
          </cell>
          <cell r="ML5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5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5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5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5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5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5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5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54">
            <v>0</v>
          </cell>
          <cell r="MU54">
            <v>0</v>
          </cell>
          <cell r="MV54">
            <v>0</v>
          </cell>
          <cell r="MW54">
            <v>0</v>
          </cell>
          <cell r="MX54">
            <v>100</v>
          </cell>
          <cell r="MY54">
            <v>100</v>
          </cell>
          <cell r="MZ54">
            <v>100</v>
          </cell>
          <cell r="NA54">
            <v>100</v>
          </cell>
          <cell r="NB54">
            <v>100</v>
          </cell>
          <cell r="NC54">
            <v>100</v>
          </cell>
          <cell r="ND54">
            <v>100</v>
          </cell>
          <cell r="NE54">
            <v>100</v>
          </cell>
          <cell r="NF54">
            <v>100</v>
          </cell>
          <cell r="NG54">
            <v>100</v>
          </cell>
          <cell r="NH54" t="str">
            <v/>
          </cell>
          <cell r="NI54" t="str">
            <v/>
          </cell>
          <cell r="NJ54" t="str">
            <v>La información consignada en el reporte del periodo, coincide con la información registrada en las herramientas presupuestales oficiales.</v>
          </cell>
          <cell r="NK54" t="str">
            <v>La información consignada en el reporte del periodo, coincide con la información registrada en las herramientas presupuestales oficiales.</v>
          </cell>
          <cell r="NL54" t="str">
            <v>La información consignada en el reporte del periodo, coincide con la información registrada en las herramientas presupuestales oficiales.</v>
          </cell>
          <cell r="NM54" t="str">
            <v>La información consignada en el reporte del periodo, coincide con la información registrada en las herramientas presupuestales oficiales.</v>
          </cell>
          <cell r="NN54" t="str">
            <v>La información consignada en el reporte del periodo, coincide con la información registrada en las herramientas presupuestales oficiales.</v>
          </cell>
          <cell r="NO54" t="str">
            <v>La información consignada en el reporte del periodo, coincide con la información registrada en las herramientas presupuestales oficiales.</v>
          </cell>
          <cell r="NP54" t="str">
            <v>La información consignada en el reporte del periodo, coincide con la información registrada en las herramientas presupuestales oficiales.</v>
          </cell>
          <cell r="NQ54" t="str">
            <v>La información consignada en el reporte del periodo, coincide con la información registrada en las herramientas presupuestales oficiales.</v>
          </cell>
          <cell r="NR54">
            <v>0</v>
          </cell>
          <cell r="NS54">
            <v>0</v>
          </cell>
          <cell r="NT54">
            <v>0</v>
          </cell>
          <cell r="NU54">
            <v>0</v>
          </cell>
          <cell r="NV54" t="str">
            <v>No se identificaron problemas o dificultades. La información consignada en el reporte del periodo, respecto a los avances, logros y retrasos presentados, da cuenta de forma clara, completa y concisa del nivel cumplimiento de la meta o indicador.</v>
          </cell>
          <cell r="NW54" t="str">
            <v>No se identificaron problemas o dificultades. La información consignada en el reporte del periodo, respecto a los avances, logros y retrasos presentados, da cuenta de forma clara, completa y concisa del nivel cumplimiento de la meta o indicador.</v>
          </cell>
          <cell r="NX54" t="str">
            <v>No se identificaron problemas o dificultades. La información consignada en el reporte del periodo, respecto a los avances, logros y retrasos presentados, da cuenta de forma clara, completa y concisa del nivel cumplimiento de la meta o indicador.</v>
          </cell>
          <cell r="NY54" t="str">
            <v>No se identificaron problemas o dificultades. La información consignada en el reporte del periodo, respecto a los avances, logros y retrasos presentados, da cuenta de forma clara, completa y concisa del nivel cumplimiento de la meta o indicador.</v>
          </cell>
          <cell r="NZ54" t="str">
            <v xml:space="preserve"> Se sugiere revisar  y verificar la necesidad de incluir información donde se refleje el desarrollo de las acciones o avance de la implementación del Sistema de Inspección Vigilancia y Control Distrital que mencionaban en el anteproyecto.</v>
          </cell>
          <cell r="OA54" t="str">
            <v>Frente a la evidencia programada se recomienda visibilizar en los documentos de avance presentado la firma del funcionario quien la elaboró.</v>
          </cell>
          <cell r="OB54" t="str">
            <v>No se identificaron problemas o dificultades. La información consignada en el reporte del periodo, respecto a los avances, logros y retrasos presentados, da cuenta de forma clara, completa y concisa del nivel cumplimiento de la meta o indicador.</v>
          </cell>
          <cell r="OC54" t="str">
            <v>No se identificaron problemas o dificultades. La información consignada en el reporte del periodo, respecto a los avances, logros y retrasos presentados, da cuenta de forma clara, completa y concisa del nivel cumplimiento de la meta o indicador.</v>
          </cell>
          <cell r="OD54">
            <v>0</v>
          </cell>
          <cell r="OE54">
            <v>0</v>
          </cell>
          <cell r="OF54">
            <v>0</v>
          </cell>
          <cell r="OG54">
            <v>0</v>
          </cell>
          <cell r="OJ54" t="str">
            <v>PD86</v>
          </cell>
          <cell r="OK54">
            <v>72</v>
          </cell>
          <cell r="OL54">
            <v>0</v>
          </cell>
          <cell r="OM54">
            <v>0</v>
          </cell>
          <cell r="ON54">
            <v>0</v>
          </cell>
          <cell r="OO54">
            <v>0</v>
          </cell>
          <cell r="OP54">
            <v>0</v>
          </cell>
          <cell r="OQ54">
            <v>0</v>
          </cell>
          <cell r="OR54">
            <v>0</v>
          </cell>
          <cell r="OS54">
            <v>0</v>
          </cell>
          <cell r="OT54">
            <v>0</v>
          </cell>
          <cell r="OU54">
            <v>0</v>
          </cell>
          <cell r="OV54">
            <v>0</v>
          </cell>
          <cell r="OW54">
            <v>0</v>
          </cell>
          <cell r="OX54">
            <v>0</v>
          </cell>
          <cell r="OY54">
            <v>20222309</v>
          </cell>
          <cell r="OZ54">
            <v>20222309</v>
          </cell>
          <cell r="PA54">
            <v>20222309</v>
          </cell>
          <cell r="PB54">
            <v>20222309</v>
          </cell>
          <cell r="PC54">
            <v>20222309</v>
          </cell>
          <cell r="PD54">
            <v>20222309</v>
          </cell>
          <cell r="PE54">
            <v>20222309</v>
          </cell>
          <cell r="PF54">
            <v>20222309</v>
          </cell>
          <cell r="PG54">
            <v>20222309</v>
          </cell>
          <cell r="PH54">
            <v>20222309</v>
          </cell>
          <cell r="PI54">
            <v>0</v>
          </cell>
          <cell r="PJ54">
            <v>0</v>
          </cell>
          <cell r="PK54">
            <v>20222309</v>
          </cell>
          <cell r="PL54">
            <v>660960</v>
          </cell>
          <cell r="PM54">
            <v>304492140</v>
          </cell>
          <cell r="PN54" t="str">
            <v>Meta Proyecto de Inversión</v>
          </cell>
        </row>
        <row r="55">
          <cell r="A55" t="str">
            <v>PD87</v>
          </cell>
          <cell r="B55">
            <v>7870</v>
          </cell>
          <cell r="C55" t="str">
            <v>7870_2</v>
          </cell>
          <cell r="D55">
            <v>2020110010186</v>
          </cell>
          <cell r="E55" t="str">
            <v>Un nuevo contrato social y ambiental para la Bogotá del siglo XXI</v>
          </cell>
          <cell r="F55" t="str">
            <v>5. Construir Bogotá región con gobierno abierto, transparente y ciudadanía consciente.</v>
          </cell>
          <cell r="G55" t="str">
            <v>56. Gestión Pública Efectiva</v>
          </cell>
          <cell r="H55" t="str">
            <v>Generar las condiciones necesarias para que la experiencia de la ciudadanía en la interacción con la Administración Distrital sea favorable.</v>
          </cell>
          <cell r="I55" t="str">
            <v>1. Fortalecer la articulación y el seguimiento a nivel distrital de la implementación de los lineamientos en materia de atención al ciudadano.</v>
          </cell>
          <cell r="J55" t="str">
            <v>Servicio a la ciudadanía, moderno, eficiente y de calidad</v>
          </cell>
          <cell r="K55" t="str">
            <v>Subsecretaría de Servicio a la Ciudadanía</v>
          </cell>
          <cell r="L55" t="str">
            <v>Diana Marcela Velasco Rincón</v>
          </cell>
          <cell r="M55" t="str">
            <v>Subsecretaria de Servicio a la Ciudadanía</v>
          </cell>
          <cell r="N55" t="str">
            <v>Subsecretaría de Servicio a la Ciudadanía</v>
          </cell>
          <cell r="O55" t="str">
            <v>Diana Marcela Velasco Rincón</v>
          </cell>
          <cell r="P55" t="str">
            <v>Subsecretaría de Servicio a la Ciudadanía</v>
          </cell>
          <cell r="Q55" t="str">
            <v>Sandra Liliana Jimenez Arias, Vivian Lilibeth Bernal Izquierdo</v>
          </cell>
          <cell r="R55" t="str">
            <v>Ricardo Pulido</v>
          </cell>
          <cell r="S55" t="str">
            <v>2. Implementar 100 porciento las estrategias para la articulación interinstitucional y la apropiación de los lineamientos en materia de atención al ciudadano e IVC</v>
          </cell>
          <cell r="T55" t="str">
            <v>Implementar 100 porciento las estrategias para la articulación interinstitucional y la apropiación de los lineamientos en materia de atención al ciudadano e IVC</v>
          </cell>
          <cell r="AC55" t="str">
            <v>2. Implementar 100 porciento las estrategias para la articulación interinstitucional y la apropiación de los lineamientos en materia de atención al ciudadano e IVC</v>
          </cell>
          <cell r="AI55" t="str">
            <v xml:space="preserve">PD_Meta Proyecto: 2. Implementar 100 porciento las estrategias para la articulación interinstitucional y la apropiación de los lineamientos en materia de atención al ciudadano e IVC; </v>
          </cell>
          <cell r="AJ55">
            <v>0</v>
          </cell>
          <cell r="AK55">
            <v>44055</v>
          </cell>
          <cell r="AL55">
            <v>1</v>
          </cell>
          <cell r="AM55">
            <v>2022</v>
          </cell>
          <cell r="AN55" t="str">
            <v>Diseñar e implementar estrategias que permitan la articulación interinstitucional para el cumplimiento y apropiación de la Política Pública Distrital de Servicio a la Ciudadanía</v>
          </cell>
          <cell r="AO55" t="str">
            <v>Fortalecimiento de la relación del ciudadano con la Administración Distrital, a través de la articulación de las  Entidades Distritales, garantizando el cumplimiento de la normatividad y lineamientos vigentes, para brindar servicios de calidad  por parte de los servidores en las entidades y de las empresas y/o establecimientos de comercio que operan en el Distrito Capital.</v>
          </cell>
          <cell r="AP55">
            <v>2020</v>
          </cell>
          <cell r="AQ55">
            <v>2024</v>
          </cell>
          <cell r="AR55" t="str">
            <v>Constante</v>
          </cell>
          <cell r="AS55" t="str">
            <v>Eficiencia</v>
          </cell>
          <cell r="AT55" t="str">
            <v>Porcentaje</v>
          </cell>
          <cell r="AU55" t="str">
            <v>Producto</v>
          </cell>
          <cell r="AV55" t="str">
            <v>N/D</v>
          </cell>
          <cell r="AW55">
            <v>0</v>
          </cell>
          <cell r="AX55" t="str">
            <v>N/D</v>
          </cell>
          <cell r="AY55">
            <v>1</v>
          </cell>
          <cell r="BB55" t="str">
            <v>Durante la vigencia se llevaran a cabo múltiples actividades para el diseño e implementación de las estrategias contenidas en el Plan de Acción para el cumplimiento y apropiación de los lineamientos en materia de servicio a la ciudadanía e IVC, a saber; mesas de trabajo, jornadas de capacitación y/o socialización, cualificaciones.
Mediante el desarrollo y cumplimiento de las siguientes actividades; Cumplir al 100% el Plan de acción de la Política Pública de Servicio a la Ciudadanía, Fortalecer la articulación con las entidades distritales para la implementación de los lineamientos de servicio a la ciudadanía y el ejercicio de inspección, vigilancia y control y medir el nivel de apropiación de los lineamientos de servicio a la ciudadanía e IVC en las entidades distritales.</v>
          </cell>
          <cell r="BC55" t="str">
            <v>(Actividades ejecutadas de las estrategias para la articulación interinstitucional y la apropiación de los lineamientos en materia de atención al ciudadano e IVC / Actividades programadas de las estrategias para la articulación interinstitucional y la apropiación de los lineamientos en materia de atención al ciudadano e IVC) * 100</v>
          </cell>
          <cell r="BD55" t="str">
            <v xml:space="preserve">Actividades ejecutadas de las estrategias para la articulación interinstitucional y la apropiación de los lineamientos en materia de atención al ciudadano e IVC </v>
          </cell>
          <cell r="BE55" t="str">
            <v xml:space="preserve"> Actividades programadas de las estrategias para la articulación interinstitucional y la apropiación de los lineamientos en materia de atención al ciudadano e IVC</v>
          </cell>
          <cell r="BF55" t="str">
            <v xml:space="preserve">Plan de Acción para el cumplimiento y apropiación de los lineamientos de servicio a la ciudadanía, generado por la Subdirección de Seguimiento a al Gestoión de Inspección, Vigilancia y Control, y por la Subsecretaria de Servicio a la Ciudadanía </v>
          </cell>
          <cell r="BG55">
            <v>2</v>
          </cell>
          <cell r="BH55">
            <v>44554</v>
          </cell>
          <cell r="BI55" t="str">
            <v>Se modificaron los campos: Fórmula del indicador o meta, Variables, Descripción del método de cálculo del indicador, Fuentes de información verificable.</v>
          </cell>
          <cell r="BJ55" t="str">
            <v>Plan de acción - proyectos de inversión (actividades)</v>
          </cell>
          <cell r="BK55">
            <v>100</v>
          </cell>
          <cell r="BL55">
            <v>100</v>
          </cell>
          <cell r="BM55">
            <v>100</v>
          </cell>
          <cell r="BN55">
            <v>100</v>
          </cell>
          <cell r="BO55">
            <v>100</v>
          </cell>
          <cell r="BP55">
            <v>100</v>
          </cell>
          <cell r="BQ55">
            <v>3410290150</v>
          </cell>
          <cell r="BR55">
            <v>128508825</v>
          </cell>
          <cell r="BS55">
            <v>739673866</v>
          </cell>
          <cell r="BT55">
            <v>945776459</v>
          </cell>
          <cell r="BU55">
            <v>911543000</v>
          </cell>
          <cell r="BV55">
            <v>684788000</v>
          </cell>
          <cell r="BW55">
            <v>100</v>
          </cell>
          <cell r="BX55">
            <v>100</v>
          </cell>
          <cell r="BY55">
            <v>100</v>
          </cell>
          <cell r="BZ55">
            <v>100</v>
          </cell>
          <cell r="CA55">
            <v>100</v>
          </cell>
          <cell r="CB55">
            <v>128508825</v>
          </cell>
          <cell r="CC55">
            <v>109844699</v>
          </cell>
          <cell r="CD55">
            <v>739673866</v>
          </cell>
          <cell r="CE55">
            <v>711124725</v>
          </cell>
          <cell r="CF55">
            <v>100</v>
          </cell>
          <cell r="CG55">
            <v>100.00000000000001</v>
          </cell>
          <cell r="CH55" t="str">
            <v>No aplica</v>
          </cell>
          <cell r="CI55" t="str">
            <v>Suma</v>
          </cell>
          <cell r="CJ55">
            <v>21.666666666666668</v>
          </cell>
          <cell r="CK55">
            <v>0</v>
          </cell>
          <cell r="CL55">
            <v>10.666666666666668</v>
          </cell>
          <cell r="CM55">
            <v>8.3333333333333321</v>
          </cell>
          <cell r="CN55">
            <v>10.666666666666668</v>
          </cell>
          <cell r="CO55">
            <v>0</v>
          </cell>
          <cell r="CP55">
            <v>19</v>
          </cell>
          <cell r="CQ55">
            <v>0</v>
          </cell>
          <cell r="CR55">
            <v>10.666666666666668</v>
          </cell>
          <cell r="CS55">
            <v>8.3333333333333321</v>
          </cell>
          <cell r="CT55">
            <v>10.666666666666668</v>
          </cell>
          <cell r="CU55">
            <v>0</v>
          </cell>
          <cell r="CV55">
            <v>100</v>
          </cell>
          <cell r="CW55">
            <v>89.333333333333343</v>
          </cell>
          <cell r="CX55">
            <v>89.333333333333343</v>
          </cell>
          <cell r="CY55">
            <v>65</v>
          </cell>
          <cell r="CZ55">
            <v>0</v>
          </cell>
          <cell r="DA55">
            <v>32</v>
          </cell>
          <cell r="DB55">
            <v>25</v>
          </cell>
          <cell r="DC55">
            <v>32</v>
          </cell>
          <cell r="DD55">
            <v>0</v>
          </cell>
          <cell r="DE55">
            <v>57</v>
          </cell>
          <cell r="DF55">
            <v>0</v>
          </cell>
          <cell r="DG55">
            <v>32</v>
          </cell>
          <cell r="DH55">
            <v>25</v>
          </cell>
          <cell r="DI55">
            <v>32</v>
          </cell>
          <cell r="DJ55">
            <v>0</v>
          </cell>
          <cell r="DK55">
            <v>300</v>
          </cell>
          <cell r="DL55">
            <v>65</v>
          </cell>
          <cell r="DM55">
            <v>0</v>
          </cell>
          <cell r="DN55">
            <v>32</v>
          </cell>
          <cell r="DO55">
            <v>25</v>
          </cell>
          <cell r="DP55">
            <v>32</v>
          </cell>
          <cell r="DQ55">
            <v>0</v>
          </cell>
          <cell r="DR55">
            <v>57</v>
          </cell>
          <cell r="DS55">
            <v>0</v>
          </cell>
          <cell r="DT55">
            <v>32</v>
          </cell>
          <cell r="DU55">
            <v>25</v>
          </cell>
          <cell r="DV55">
            <v>0</v>
          </cell>
          <cell r="DW55">
            <v>0</v>
          </cell>
          <cell r="DX55">
            <v>268</v>
          </cell>
          <cell r="DY55">
            <v>268</v>
          </cell>
          <cell r="DZ55" t="str">
            <v>Se entregaran dos soportes así:
1. Reporte de Política pública distrital de servicio a la ciudadanía, cierre de la vigencia 2021.
2. Documento de informe final de las acciones y estrategias para la apropiación de los lineamientos en materia de atención al ciudadano e IVC de la vigencia 2021.</v>
          </cell>
          <cell r="EA55" t="str">
            <v>N/A</v>
          </cell>
          <cell r="EB55" t="str">
            <v>Se entregarán dos documentos así:
1. Plan de Acción para el fortalecimiento de la articulación con las Entidades Distritales 
2. Plan de Acción para el cumplimiento y apropiación de los lineamientos de servicio a la ciudadanía</v>
          </cell>
          <cell r="EC55" t="str">
            <v xml:space="preserve">Se entregara el reporte de Política pública distrital de servicio a la ciudadanía
</v>
          </cell>
          <cell r="ED55" t="str">
            <v>Se entregaran dos soportes así:
1. Actas de Reunión de articulación para implementación de lineamientos en materia de servicio a la ciudadanía e IVC
2. Documento o actas de avances del plan de acción de apropiación de los lineamientos de servicio a la ciudadanía,.</v>
          </cell>
          <cell r="EE55" t="str">
            <v>N/A</v>
          </cell>
          <cell r="EF55" t="str">
            <v>Se entregaran tres soportes así:
1. Reporte de Política pública distrital de servicio a la ciudadanía
2. Actas de Reunión de articulación para implementación de lineamientos en materia de servicio a la ciudadanía e IVC
3. Documento o actas de avances del plan de acción de apropiación de los lineamientos de servicio a la ciudadanía,.</v>
          </cell>
          <cell r="EG55" t="str">
            <v>N/A</v>
          </cell>
          <cell r="EH55" t="str">
            <v>Se entregaran dos soportes así:
1. Actas de Reunión de articulación para implementación de lineamientos en materia de servicio a la ciudadanía e IVC
2. Documento o actas de avances del plan de acción de apropiación de los lineamientos de servicio a la ciudadanía,.</v>
          </cell>
          <cell r="EI55" t="str">
            <v xml:space="preserve">Se entregara el reporte de Política pública distrital de servicio a la ciudadanía
</v>
          </cell>
          <cell r="EJ55" t="str">
            <v>Se entregaran dos soportes así:
1. Actas de Reunión de articulación para implementación de lineamientos en materia de servicio a la ciudadanía e IVC
2. Documento o actas de avances del plan de acción de apropiación de los lineamientos de servicio a la ciudadanía,.</v>
          </cell>
          <cell r="EK55" t="str">
            <v>N/A</v>
          </cell>
          <cell r="EL55" t="str">
            <v>1. Reporte de Política pública distrital de servicio a la ciudadanía, cierre de la vigencia 2021.
2. Documento de informe final de las acciones y estrategias para la apropiación de los lineamientos en materia de atención al ciudadano de la vigencia 2021.</v>
          </cell>
          <cell r="EM55">
            <v>0</v>
          </cell>
          <cell r="EN55" t="str">
            <v xml:space="preserve">
1. Plan de Acción para el fortalecimiento de la articulación con las Entidades Distritales 
2. Plan de Acción para el cumplimiento y apropiación de los lineamientos de servicio a la ciudadanía que contiene las actividades. </v>
          </cell>
          <cell r="EO55" t="str">
            <v xml:space="preserve">Primer reporte trimestral de 2022 de la Política Pública Distrital de Servicio a la Ciudadanía </v>
          </cell>
          <cell r="EP55" t="str">
            <v>1. Actas de Reunión de articulación para implementación de lineamientos en materia de servicio a la ciudadanía.
2. Actas de avances del plan de acción de apropiación de los lineamientos de servicio a la ciudadanía.</v>
          </cell>
          <cell r="EQ55">
            <v>0</v>
          </cell>
          <cell r="ER55" t="str">
            <v>1. Reporte de Política pública distrital de servicio a la ciudadanía
2. Actas de Reunión de articulación para implementación de lineamientos en materia de servicio a la ciudadanía e IVC
3. Documentos o actas de avances del plan de acción de apropiación de los lineamientos de servicio a la ciudadanía.</v>
          </cell>
          <cell r="ES55">
            <v>0</v>
          </cell>
          <cell r="ET55" t="str">
            <v>1. Actas de Reunión de articulación para implementación de lineamientos en materia de servicio a la ciudadanía e IVC
2. Actas de avances del plan de acción de apropiación de los lineamientos de servicio a la ciudadanía,.</v>
          </cell>
          <cell r="EU55" t="str">
            <v>1. Reporte de Política pública distrital de servicio a la ciudadanía</v>
          </cell>
          <cell r="EV55">
            <v>0</v>
          </cell>
          <cell r="EW55">
            <v>0</v>
          </cell>
          <cell r="EX55">
            <v>913850000</v>
          </cell>
          <cell r="EY55">
            <v>913850000</v>
          </cell>
          <cell r="EZ55">
            <v>913850000</v>
          </cell>
          <cell r="FA55">
            <v>913850000</v>
          </cell>
          <cell r="FB55">
            <v>913850000</v>
          </cell>
          <cell r="FC55">
            <v>913850000</v>
          </cell>
          <cell r="FD55">
            <v>913850000</v>
          </cell>
          <cell r="FE55">
            <v>913850000</v>
          </cell>
          <cell r="FF55">
            <v>913850000</v>
          </cell>
          <cell r="FG55">
            <v>913850000</v>
          </cell>
          <cell r="FH55">
            <v>913850000</v>
          </cell>
          <cell r="FI55">
            <v>913850000</v>
          </cell>
          <cell r="FJ55">
            <v>913850000</v>
          </cell>
          <cell r="FK55">
            <v>913850000</v>
          </cell>
          <cell r="FL55">
            <v>916801725</v>
          </cell>
          <cell r="FM55">
            <v>916801725</v>
          </cell>
          <cell r="FN55">
            <v>916801725</v>
          </cell>
          <cell r="FO55">
            <v>916801725</v>
          </cell>
          <cell r="FP55">
            <v>916801725</v>
          </cell>
          <cell r="FQ55">
            <v>916801725</v>
          </cell>
          <cell r="FR55">
            <v>945776459</v>
          </cell>
          <cell r="FS55">
            <v>945776459</v>
          </cell>
          <cell r="FT55">
            <v>945776459</v>
          </cell>
          <cell r="FU55">
            <v>0</v>
          </cell>
          <cell r="FV55">
            <v>0</v>
          </cell>
          <cell r="FW55">
            <v>945776459</v>
          </cell>
          <cell r="FX55">
            <v>894230460</v>
          </cell>
          <cell r="FY55">
            <v>915676681</v>
          </cell>
          <cell r="FZ55">
            <v>915676681</v>
          </cell>
          <cell r="GA55">
            <v>915676681</v>
          </cell>
          <cell r="GB55">
            <v>915676681</v>
          </cell>
          <cell r="GC55">
            <v>915676681</v>
          </cell>
          <cell r="GD55">
            <v>869046416</v>
          </cell>
          <cell r="GE55">
            <v>869046416</v>
          </cell>
          <cell r="GF55">
            <v>869046416</v>
          </cell>
          <cell r="GG55">
            <v>883512371</v>
          </cell>
          <cell r="GH55">
            <v>0</v>
          </cell>
          <cell r="GI55">
            <v>0</v>
          </cell>
          <cell r="GJ55">
            <v>883512371</v>
          </cell>
          <cell r="GK55">
            <v>0</v>
          </cell>
          <cell r="GL55">
            <v>29736045</v>
          </cell>
          <cell r="GM55">
            <v>110174835</v>
          </cell>
          <cell r="GN55">
            <v>186749974</v>
          </cell>
          <cell r="GO55">
            <v>263325113</v>
          </cell>
          <cell r="GP55">
            <v>339900252</v>
          </cell>
          <cell r="GQ55">
            <v>416475391</v>
          </cell>
          <cell r="GR55">
            <v>493050530</v>
          </cell>
          <cell r="GS55">
            <v>569625669</v>
          </cell>
          <cell r="GT55">
            <v>646200808</v>
          </cell>
          <cell r="GU55">
            <v>0</v>
          </cell>
          <cell r="GV55">
            <v>0</v>
          </cell>
          <cell r="GW55">
            <v>646200808</v>
          </cell>
          <cell r="GX55">
            <v>0</v>
          </cell>
          <cell r="GY55">
            <v>0</v>
          </cell>
          <cell r="GZ55">
            <v>0</v>
          </cell>
          <cell r="HA55">
            <v>0</v>
          </cell>
          <cell r="HB55">
            <v>0</v>
          </cell>
          <cell r="HC55">
            <v>0</v>
          </cell>
          <cell r="HD55">
            <v>0</v>
          </cell>
          <cell r="HE55">
            <v>0</v>
          </cell>
          <cell r="HF55">
            <v>0</v>
          </cell>
          <cell r="HG55">
            <v>28549141</v>
          </cell>
          <cell r="HH55">
            <v>0</v>
          </cell>
          <cell r="HI55">
            <v>0</v>
          </cell>
          <cell r="HJ55">
            <v>28549141</v>
          </cell>
          <cell r="HK55">
            <v>24980498</v>
          </cell>
          <cell r="HL55">
            <v>28549141</v>
          </cell>
          <cell r="HM55">
            <v>28549141</v>
          </cell>
          <cell r="HN55">
            <v>28549141</v>
          </cell>
          <cell r="HO55">
            <v>28549141</v>
          </cell>
          <cell r="HP55">
            <v>28549141</v>
          </cell>
          <cell r="HQ55">
            <v>28549141</v>
          </cell>
          <cell r="HR55">
            <v>28549141</v>
          </cell>
          <cell r="HS55">
            <v>28549141</v>
          </cell>
          <cell r="HT55">
            <v>28549141</v>
          </cell>
          <cell r="HU55">
            <v>0</v>
          </cell>
          <cell r="HV55">
            <v>0</v>
          </cell>
          <cell r="HW55">
            <v>28549141</v>
          </cell>
          <cell r="HX55" t="str">
            <v>AVANCES Y LOGROS:
La Secretaría General de la Alcaldía Mayor de Bogotá D.C., a través de la Subsecretaría de Servicio a la Ciudadanía, en cumplimiento de su rol como gerente de la Política Pública Distrital de Servicio a la Ciudadanía, en el transcurso de esta vigencia realizó el reporte correspondiente al último trimestre de 2021 y al primer, segundo y tercer trimestre de 2022 en la implementación de los 37 indicadores de producto y 7 indicadores de resultado de la Política Pública Distrital de Servicio a la Ciudadanía a partir de los reportes remitidos por las 31 entidades distritales que tienen compromisos en la política.
De otra parte, la Subsecretaría de Servicio a la Ciudadanía preparó el informe final de acciones y estrategias para la apropiación de los lineamientos de servicio a la ciudadanía ejecutadas durante 2021, este informe contiene el detalle mensual de las acciones realizadas por el área y sus distintos equipos de trabajo y dependencias en el tema. Así mismo la Subsecretaría de Servicio a la Ciudadanía diseño el plan de acción para la articulación y la apropiación de lineamientos donde se describe la ruta de trabajo para la vigencia 2022, en desarrollo de dicho plan se realizaron reuniones con entidades distritales y mesas de trabajo con el fín de llevar a cabo la articulación para la implementación de lineamientos en matería de servicio a la ciudadanía. Así mismo se efectuarón  sesiones de sensibilización con el Instituto Nacional para Ciegos-INCI y con la Cámara de Comercio de Bogotá.
BENEFICIOS:
Definición de acciones y lineamientos de articulación de entidades a nivel distrital, seguimiento por medio de indicadores de producto y resultado de la Política Distrital de Servicio a la Ciudadanía, aumentando la percepción positiva de la Administración Pública, la confianza en el Administración Distrital, la satisfacción de la ciudadanía y disminuyendo la brecha entre las necesidades y requerimientos de la ciudadanía y la oferta de bienes y servicios.</v>
          </cell>
          <cell r="HY55" t="str">
            <v/>
          </cell>
          <cell r="HZ55" t="str">
            <v/>
          </cell>
          <cell r="IA55" t="str">
            <v>Durante el enero de 2022, la Secretaría General de la Alcaldía Mayor de Bogotá D.C., a través de la Subsecretaría de Servicio a la Ciudadanía elaboró el reporte correspondiente al último trimestre de 2021 en la implementación de los 37 indicadores de producto y 7 indicadores de resultado de la Política Pública Distrital de Servicio a la Ciudadanía a partir de los reportes remitidos por las 31 entidades distritales con compromisos en la política. 
Asimismo,  la Subsecretaría de Servicio a la Ciudadanía preparó el informe final de acciones y estrategias para la apropiación de los lineamientos de servicio a la ciudadanía ejecutadas durante 2021. Este informe contiene el detalle mensual de las acciones realizadas por el área y sus distintos equipos de trabajo y dependencias en el tema.</v>
          </cell>
          <cell r="IB55" t="str">
            <v/>
          </cell>
          <cell r="IC55" t="str">
            <v xml:space="preserve">Durante marzo de 2022, la Secretaría General de la Alcaldía Mayor de Bogotá D.C., a través de la Subsecretaría de Servicio a la Ciudadanía avanzó en la definición de actividades para promover la articulación con las entidades distritales así como para el cumplimiento y apropiación de lineamientos en servicio a la ciudadanía, este plan de acción incluye acciones en generación de conocimiento, implementación de lineamientos, fortalecimiento de capacidades y el seguimiento y la evaluación. </v>
          </cell>
          <cell r="ID55" t="str">
            <v xml:space="preserve">Durante abril de 2022, la Secretaría General de la Alcaldía Mayor de Bogotá D.C., a través de la Subsecretaría de Servicio a la Ciudadanía elaboró el reporte correspondiente al primer trimestre de 2022 en la implementación de los 37 indicadores de producto y 7 indicadores de resultado de la Política Pública Distrital de Servicio a la Ciudadanía a partir de los reportes remitidos por las 31 entidades distritales con compromisos en la política. 
</v>
          </cell>
          <cell r="IE55" t="str">
            <v xml:space="preserve">Durante el mes de mayo de 2022, la Secretaría General de la Alcaldía Mayor de Bogotá D.C., a través de la Subsecretaría de Servicio a la Ciudadanía realizó acciones de articulación para la implementación de lineamientos en materia de servicio a la ciudadanía a través de: 
- 6 reuniones con entidades distritales, a saber; Departamento Administrativo del Servicio Civil Distrital DASCD, Secretaría de la Mujer, Catastro, Secretaría de Gobierno, Jardín Botánico, 
Asimismo, la Subsecretaría de Servicio a la Ciudadanía realizó acciones de apropiación de lineamientos de servicio a la ciudadanía a través de: 
- 1 jornada de socialización sobre Racionalización de trámites.
- 2 mesas de trabajo con la Secretaría de Hacienda.
</v>
          </cell>
          <cell r="IF55" t="str">
            <v/>
          </cell>
          <cell r="IG55" t="str">
            <v>Durante el mes de julio de 2022, la Secretaría General de la Alcaldía Mayor de Bogotá D.C., a través de la Subsecretaría de Servicio a la Ciudadanía elaboró el reporte correspondiente al segundo trimestre de 2022  de avances en la implementación de los 37 indicadores de producto y 7 indicadores de resultado de la Política Pública Distrital de Servicio a la Ciudadanía a partir de los reportes remitidos por las 31 entidades distritales con compromisos en la política. Durante el segundo semestre de 2022 se realizará el correspondiente al tercer trimestre de la vigencia. 
Asimismo,  la Subsecretaría de Servicio a la Ciudadanía continuó la implementación de las estrategias de articulación y seguimiento a nivel distrital para la implementación  de lineamientos en materia de atención al ciudadano. Dentro de las acciones ejecutadas se encuentran: 
- 1 evento de presentación "Programa de dinamización para la Racionalización de Trámites del Distrito Capital"
-  7 reuniones o mesas de trabajo, con las siguientes entidades; Departamento Nacional de Planeación, Veeduría Distrital, Secretaría de Educación Distrital, Instituto Distrital de la Participación Ciudadana -IDPAC, Secretaría de Hacienda, Instituto Distrital de Recreación y Deporte IDRD, Unidad Administrativa Especial de Catastro Distrital - UAECD.
Además, la Subsecretaría de Servicio a la Ciudadanía realizó acciones de apropiación de lineamientos de servicio a la ciudadanía a través de 2 sesiones de sensibilización</v>
          </cell>
          <cell r="IH55" t="str">
            <v/>
          </cell>
          <cell r="II55" t="str">
            <v>Durante el mes de septiembre de 2022, la Secretaría General de la Alcaldía Mayor de Bogotá D.C., a través de la Subsecretaría de Servicio a la Ciudadanía  continuó la implementación de las estrategias de articulación y seguimiento a nivel distrital para la implementación  de lineamientos en materia de atención al ciudadano a través de mesas de trabajo y reuniones con entidades distritales con el fin de definir y hacer seguimiento a la implementación de estrategias para la adopción de lineamientos en materia de servicio a la ciudadanía.
Además, la Subsecretaría de Servicio a la Ciudadanía realizó acciones de apropiación de lineamientos de servicio a la ciudadanía a través de  sesiones de sensibilización una  con el INCI y otra con la Cámara de Comercio de Bogotá.</v>
          </cell>
          <cell r="IJ55" t="str">
            <v xml:space="preserve">Durante el mes de octubre de 2022, la Secretaría General de la Alcaldía Mayor de Bogotá D.C., a través de la Subsecretaría de Servicio a la Ciudadanía elaboró el reporte correspondiente al tercer trimestre de 2022  de avances en la implementación de los 37 indicadores de producto y 7 indicadores de resultado de la Política Pública Distrital de Servicio a la Ciudadanía a partir de los reportes remitidos por las 31 entidades distritales con compromisos en la política. </v>
          </cell>
          <cell r="IK55" t="str">
            <v/>
          </cell>
          <cell r="IL55" t="str">
            <v/>
          </cell>
          <cell r="IM55">
            <v>1</v>
          </cell>
          <cell r="IN55">
            <v>0</v>
          </cell>
          <cell r="IO55">
            <v>1</v>
          </cell>
          <cell r="IP55">
            <v>1</v>
          </cell>
          <cell r="IQ55">
            <v>1</v>
          </cell>
          <cell r="IR55">
            <v>0</v>
          </cell>
          <cell r="IS55">
            <v>1</v>
          </cell>
          <cell r="IT55">
            <v>0</v>
          </cell>
          <cell r="IU55">
            <v>1</v>
          </cell>
          <cell r="IV55">
            <v>1</v>
          </cell>
          <cell r="IW55">
            <v>0</v>
          </cell>
          <cell r="IX55">
            <v>0</v>
          </cell>
          <cell r="IY55">
            <v>0.89333333333333331</v>
          </cell>
          <cell r="IZ55">
            <v>21.666666666666668</v>
          </cell>
          <cell r="JA55">
            <v>0</v>
          </cell>
          <cell r="JB55">
            <v>10.666666666666668</v>
          </cell>
          <cell r="JC55">
            <v>8.3333333333333321</v>
          </cell>
          <cell r="JD55">
            <v>10.666666666666668</v>
          </cell>
          <cell r="JE55">
            <v>0</v>
          </cell>
          <cell r="JF55">
            <v>19</v>
          </cell>
          <cell r="JG55">
            <v>0</v>
          </cell>
          <cell r="JH55">
            <v>10.666666666666668</v>
          </cell>
          <cell r="JI55">
            <v>8.3333333333333321</v>
          </cell>
          <cell r="JJ55">
            <v>0</v>
          </cell>
          <cell r="JK55">
            <v>0</v>
          </cell>
          <cell r="JL55">
            <v>89.333333333333343</v>
          </cell>
          <cell r="JM55">
            <v>21.666666666666668</v>
          </cell>
          <cell r="JN55">
            <v>21.666666666666668</v>
          </cell>
          <cell r="JO55">
            <v>32.333333333333336</v>
          </cell>
          <cell r="JP55">
            <v>40.666666666666671</v>
          </cell>
          <cell r="JQ55">
            <v>51.333333333333343</v>
          </cell>
          <cell r="JR55">
            <v>51.333333333333343</v>
          </cell>
          <cell r="JS55">
            <v>70.333333333333343</v>
          </cell>
          <cell r="JT55">
            <v>70.333333333333343</v>
          </cell>
          <cell r="JU55">
            <v>81.000000000000014</v>
          </cell>
          <cell r="JV55">
            <v>89.333333333333343</v>
          </cell>
          <cell r="JW55">
            <v>89.333333333333343</v>
          </cell>
          <cell r="JX55">
            <v>89.333333333333343</v>
          </cell>
          <cell r="JY55">
            <v>100</v>
          </cell>
          <cell r="JZ55" t="str">
            <v/>
          </cell>
          <cell r="KA55">
            <v>100</v>
          </cell>
          <cell r="KB55">
            <v>100</v>
          </cell>
          <cell r="KC55">
            <v>100</v>
          </cell>
          <cell r="KD55" t="str">
            <v/>
          </cell>
          <cell r="KE55">
            <v>100</v>
          </cell>
          <cell r="KF55" t="str">
            <v/>
          </cell>
          <cell r="KG55">
            <v>100</v>
          </cell>
          <cell r="KH55">
            <v>100</v>
          </cell>
          <cell r="KI55" t="str">
            <v/>
          </cell>
          <cell r="KJ55" t="str">
            <v/>
          </cell>
          <cell r="KK55">
            <v>100</v>
          </cell>
          <cell r="KL55">
            <v>100</v>
          </cell>
          <cell r="KM55">
            <v>100</v>
          </cell>
          <cell r="KN55">
            <v>100</v>
          </cell>
          <cell r="KO55">
            <v>100</v>
          </cell>
          <cell r="KP55">
            <v>100</v>
          </cell>
          <cell r="KQ55">
            <v>100</v>
          </cell>
          <cell r="KR55">
            <v>100</v>
          </cell>
          <cell r="KS55">
            <v>100</v>
          </cell>
          <cell r="KT55">
            <v>100</v>
          </cell>
          <cell r="KU55" t="str">
            <v/>
          </cell>
          <cell r="KV55" t="str">
            <v/>
          </cell>
          <cell r="KW55">
            <v>100</v>
          </cell>
          <cell r="KX55" t="str">
            <v>7870_1</v>
          </cell>
          <cell r="KY55" t="str">
            <v>1. Fortalecer la articulación y el seguimiento a nivel distrital de la implementación de los lineami</v>
          </cell>
          <cell r="KZ55">
            <v>100</v>
          </cell>
          <cell r="LA55">
            <v>80.666666666666671</v>
          </cell>
          <cell r="LB55" t="str">
            <v/>
          </cell>
          <cell r="LC55" t="str">
            <v/>
          </cell>
          <cell r="LD55">
            <v>100</v>
          </cell>
          <cell r="LE55">
            <v>80.333333333333343</v>
          </cell>
          <cell r="LF55">
            <v>5347081000</v>
          </cell>
          <cell r="LG55">
            <v>4891684547</v>
          </cell>
          <cell r="LH55">
            <v>3254456632</v>
          </cell>
          <cell r="LI55">
            <v>305153100</v>
          </cell>
          <cell r="LJ55">
            <v>304492140</v>
          </cell>
          <cell r="LK55">
            <v>21.666666666666671</v>
          </cell>
          <cell r="LL55">
            <v>0</v>
          </cell>
          <cell r="LM55">
            <v>10.666666666666664</v>
          </cell>
          <cell r="LN55">
            <v>8.3333333333333357</v>
          </cell>
          <cell r="LO55">
            <v>10.666666666666671</v>
          </cell>
          <cell r="LP55">
            <v>0</v>
          </cell>
          <cell r="LQ55">
            <v>19</v>
          </cell>
          <cell r="LR55">
            <v>0</v>
          </cell>
          <cell r="LS55">
            <v>10.666666666666671</v>
          </cell>
          <cell r="LT55">
            <v>8.3333333333333286</v>
          </cell>
          <cell r="LU55" t="str">
            <v/>
          </cell>
          <cell r="LV55" t="str">
            <v/>
          </cell>
          <cell r="LW55">
            <v>89.333333333333343</v>
          </cell>
          <cell r="LX55">
            <v>89.333333333333343</v>
          </cell>
          <cell r="LY55">
            <v>89.333333333333343</v>
          </cell>
          <cell r="LZ55" t="str">
            <v>Oportuno: Se radica en los tiempos establecidos por la Oficina Asesora de Planeación - OAP</v>
          </cell>
          <cell r="MA55" t="str">
            <v>Oportuno: Se radica en los tiempos establecidos por la Oficina Asesora de Planeación - OAP</v>
          </cell>
          <cell r="MB55" t="str">
            <v>Oportuno: Se radica en los tiempos establecidos por la Oficina Asesora de Planeación - OAP</v>
          </cell>
          <cell r="MC55" t="str">
            <v>Oportuno: Se radica en los tiempos establecidos por la Oficina Asesora de Planeación - OAP</v>
          </cell>
          <cell r="MD55" t="str">
            <v>Oportuno: Se radica en los tiempos establecidos por la Oficina Asesora de Planeación - OAP</v>
          </cell>
          <cell r="ME55" t="str">
            <v>Oportuno: Se radica en los tiempos establecidos por la Oficina Asesora de Planeación - OAP</v>
          </cell>
          <cell r="MF55" t="str">
            <v>Oportuno: Se radica en los tiempos establecidos por la Oficina Asesora de Planeación - OAP</v>
          </cell>
          <cell r="MG55" t="str">
            <v>Oportuno: Se radica en los tiempos establecidos por la Oficina Asesora de Planeación - OAP</v>
          </cell>
          <cell r="MH55">
            <v>0</v>
          </cell>
          <cell r="MI55">
            <v>0</v>
          </cell>
          <cell r="MJ55">
            <v>0</v>
          </cell>
          <cell r="MK55">
            <v>0</v>
          </cell>
          <cell r="ML5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5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5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5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5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Q5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5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5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55">
            <v>0</v>
          </cell>
          <cell r="MU55">
            <v>0</v>
          </cell>
          <cell r="MV55">
            <v>0</v>
          </cell>
          <cell r="MW55">
            <v>0</v>
          </cell>
          <cell r="MX55">
            <v>100</v>
          </cell>
          <cell r="MY55">
            <v>100</v>
          </cell>
          <cell r="MZ55">
            <v>100</v>
          </cell>
          <cell r="NA55">
            <v>100</v>
          </cell>
          <cell r="NB55">
            <v>100</v>
          </cell>
          <cell r="NC55">
            <v>100</v>
          </cell>
          <cell r="ND55">
            <v>100</v>
          </cell>
          <cell r="NE55">
            <v>100</v>
          </cell>
          <cell r="NF55">
            <v>100</v>
          </cell>
          <cell r="NG55">
            <v>100</v>
          </cell>
          <cell r="NH55" t="str">
            <v/>
          </cell>
          <cell r="NI55" t="str">
            <v/>
          </cell>
          <cell r="NJ55" t="str">
            <v>La información consignada en el reporte del periodo, coincide con la información registrada en las herramientas presupuestales oficiales.</v>
          </cell>
          <cell r="NK55" t="str">
            <v>No aplica</v>
          </cell>
          <cell r="NL55" t="str">
            <v>La información consignada en el reporte del periodo, coincide con la información registrada en las herramientas presupuestales oficiales.</v>
          </cell>
          <cell r="NM55" t="str">
            <v>La información consignada en el reporte del periodo, coincide con la información registrada en las herramientas presupuestales oficiales.</v>
          </cell>
          <cell r="NN55" t="str">
            <v>La información consignada en el reporte del periodo, coincide con la información registrada en las herramientas presupuestales oficiales.</v>
          </cell>
          <cell r="NO55" t="str">
            <v>La información consignada en el reporte del periodo, coincide con la información registrada en las herramientas presupuestales oficiales.</v>
          </cell>
          <cell r="NP55" t="str">
            <v>La información consignada en el reporte del periodo, coincide con la información registrada en las herramientas presupuestales oficiales.</v>
          </cell>
          <cell r="NQ55" t="str">
            <v>No aplica</v>
          </cell>
          <cell r="NR55">
            <v>0</v>
          </cell>
          <cell r="NS55">
            <v>0</v>
          </cell>
          <cell r="NT55">
            <v>0</v>
          </cell>
          <cell r="NU55">
            <v>0</v>
          </cell>
          <cell r="NV55" t="str">
            <v>No se identificaron problemas o dificultades. La información consignada en el reporte del periodo, respecto a los avances, logros y retrasos presentados, da cuenta de forma clara, completa y concisa del nivel cumplimiento de la meta o indicador.</v>
          </cell>
          <cell r="NW55" t="str">
            <v>No se programó avance para este periodo</v>
          </cell>
          <cell r="NX55" t="str">
            <v>No se identificaron problemas o dificultades. La información consignada en el reporte del periodo, respecto a los avances, logros y retrasos presentados, da cuenta de forma clara, completa y concisa del nivel cumplimiento de la meta o indicador.</v>
          </cell>
          <cell r="NY55" t="str">
            <v>No se identificaron problemas o dificultades. La información consignada en el reporte del periodo, respecto a los avances, logros y retrasos presentados, da cuenta de forma clara, completa y concisa del nivel cumplimiento de la meta o indicador.</v>
          </cell>
          <cell r="NZ55" t="str">
            <v>No se identificaron problemas o dificultades. La información consignada en el reporte del periodo, respecto a los avances, logros y retrasos presentados, da cuenta del cumplimiento de la meta o indicador.</v>
          </cell>
          <cell r="OA55" t="str">
            <v>No se identificaron problemas o dificultades. La información consignada en el reporte del periodo, respecto a los avances, logros y retrasos presentados, da cuenta del cumplimiento de la meta o indicador.</v>
          </cell>
          <cell r="OB55" t="str">
            <v>No se identificaron problemas o dificultades. La información consignada en el reporte del periodo, respecto a los avances, logros y retrasos presentados, da cuenta del cumplimiento de la meta o indicador.</v>
          </cell>
          <cell r="OC55" t="str">
            <v>No se programó avance para este periodo</v>
          </cell>
          <cell r="OD55">
            <v>0</v>
          </cell>
          <cell r="OE55">
            <v>0</v>
          </cell>
          <cell r="OF55">
            <v>0</v>
          </cell>
          <cell r="OG55">
            <v>0</v>
          </cell>
          <cell r="OJ55" t="str">
            <v>PD87</v>
          </cell>
          <cell r="OK55">
            <v>89.333333333333343</v>
          </cell>
          <cell r="OL55">
            <v>0</v>
          </cell>
          <cell r="OM55">
            <v>0</v>
          </cell>
          <cell r="ON55">
            <v>0</v>
          </cell>
          <cell r="OO55">
            <v>0</v>
          </cell>
          <cell r="OP55">
            <v>0</v>
          </cell>
          <cell r="OQ55">
            <v>0</v>
          </cell>
          <cell r="OR55">
            <v>0</v>
          </cell>
          <cell r="OS55">
            <v>0</v>
          </cell>
          <cell r="OT55">
            <v>0</v>
          </cell>
          <cell r="OU55">
            <v>0</v>
          </cell>
          <cell r="OV55">
            <v>0</v>
          </cell>
          <cell r="OW55">
            <v>0</v>
          </cell>
          <cell r="OX55">
            <v>0</v>
          </cell>
          <cell r="OY55">
            <v>28549141</v>
          </cell>
          <cell r="OZ55">
            <v>28549141</v>
          </cell>
          <cell r="PA55">
            <v>28549141</v>
          </cell>
          <cell r="PB55">
            <v>28549141</v>
          </cell>
          <cell r="PC55">
            <v>28549141</v>
          </cell>
          <cell r="PD55">
            <v>28549141</v>
          </cell>
          <cell r="PE55">
            <v>28549141</v>
          </cell>
          <cell r="PF55">
            <v>28549141</v>
          </cell>
          <cell r="PG55">
            <v>28549141</v>
          </cell>
          <cell r="PH55">
            <v>28549141</v>
          </cell>
          <cell r="PI55">
            <v>0</v>
          </cell>
          <cell r="PJ55">
            <v>0</v>
          </cell>
          <cell r="PK55">
            <v>28549141</v>
          </cell>
          <cell r="PL55">
            <v>660960</v>
          </cell>
          <cell r="PM55">
            <v>304492140</v>
          </cell>
          <cell r="PN55" t="str">
            <v>Meta Proyecto de Inversión</v>
          </cell>
        </row>
        <row r="56">
          <cell r="A56" t="str">
            <v>PD88</v>
          </cell>
          <cell r="B56">
            <v>7870</v>
          </cell>
          <cell r="C56" t="str">
            <v>7870_3</v>
          </cell>
          <cell r="D56">
            <v>2020110010186</v>
          </cell>
          <cell r="E56" t="str">
            <v>Un nuevo contrato social y ambiental para la Bogotá del siglo XXI</v>
          </cell>
          <cell r="F56" t="str">
            <v>5. Construir Bogotá región con gobierno abierto, transparente y ciudadanía consciente.</v>
          </cell>
          <cell r="G56" t="str">
            <v>56. Gestión Pública Efectiva</v>
          </cell>
          <cell r="H56" t="str">
            <v>Generar las condiciones necesarias para que la experiencia de la ciudadanía en la interacción con la Administración Distrital sea favorable.</v>
          </cell>
          <cell r="I56" t="str">
            <v>2. Mejorar la calidad del servicio que se presta dentro del modelo multicanal y fortalecer el servicio y atención a la ciudadanía con enfoque diferencial.</v>
          </cell>
          <cell r="J56" t="str">
            <v>Servicio a la ciudadanía, moderno, eficiente y de calidad</v>
          </cell>
          <cell r="K56" t="str">
            <v>Subsecretaría de Servicio a la Ciudadanía</v>
          </cell>
          <cell r="L56" t="str">
            <v>Diana Marcela Velasco Rincón</v>
          </cell>
          <cell r="M56" t="str">
            <v>Subsecretaria de Servicio a la Ciudadanía</v>
          </cell>
          <cell r="N56" t="str">
            <v>Dirección Distrital del Sistema de Servicio a la Ciudadanía</v>
          </cell>
          <cell r="O56" t="str">
            <v>Yanneth Moreno Romero</v>
          </cell>
          <cell r="P56" t="str">
            <v>Directora del Sistema Distrital del Servicio a la Ciudadanía</v>
          </cell>
          <cell r="Q56" t="str">
            <v>Sandra Liliana Jimenez Arias, Vivian Lilibeth Bernal Izquierdo</v>
          </cell>
          <cell r="R56" t="str">
            <v>Ricardo Pulido</v>
          </cell>
          <cell r="S56" t="str">
            <v>3. Implementar 100 porciento las estrategias de mejoramiento continuo e innovación en los canales de atención disponibles en la Red Cade.</v>
          </cell>
          <cell r="T56" t="str">
            <v>Implementar 100 porciento las estrategias de mejoramiento continuo e innovación en los canales de atención disponibles en la Red Cade.</v>
          </cell>
          <cell r="AC56" t="str">
            <v>3. Implementar 100 porciento las estrategias de mejoramiento continuo e innovación en los canales de atención disponibles en la Red Cade.</v>
          </cell>
          <cell r="AI56" t="str">
            <v xml:space="preserve">PD_Meta Proyecto: 3. Implementar 100 porciento las estrategias de mejoramiento continuo e innovación en los canales de atención disponibles en la Red Cade.; </v>
          </cell>
          <cell r="AJ56">
            <v>0</v>
          </cell>
          <cell r="AK56">
            <v>44055</v>
          </cell>
          <cell r="AL56">
            <v>1</v>
          </cell>
          <cell r="AM56">
            <v>2022</v>
          </cell>
          <cell r="AN56" t="str">
            <v>Diseñar e implementar estrategias que permitan analizar y emitir informes  relacionados con Enfoque preferencial, diferencial e inclusión,  Incremento de oferta institucional y la efectividad  en la prestación del servicio de las Entidades del Distrito Capital para fortalecer e innovar los canales de atención de la Red CADE con estándares de calidad.</v>
          </cell>
          <cell r="AO56" t="str">
            <v>Implementar estrategias de mejora continua e innovación en la Red CADE a través de los tres canales de atención(presencial, telefónico y virtual); permite que la ciudadanía pueda acceder fácilmente a la oferta de OPAS, trámites y consultas de información de las entidades públicas (nacionales y distritales) y empresas privadas que están vinculadas a esta. Lo anterior conlleva a una mayor interacción de la administración distrital con la ciudadanía en pro de atender sus necesidades específicas disponiendo de diferentes canales para el acceso a información clara y veraz y la solución de sus requerimientos.</v>
          </cell>
          <cell r="AP56">
            <v>2020</v>
          </cell>
          <cell r="AQ56">
            <v>2024</v>
          </cell>
          <cell r="AR56" t="str">
            <v>Constante</v>
          </cell>
          <cell r="AS56" t="str">
            <v>Eficiencia</v>
          </cell>
          <cell r="AT56" t="str">
            <v>Porcentaje</v>
          </cell>
          <cell r="AU56" t="str">
            <v>Producto</v>
          </cell>
          <cell r="AV56" t="str">
            <v>N/D</v>
          </cell>
          <cell r="AW56">
            <v>0</v>
          </cell>
          <cell r="AX56" t="str">
            <v>N/D</v>
          </cell>
          <cell r="AY56">
            <v>1</v>
          </cell>
          <cell r="BB56" t="str">
            <v>Durante la vigencia se llevaran a cabo múltiples actividades para la implementación de las estrategias contenidas en el Plan de Acción de Mejoramiento e Innovación del servicio a la ciudadanía en la Red Cade.
Mediante el desarrollo y cumplimiento de las siguientes actividades; Facilitar la atención con calidad a la ciudadanía en la Red CADE con enfoque diferencial y preferencial. Fortalecer e implementar en los canales de atención disponibles en la Red CADE, estrategias de atención de servicio a la ciudadanía acorde a sus características poblacional y particulares.</v>
          </cell>
          <cell r="BC56" t="str">
            <v>(Actividades ejecutadas de las estrategias de mejoramiento continuo e innovación en los canales de atención disponibles en la Red Cade / Actividades programadas de las estrategias de mejoramiento continuo e innovación en los canales de atención disponibles en la Red Cade) * 100</v>
          </cell>
          <cell r="BD56" t="str">
            <v xml:space="preserve">Actividades ejecutadas de las estrategias de mejoramiento continuo e innovación en los canales de atención disponibles en la Red Cade </v>
          </cell>
          <cell r="BE56" t="str">
            <v>Actividades programadas de las estrategias de mejoramiento continuo e innovación en los canales de atención disponibles en la Red Cade</v>
          </cell>
          <cell r="BF56" t="str">
            <v>Plan de Acción de Mejoramiento o Innovación del servicio a la ciudadanía, generado por Dirección del Sistema Distrital  de Servicio  a la Ciudadanía de la Subsecretaria de Servicio a la Ciudadanía.</v>
          </cell>
          <cell r="BG56">
            <v>2</v>
          </cell>
          <cell r="BH56">
            <v>44554</v>
          </cell>
          <cell r="BI56" t="str">
            <v>Se modificaron los campos: Descripción del Indicador, Beneficios, Efectos o Impactos Esperados, Fórmula del indicador o meta, Variables, Fuentes de información verificable, Descripción del método de cálculo del indicador.</v>
          </cell>
          <cell r="BJ56" t="str">
            <v>Plan de acción - proyectos de inversión (actividades)</v>
          </cell>
          <cell r="BK56">
            <v>100</v>
          </cell>
          <cell r="BL56">
            <v>100</v>
          </cell>
          <cell r="BM56">
            <v>100</v>
          </cell>
          <cell r="BN56">
            <v>100</v>
          </cell>
          <cell r="BO56">
            <v>100</v>
          </cell>
          <cell r="BP56">
            <v>100</v>
          </cell>
          <cell r="BQ56">
            <v>23667726781</v>
          </cell>
          <cell r="BR56">
            <v>2318165731</v>
          </cell>
          <cell r="BS56">
            <v>3032260040</v>
          </cell>
          <cell r="BT56">
            <v>3783301319</v>
          </cell>
          <cell r="BU56">
            <v>2305454000</v>
          </cell>
          <cell r="BV56">
            <v>12228545691</v>
          </cell>
          <cell r="BW56">
            <v>100</v>
          </cell>
          <cell r="BX56">
            <v>100</v>
          </cell>
          <cell r="BY56">
            <v>100</v>
          </cell>
          <cell r="BZ56">
            <v>100</v>
          </cell>
          <cell r="CA56">
            <v>100</v>
          </cell>
          <cell r="CB56">
            <v>2187373586</v>
          </cell>
          <cell r="CC56">
            <v>1798847347</v>
          </cell>
          <cell r="CD56">
            <v>3031515978</v>
          </cell>
          <cell r="CE56">
            <v>2775134328</v>
          </cell>
          <cell r="CF56">
            <v>100</v>
          </cell>
          <cell r="CG56">
            <v>100</v>
          </cell>
          <cell r="CH56" t="str">
            <v>No aplica</v>
          </cell>
          <cell r="CI56" t="str">
            <v>Suma</v>
          </cell>
          <cell r="CJ56">
            <v>5</v>
          </cell>
          <cell r="CK56">
            <v>5</v>
          </cell>
          <cell r="CL56">
            <v>5</v>
          </cell>
          <cell r="CM56">
            <v>5</v>
          </cell>
          <cell r="CN56">
            <v>10</v>
          </cell>
          <cell r="CO56">
            <v>10</v>
          </cell>
          <cell r="CP56">
            <v>10</v>
          </cell>
          <cell r="CQ56">
            <v>10</v>
          </cell>
          <cell r="CR56">
            <v>10</v>
          </cell>
          <cell r="CS56">
            <v>10</v>
          </cell>
          <cell r="CT56">
            <v>10</v>
          </cell>
          <cell r="CU56">
            <v>10</v>
          </cell>
          <cell r="CV56">
            <v>100</v>
          </cell>
          <cell r="CW56">
            <v>80</v>
          </cell>
          <cell r="CX56">
            <v>80</v>
          </cell>
          <cell r="CY56">
            <v>10</v>
          </cell>
          <cell r="CZ56">
            <v>10</v>
          </cell>
          <cell r="DA56">
            <v>10</v>
          </cell>
          <cell r="DB56">
            <v>10</v>
          </cell>
          <cell r="DC56">
            <v>20</v>
          </cell>
          <cell r="DD56">
            <v>20</v>
          </cell>
          <cell r="DE56">
            <v>20</v>
          </cell>
          <cell r="DF56">
            <v>20</v>
          </cell>
          <cell r="DG56">
            <v>20</v>
          </cell>
          <cell r="DH56">
            <v>20</v>
          </cell>
          <cell r="DI56">
            <v>20</v>
          </cell>
          <cell r="DJ56">
            <v>20</v>
          </cell>
          <cell r="DK56">
            <v>200</v>
          </cell>
          <cell r="DL56">
            <v>10</v>
          </cell>
          <cell r="DM56">
            <v>10</v>
          </cell>
          <cell r="DN56">
            <v>10</v>
          </cell>
          <cell r="DO56">
            <v>10</v>
          </cell>
          <cell r="DP56">
            <v>20</v>
          </cell>
          <cell r="DQ56">
            <v>18</v>
          </cell>
          <cell r="DR56">
            <v>20</v>
          </cell>
          <cell r="DS56">
            <v>22</v>
          </cell>
          <cell r="DT56">
            <v>20</v>
          </cell>
          <cell r="DU56">
            <v>20</v>
          </cell>
          <cell r="DV56">
            <v>0</v>
          </cell>
          <cell r="DW56">
            <v>0</v>
          </cell>
          <cell r="DX56">
            <v>160</v>
          </cell>
          <cell r="DY56">
            <v>160</v>
          </cell>
          <cell r="DZ56" t="str">
            <v>Se entregaran dos documentos de planes aprobados para la vigencia 2022 : 
1.  Plan de acción para facilitar la atención con calidad a la ciudadanía en la Red CADE bajo un enfoque diferencial y preferencial aprobado por la Gerencia del Proyecto de Inversión 7870
2.  Plan de acción para el fortalecimiento de los canales de atención de la RED CADE, aprobado por la Gerencia del Proyecto de Inversión 7870</v>
          </cell>
          <cell r="EA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B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C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D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E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F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G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H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I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J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K56" t="str">
            <v>Se entregaran dos informes finales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L56" t="str">
            <v>Planes de acción aprobados para la vigencia 2022 : 
1.  Plan de acción para facilitar la atención con calidad a la ciudadanía en la Red CADE bajo un enfoque diferencial y preferencial aprobado por la Gerencia del Proyecto de Inversión 7870
2.  Plan de acción para el fortalecimiento de los canales de atención de la RED CADE, aprobado por la Gerencia del Proyecto de Inversión 7870</v>
          </cell>
          <cell r="EM56" t="str">
            <v>Dos informes de avance de planes de acción aprobados por la gerencia del proyecto de inversión 7870:
1. Facilitar la atención con calidad a la ciudadanía en la RED CADE, bajo un enfoque diferencial y preferencial
2. Fortalecimiento de los canales de atención de la RED CADE.</v>
          </cell>
          <cell r="EN56" t="str">
            <v>Dos informes de avance de planes de acción aprobados por la gerencia del proyecto de inversión 7870:
1. Facilitar la atención con calidad a la ciudadanía en la RED CADE, bajo un enfoque diferencial y preferencial
2. Fortalecimiento de los canales de atención de la RED CADE.</v>
          </cell>
          <cell r="EO56" t="str">
            <v>Dos informes de avance de planes de acción aprobados por la gerencia del proyecto de inversión 7870:
1. Facilitar la atención con calidad a la ciudadanía en la RED CADE, bajo un enfoque diferencial y preferencial
2. Fortalecimiento de los canales de atención de la RED CADE.</v>
          </cell>
          <cell r="EP56" t="str">
            <v>Dos informes de avance de planes de acción aprobados por la gerencia del proyecto de inversión 7870:
1. Facilitar la atención con calidad a la ciudadanía en la RED CADE, bajo un enfoque diferencial y preferencial
2. Fortalecimiento de los canales de atención de la RED CADE.</v>
          </cell>
          <cell r="EQ56" t="str">
            <v>Dos informes de avance de planes de acción aprobados por la gerencia del proyecto de inversión 7870:
1. Facilitar la atención con calidad a la ciudadanía en la RED CADE, bajo un enfoque diferencial y preferencial
2. Fortalecimiento de los canales de atención de la RED CADE.</v>
          </cell>
          <cell r="ER56" t="str">
            <v>Dos informes de avance de planes de acción aprobados por la gerencia del proyecto de inversión 7870:
1. Facilitar la atención con calidad a la ciudadanía en la RED CADE, bajo un enfoque diferencial y preferencial
2. Fortalecimiento de los canales de atención de la RED CADE."</v>
          </cell>
          <cell r="ES56" t="str">
            <v>Dos informes de avance de planes de acción aprobados por la gerencia del proyecto de inversión 7870:
1. Facilitar la atención con calidad a la ciudadanía en la RED CADE, bajo un enfoque diferencial y preferencial
2. Fortalecimiento de los canales de atención de la RED CADE.</v>
          </cell>
          <cell r="ET56" t="str">
            <v>Dos informes de avance de planes de acción aprobados por la gerencia del proyecto de inversión 7870:
1. Facilitar la atención con calidad a la ciudadanía en la RED CADE, bajo un enfoque diferencial y preferencial
2. Fortalecimiento de los canales de atención de la RED CADE.</v>
          </cell>
          <cell r="EU56" t="str">
            <v>Dos informes de avance de planes de acción aprobados por la gerencia del proyecto de inversión 7870:
1. Facilitar la atención con calidad a la ciudadanía en la RED CADE, bajo un enfoque diferencial y preferencial
2. Fortalecimiento de los canales de atención de la RED CADE.</v>
          </cell>
          <cell r="EV56">
            <v>0</v>
          </cell>
          <cell r="EW56">
            <v>0</v>
          </cell>
          <cell r="EX56">
            <v>3763398000</v>
          </cell>
          <cell r="EY56">
            <v>3763398000</v>
          </cell>
          <cell r="EZ56">
            <v>3763398000</v>
          </cell>
          <cell r="FA56">
            <v>3763398000</v>
          </cell>
          <cell r="FB56">
            <v>3763398000</v>
          </cell>
          <cell r="FC56">
            <v>3763398000</v>
          </cell>
          <cell r="FD56">
            <v>3763398000</v>
          </cell>
          <cell r="FE56">
            <v>3763398000</v>
          </cell>
          <cell r="FF56">
            <v>3763398000</v>
          </cell>
          <cell r="FG56">
            <v>3763398000</v>
          </cell>
          <cell r="FH56">
            <v>3763398000</v>
          </cell>
          <cell r="FI56">
            <v>3763398000</v>
          </cell>
          <cell r="FJ56">
            <v>3763398000</v>
          </cell>
          <cell r="FK56">
            <v>3763398000</v>
          </cell>
          <cell r="FL56">
            <v>3762667738</v>
          </cell>
          <cell r="FM56">
            <v>3762667738</v>
          </cell>
          <cell r="FN56">
            <v>3762667738</v>
          </cell>
          <cell r="FO56">
            <v>3762667738</v>
          </cell>
          <cell r="FP56">
            <v>3762667738</v>
          </cell>
          <cell r="FQ56">
            <v>3762667738</v>
          </cell>
          <cell r="FR56">
            <v>3783301319</v>
          </cell>
          <cell r="FS56">
            <v>3783301319</v>
          </cell>
          <cell r="FT56">
            <v>3783301319</v>
          </cell>
          <cell r="FU56">
            <v>0</v>
          </cell>
          <cell r="FV56">
            <v>0</v>
          </cell>
          <cell r="FW56">
            <v>3783301319</v>
          </cell>
          <cell r="FX56">
            <v>2373657477</v>
          </cell>
          <cell r="FY56">
            <v>2373657477</v>
          </cell>
          <cell r="FZ56">
            <v>2373657477</v>
          </cell>
          <cell r="GA56">
            <v>2973657477</v>
          </cell>
          <cell r="GB56">
            <v>2973657477</v>
          </cell>
          <cell r="GC56">
            <v>3019870077</v>
          </cell>
          <cell r="GD56">
            <v>3041546277</v>
          </cell>
          <cell r="GE56">
            <v>3119977109</v>
          </cell>
          <cell r="GF56">
            <v>3138454457</v>
          </cell>
          <cell r="GG56">
            <v>3411471894</v>
          </cell>
          <cell r="GH56">
            <v>0</v>
          </cell>
          <cell r="GI56">
            <v>0</v>
          </cell>
          <cell r="GJ56">
            <v>3411471894</v>
          </cell>
          <cell r="GK56">
            <v>0</v>
          </cell>
          <cell r="GL56">
            <v>91357244</v>
          </cell>
          <cell r="GM56">
            <v>327046258</v>
          </cell>
          <cell r="GN56">
            <v>564083426</v>
          </cell>
          <cell r="GO56">
            <v>796362404</v>
          </cell>
          <cell r="GP56">
            <v>1033399572</v>
          </cell>
          <cell r="GQ56">
            <v>1265678550</v>
          </cell>
          <cell r="GR56">
            <v>1631436676</v>
          </cell>
          <cell r="GS56">
            <v>1931002906</v>
          </cell>
          <cell r="GT56">
            <v>2175925100</v>
          </cell>
          <cell r="GU56">
            <v>0</v>
          </cell>
          <cell r="GV56">
            <v>0</v>
          </cell>
          <cell r="GW56">
            <v>2175925100</v>
          </cell>
          <cell r="GX56">
            <v>0</v>
          </cell>
          <cell r="GY56">
            <v>0</v>
          </cell>
          <cell r="GZ56">
            <v>0</v>
          </cell>
          <cell r="HA56">
            <v>0</v>
          </cell>
          <cell r="HB56">
            <v>0</v>
          </cell>
          <cell r="HC56">
            <v>0</v>
          </cell>
          <cell r="HD56">
            <v>0</v>
          </cell>
          <cell r="HE56">
            <v>0</v>
          </cell>
          <cell r="HF56">
            <v>0</v>
          </cell>
          <cell r="HG56">
            <v>256381650</v>
          </cell>
          <cell r="HH56">
            <v>0</v>
          </cell>
          <cell r="HI56">
            <v>0</v>
          </cell>
          <cell r="HJ56">
            <v>256381650</v>
          </cell>
          <cell r="HK56">
            <v>30928238</v>
          </cell>
          <cell r="HL56">
            <v>122218539</v>
          </cell>
          <cell r="HM56">
            <v>170054338</v>
          </cell>
          <cell r="HN56">
            <v>226024931</v>
          </cell>
          <cell r="HO56">
            <v>240960740</v>
          </cell>
          <cell r="HP56">
            <v>255720690</v>
          </cell>
          <cell r="HQ56">
            <v>255720690</v>
          </cell>
          <cell r="HR56">
            <v>255720690</v>
          </cell>
          <cell r="HS56">
            <v>255720690</v>
          </cell>
          <cell r="HT56">
            <v>255720690</v>
          </cell>
          <cell r="HU56">
            <v>0</v>
          </cell>
          <cell r="HV56">
            <v>0</v>
          </cell>
          <cell r="HW56">
            <v>255720690</v>
          </cell>
          <cell r="HX56" t="str">
            <v xml:space="preserve">AVANCES Y LOGROS:
La Secretaría General de la Alcaldía Mayor de Bogotá, a través de la Dirección del Sistema Distrital de Servicio a la Ciudadanía, en el marco del Plan Distrital de Desarrollo y del proyecto de inversión 7870 - Servicio a la ciudadanía, moderno, eficiente y de calidad;  esta desarrollando dos planes de acción: uno  para facilitar la atención con calidad a la ciudadanía en la Red CADE bajo un enfoque diferencial y preferencial; y otro para el fortalecimiento de los canales de atención de la RED CADE. Dichos planes de acción fueron aprobados por la gerencia del proyecto de inversión y buscan contribuir al logro de la meta 3: Implementar 100 porciento las estrategias de mejoramiento continuo e innovación en los canales de atención disponibles en la Red Cade.
En el trascurso de la vigencia 2022 se han adelantado acciones para el cumplimiento de las actividades planteadas en los planes de acción antes mencionados, con un  avance transitorio del 80% a la fecha, así:
- Determinación de la implementación de módulos de atención integral para dar respuesta a la recepción de quejas por presuntos actos de discriminación en los módulos de información, así como la orientación e información general en cuanto a la ruta de atención para mujeres victimas de violencias, realizando e instalando la señalética correspondiente, la parametrización de sistemas y la gestión con la Secretaría Distrital de la Mujer con el fin de obtener material que permita difundir información a la ciudadanía.
- Desarrollo de la parametrización de estas quejas en Bogotá te Escucha y articulación de capacitaciones con otras entidades en relación con lenguaje claro, incluyente, enfoque de género y diferencial, generando directriz para los puntos de atención.
- Visitas de seguimiento para la actualización de la señalización de los puntos de atención, generando las acciones correctivas correspondientes y gestionando ante las dependencias competentes las labores de mantenimiento a que hubiese lugar. Además, se continuó la articulación con el Instituto Nacional para Ciegos - INCI para el desarrollo y asesoramiento de señalización para la atención prioritaria.
- Desarrollo, socialización y capacitación en el Lineamiento para la administración de la Guía de Trámites y Servicios, y de jornadas que contribuyen a la armonización de trámites.
- Desarrollo de actividades de cualificación a la ciudadanía y de difusión de información relacionada con la Red CADE, según plan de campañas. 
- Análisis sociodemográfico de UPZ de influencia de los puntos CADE: Gaitana,Fontibón, Kennedy, Luceros y Muzú: y SuperCADE: 20 de julio, Bosa, CAD,  Américas y Suba encontrando congruencia con las Ferias de Servicio desarrolladas en las localidades donde se ubican , en cuanto a las necesidades poblacionales identificadas durante este analisis.
-Análisis de lo reportado en los Informes Administrativos de la Red CADE que permiten identificar oportunidades de mejora para su automatización y articulación con equipo de desarrollo para el planteamiento de aplicativo.
LOGROS
Se superó la meta de SuperCADE Móvil planteados, desarrollando 23 SuperCADE Móvil con la prestación de 66.325 atenciones entre servicios y jornadas pedagógicas, por parte de las Entidades participantes, dentro de la estrategia Juntos Cuidamos Bogotá (estrategia de presencia institucional reforzada) liderada por el Despacho de la Alcadía Mayor de Bogotá, trabajo colaborativo con las alcaldías locales y la puesta en marcha de la estrategia Integrate en la Red CADE.
BENEFICIOS:
Con la implementación de los planes de acción aprobados se contribuye a generar condiciones necesarias para que la experiencia de la ciudadanía en la interacción con la Administración Distrital sea favorable, mediante una atención calida, eficiente y oportuna a través de los canales de atención de la Red CADE, así como el desarrollo de campañas comunicacionales de cualificación que le permiten a la ciudadanía conocer la oferta de trámites y servicios de las entidades distritales,  en cumplimiento de la Política Pública de Servicio a la Ciudadanía establecida mediante Decreto 197 de 2014.
</v>
          </cell>
          <cell r="HY56" t="str">
            <v xml:space="preserve">Se presentaron retrasos  en la ejecución del plan de acción para facilitar la atención con enfoque preferencial y diferencial, en el mes de junio, debido a que se requirió reprogramar las jornadas de cualificación a desarrollar por parte de la Dirección Distrital de Calidad del Servicio, en razón a que se presentan contingencias en los puntos de atención presencial relacionadas con la nueva oficina virtual de la Secretaría Distrital de Hacienda y los vencimientos en pagos del impuesto predial y de vehículos, para lo cual se requiere una mayor disponibilidad de funcionarios en los puntos. No obstante, a partir del mes de agosto se reanudaron dichas capacitaciones adelantando lo correspondiente y cumpliendo la meta planteada.
</v>
          </cell>
          <cell r="HZ56" t="str">
            <v/>
          </cell>
          <cell r="IA56" t="str">
            <v xml:space="preserve">
Durante el mes de enero de 2022 se elaboraron y aprobaron por parte de la gerencia del proyecto de inversión 7870, dos planes de acción para el mejoramiento continuo de la Red CADE para la vigencia, sin presentarse retrasos en dicha gestión.</v>
          </cell>
          <cell r="IB56" t="str">
            <v xml:space="preserve">
Durante el mes de febrero de 2022  se ha avanzado en un 5% en las actividades establecidas en los planes de acción aprobados por la gerencia del proyecto de inversión 7870 (que hacen parte de las evidencias de este reporte), mediante el desarrollo de tareas que conducen a su cumplimiento,  con el fin de contribuir al mejoramiento continuo de los canales de atención de la RED CADE con enfoque preferencial y diferencial.</v>
          </cell>
          <cell r="IC56" t="str">
            <v>Durante el mes de marzo de 2022  se ha avanzado en un 5% en las actividades establecidas en los planes de acción aprobados por la gerencia del proyecto de inversión 7870 (que hacen parte de las evidencias de este reporte), mediante el desarrollo de tareas que conducen a su cumplimiento, entre otras: Cronograma de cualificaciones, estableciendo cuatro módulos entre los cuales se encuentra el Manual de Servicio a la Ciudadanía. Plan de comunicación para la promoción de oferta de trámites y servicios y funcionamiento de atención preferencial y diferencial en la Red CADE. Sensibilizaciones para los servidores públicos de planta y contratistas que atienden a la ciudadanía en la Red CADE, en relación con los trámites y servicios de la administración distrital. Realización de ferias de servicio a la ciudadanía - SuperCADE Móvil en las localidades de Chapinero, Suba, Barrios Unidos y Usaquén.</v>
          </cell>
          <cell r="ID56" t="str">
            <v>Durante el mes de abril de 2022 se ha avanzado en un 5% en las actividades establecidas en los planes de acción aprobados por la gerencia del proyecto de inversión 7870 (que hacen parte de las evidencias de este reporte), mediante el desarrollo de tareas que conducen a su cumplimiento, entre otras: Desarrollo de cualificaciones según cronograma. Desarrollo de difusión de información relacionada con servicios públicos y puntos de atención como parte del plan de comunicación. Sensibilizaciones relacionadas con lenguaje claro, etnias, ingreso al servicio público. Realización de ferias de servicio a la ciudadanía - SuperCADE Móvil en las localidades de Teusaquillo y Puente Aranda.</v>
          </cell>
          <cell r="IE56" t="str">
            <v>Durante el mes de mayo de 2022 se ha avanzado en un 10% en las actividades establecidas en los planes de acción aprobados por la gerencia del proyecto de inversión 7870 (que hacen parte de las evidencias de este reporte), mediante el desarrollo de tareas que conducen a su cumplimiento, entre otras: Desarrollo de cualificaciones por parte de la Dirección Distrital de Calidad del Servicio. Desarrollo de difusión de información relacionada con trámites y servicios en los puntos de atención, así como del Sisbén como parte del plan de comunicación. Realización de ferias de servicio a la ciudadanía - SuperCADE Móvil en las localidades de Tunjuelito, Candelaria, Santa Fe, San Cristóbal y Ciudad Bolívar.</v>
          </cell>
          <cell r="IF56" t="str">
            <v>Durante el mes de junio de 2022 se ha avanzado en un 9% en las actividades establecidas en los planes de acción aprobados por la gerencia del proyecto de inversión 7870 (que hacen parte de las evidencias de este reporte), mediante el desarrollo de tareas que conducen a su cumplimiento, entre otras: Parametrización de quejas por presuntos actos de discriminación en Bogotá Te Escucha. Desarrollo de difusión de información relacionada con Vanti SA y Universidad Colegio Mayor de Cundinamarca, como parte del plan de comunicación. Realización de una feria de servicio a la ciudadanía - SuperCADE Móvil en la  localidad de Rafael Uribe Uribe.</v>
          </cell>
          <cell r="IG56" t="str">
            <v>Durante el mes de julio de 2022 se ha avanzado en un 10% en las actividades establecidas en los planes de acción aprobados por la gerencia del proyecto de inversión 7870 (que hacen parte de las evidencias de este reporte), mediante el desarrollo de tareas que conducen a su cumplimiento, entre otras: Directriz para el registro de quejas por presuntos actos de discriminación en Bogotá Te Escucha. Desarrollo de campañas de difusión de información y cualificación a la ciudadanía según plan establecido. Realización de una feria de servicio a la ciudadanía - SuperCADE Móvil en la  localidad 15 Antonio Nariño.</v>
          </cell>
          <cell r="IH56" t="str">
            <v>Durante el mes de agosto de 2022 se ha avanzado en un 11% en las actividades establecidas en los planes de acción aprobados por la gerencia del proyecto de inversión 7870 (que hacen parte de las evidencias de este reporte), mediante el desarrollo de tareas que conducen a su cumplimiento, entre otras: Desarrollo de cualificaciones por la Dirección Distrital de Calidad del Servicio. Desarrollo de campañas de difusión de información y cualificación a la ciudadanía según plan establecido. Realización de dos ferias de servicio a la ciudadanía - SuperCADE Móvil en las  localidades de Suba y Usme.</v>
          </cell>
          <cell r="II56" t="str">
            <v>Durante el mes de septiembre de 2022 se ha avanzado en un 10% en las actividades establecidas en los planes de acción aprobados por la gerencia del proyecto de inversión 7870 (que hacen parte de las evidencias de este reporte), mediante el desarrollo de tareas que conducen a su cumplimiento, entre otras: Desarrollo de sensibilizaciones por parte de la Secretaría Distrital de la Mujer. Diseño de señalética para módulos integrales de atención. Desarrollo de campañas de difusión de información y cualificación a la ciudadanía según plan establecido. Realización de dos ferias de servicio a la ciudadanía - SuperCADE Móvil en las  localidades de Sumapaz, Mártires y  Chapinero</v>
          </cell>
          <cell r="IJ56" t="str">
            <v>Durante el mes de octubre de 2022 se ha avanzado en un 10% en las actividades establecidas en los planes de acción aprobados por la gerencia del proyecto de inversión 7870 (que hacen parte de las evidencias de este reporte), mediante el desarrollo de tareas que conducen a su cumplimiento, entre otras: Se instaló la señalética correspondiente para los módulos de información en relación con las quejas por presuntos actos de discriminación y se gestionó con la Secretaría Distrital de la Mujer la obtención de material publicitario sobre la ruta integral para la atención de mujeres victimas de violencias y en riesgo de feminicidio, para ser entregada a la ciudadanía desde estos módulos. Gestión de jornadas de socialización con entidades para los agentes de la Linea 195, con la Subdirección para la Gestión de la Inspección Vigilancia y Control para los informadores del canal presencial y las relacionadas con el registro adecuado de la ciudadanía en el Sistema de Asignación de Turnos. Desarrollo de actividades de promoción y difusión  de las salas de lactancia, Super CADE Virtual,  oferta de entidades y sus horarios de atención en los puntos CADE de la Red e información del SuperCADE Engativá (oferta de trámites y servicios y de entidades y horarios de atención). Realización de un  espacio de  diálogo con la ciudadanía en Super CADE Suba.</v>
          </cell>
          <cell r="IK56" t="str">
            <v/>
          </cell>
          <cell r="IL56" t="str">
            <v/>
          </cell>
          <cell r="IM56">
            <v>1</v>
          </cell>
          <cell r="IN56">
            <v>1</v>
          </cell>
          <cell r="IO56">
            <v>1</v>
          </cell>
          <cell r="IP56">
            <v>1</v>
          </cell>
          <cell r="IQ56">
            <v>1</v>
          </cell>
          <cell r="IR56">
            <v>0.9</v>
          </cell>
          <cell r="IS56">
            <v>1</v>
          </cell>
          <cell r="IT56">
            <v>1.1000000000000001</v>
          </cell>
          <cell r="IU56">
            <v>1</v>
          </cell>
          <cell r="IV56">
            <v>1</v>
          </cell>
          <cell r="IW56">
            <v>0</v>
          </cell>
          <cell r="IX56">
            <v>0</v>
          </cell>
          <cell r="IY56">
            <v>0.8</v>
          </cell>
          <cell r="IZ56">
            <v>5</v>
          </cell>
          <cell r="JA56">
            <v>5</v>
          </cell>
          <cell r="JB56">
            <v>5</v>
          </cell>
          <cell r="JC56">
            <v>5</v>
          </cell>
          <cell r="JD56">
            <v>10</v>
          </cell>
          <cell r="JE56">
            <v>9</v>
          </cell>
          <cell r="JF56">
            <v>10</v>
          </cell>
          <cell r="JG56">
            <v>11</v>
          </cell>
          <cell r="JH56">
            <v>10</v>
          </cell>
          <cell r="JI56">
            <v>10</v>
          </cell>
          <cell r="JJ56">
            <v>0</v>
          </cell>
          <cell r="JK56">
            <v>0</v>
          </cell>
          <cell r="JL56">
            <v>80</v>
          </cell>
          <cell r="JM56">
            <v>5</v>
          </cell>
          <cell r="JN56">
            <v>10</v>
          </cell>
          <cell r="JO56">
            <v>15</v>
          </cell>
          <cell r="JP56">
            <v>20</v>
          </cell>
          <cell r="JQ56">
            <v>30</v>
          </cell>
          <cell r="JR56">
            <v>39</v>
          </cell>
          <cell r="JS56">
            <v>49</v>
          </cell>
          <cell r="JT56">
            <v>60</v>
          </cell>
          <cell r="JU56">
            <v>70</v>
          </cell>
          <cell r="JV56">
            <v>80</v>
          </cell>
          <cell r="JW56">
            <v>80</v>
          </cell>
          <cell r="JX56">
            <v>80</v>
          </cell>
          <cell r="JY56">
            <v>100</v>
          </cell>
          <cell r="JZ56">
            <v>100</v>
          </cell>
          <cell r="KA56">
            <v>100</v>
          </cell>
          <cell r="KB56">
            <v>100</v>
          </cell>
          <cell r="KC56">
            <v>100</v>
          </cell>
          <cell r="KD56">
            <v>90</v>
          </cell>
          <cell r="KE56">
            <v>100</v>
          </cell>
          <cell r="KF56">
            <v>110.00000000000001</v>
          </cell>
          <cell r="KG56">
            <v>100</v>
          </cell>
          <cell r="KH56">
            <v>100</v>
          </cell>
          <cell r="KI56" t="str">
            <v/>
          </cell>
          <cell r="KJ56" t="str">
            <v/>
          </cell>
          <cell r="KK56">
            <v>100</v>
          </cell>
          <cell r="KL56">
            <v>100</v>
          </cell>
          <cell r="KM56">
            <v>100</v>
          </cell>
          <cell r="KN56">
            <v>100</v>
          </cell>
          <cell r="KO56">
            <v>100</v>
          </cell>
          <cell r="KP56">
            <v>97.5</v>
          </cell>
          <cell r="KQ56">
            <v>98</v>
          </cell>
          <cell r="KR56">
            <v>100</v>
          </cell>
          <cell r="KS56">
            <v>100</v>
          </cell>
          <cell r="KT56">
            <v>100</v>
          </cell>
          <cell r="KU56" t="str">
            <v/>
          </cell>
          <cell r="KV56" t="str">
            <v/>
          </cell>
          <cell r="KW56">
            <v>100</v>
          </cell>
          <cell r="KX56" t="str">
            <v>7870_2</v>
          </cell>
          <cell r="KY56" t="str">
            <v>2. Mejorar la calidad del servicio que se presta dentro del modelo multicanal y fortalecer el servic</v>
          </cell>
          <cell r="KZ56">
            <v>100</v>
          </cell>
          <cell r="LA56">
            <v>80</v>
          </cell>
          <cell r="LB56" t="str">
            <v/>
          </cell>
          <cell r="LC56" t="str">
            <v/>
          </cell>
          <cell r="LD56">
            <v>100</v>
          </cell>
          <cell r="LE56">
            <v>80.333333333333343</v>
          </cell>
          <cell r="LF56">
            <v>5347081000</v>
          </cell>
          <cell r="LG56">
            <v>4891684547</v>
          </cell>
          <cell r="LH56">
            <v>3254456632</v>
          </cell>
          <cell r="LI56">
            <v>305153100</v>
          </cell>
          <cell r="LJ56">
            <v>304492140</v>
          </cell>
          <cell r="LK56">
            <v>5</v>
          </cell>
          <cell r="LL56">
            <v>5</v>
          </cell>
          <cell r="LM56">
            <v>5</v>
          </cell>
          <cell r="LN56">
            <v>5</v>
          </cell>
          <cell r="LO56">
            <v>10</v>
          </cell>
          <cell r="LP56">
            <v>9</v>
          </cell>
          <cell r="LQ56">
            <v>10</v>
          </cell>
          <cell r="LR56">
            <v>11</v>
          </cell>
          <cell r="LS56">
            <v>10</v>
          </cell>
          <cell r="LT56">
            <v>10</v>
          </cell>
          <cell r="LU56" t="str">
            <v/>
          </cell>
          <cell r="LV56" t="str">
            <v/>
          </cell>
          <cell r="LW56">
            <v>80</v>
          </cell>
          <cell r="LX56">
            <v>80</v>
          </cell>
          <cell r="LY56">
            <v>80</v>
          </cell>
          <cell r="LZ56" t="str">
            <v>Oportuno: Se radica en los tiempos establecidos por la Oficina Asesora de Planeación - OAP</v>
          </cell>
          <cell r="MA56" t="str">
            <v>Oportuno: Se radica en los tiempos establecidos por la Oficina Asesora de Planeación - OAP</v>
          </cell>
          <cell r="MB56" t="str">
            <v>Oportuno: Se radica en los tiempos establecidos por la Oficina Asesora de Planeación - OAP</v>
          </cell>
          <cell r="MC56" t="str">
            <v>Oportuno: Se radica en los tiempos establecidos por la Oficina Asesora de Planeación - OAP</v>
          </cell>
          <cell r="MD56" t="str">
            <v>Oportuno: Se radica en los tiempos establecidos por la Oficina Asesora de Planeación - OAP</v>
          </cell>
          <cell r="ME56" t="str">
            <v>Oportuno: Se radica en los tiempos establecidos por la Oficina Asesora de Planeación - OAP</v>
          </cell>
          <cell r="MF56" t="str">
            <v>Oportuno: Se radica en los tiempos establecidos por la Oficina Asesora de Planeación - OAP</v>
          </cell>
          <cell r="MG56" t="str">
            <v>Oportuno: Se radica en los tiempos establecidos por la Oficina Asesora de Planeación - OAP</v>
          </cell>
          <cell r="MH56">
            <v>0</v>
          </cell>
          <cell r="MI56">
            <v>0</v>
          </cell>
          <cell r="MJ56">
            <v>0</v>
          </cell>
          <cell r="MK56">
            <v>0</v>
          </cell>
          <cell r="ML5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5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5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5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5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5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5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5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56">
            <v>0</v>
          </cell>
          <cell r="MU56">
            <v>0</v>
          </cell>
          <cell r="MV56">
            <v>0</v>
          </cell>
          <cell r="MW56">
            <v>0</v>
          </cell>
          <cell r="MX56">
            <v>100</v>
          </cell>
          <cell r="MY56">
            <v>100</v>
          </cell>
          <cell r="MZ56">
            <v>100</v>
          </cell>
          <cell r="NA56">
            <v>100</v>
          </cell>
          <cell r="NB56">
            <v>100</v>
          </cell>
          <cell r="NC56">
            <v>97.5</v>
          </cell>
          <cell r="ND56">
            <v>98</v>
          </cell>
          <cell r="NE56">
            <v>100</v>
          </cell>
          <cell r="NF56">
            <v>100</v>
          </cell>
          <cell r="NG56">
            <v>100</v>
          </cell>
          <cell r="NH56" t="str">
            <v/>
          </cell>
          <cell r="NI56" t="str">
            <v/>
          </cell>
          <cell r="NJ56" t="str">
            <v>La información consignada en el reporte del periodo, coincide con la información registrada en las herramientas presupuestales oficiales.</v>
          </cell>
          <cell r="NK56" t="str">
            <v>La información consignada en el reporte del periodo, coincide con la información registrada en las herramientas presupuestales oficiales.</v>
          </cell>
          <cell r="NL56" t="str">
            <v>La información consignada en el reporte del periodo, coincide con la información registrada en las herramientas presupuestales oficiales.</v>
          </cell>
          <cell r="NM56" t="str">
            <v>La información consignada en el reporte del periodo, coincide con la información registrada en las herramientas presupuestales oficiales.</v>
          </cell>
          <cell r="NN56" t="str">
            <v>La información consignada en el reporte del periodo, coincide con la información registrada en las herramientas presupuestales oficiales.</v>
          </cell>
          <cell r="NO56" t="str">
            <v>La información consignada en el reporte del periodo, coincide con la información registrada en las herramientas presupuestales oficiales.</v>
          </cell>
          <cell r="NP56" t="str">
            <v>La información consignada en el reporte del periodo, coincide con la información registrada en las herramientas presupuestales oficiales.</v>
          </cell>
          <cell r="NQ56" t="str">
            <v>La información consignada en el reporte del periodo, coincide con la información registrada en las herramientas presupuestales oficiales.</v>
          </cell>
          <cell r="NR56">
            <v>0</v>
          </cell>
          <cell r="NS56">
            <v>0</v>
          </cell>
          <cell r="NT56">
            <v>0</v>
          </cell>
          <cell r="NU56">
            <v>0</v>
          </cell>
          <cell r="NV56" t="str">
            <v>No se identificaron problemas o dificultades. La información consignada en el reporte del periodo, respecto a los avances, logros y retrasos presentados, da cuenta de forma clara, completa y concisa del nivel cumplimiento de la meta o indicador.</v>
          </cell>
          <cell r="NW56" t="str">
            <v>No se identificaron problemas o dificultades. La información consignada en el reporte del periodo, respecto a los avances, logros y retrasos presentados, da cuenta de forma clara, completa y concisa del nivel cumplimiento de la meta o indicador.</v>
          </cell>
          <cell r="NX56" t="str">
            <v>No se identificaron problemas o dificultades. La información consignada en el reporte del periodo, respecto a los avances, logros y retrasos presentados, da cuenta de forma clara, completa y concisa del nivel cumplimiento de la meta o indicador.</v>
          </cell>
          <cell r="NY56" t="str">
            <v>No se identificaron problemas o dificultades. La información consignada en el reporte del periodo, respecto a los avances, logros y retrasos presentados, da cuenta de forma clara, completa y concisa del nivel cumplimiento de la meta o indicador.</v>
          </cell>
          <cell r="NZ56" t="str">
            <v>No se identificaron problemas o dificultades. La información consignada en el reporte del periodo, respecto a los avances, logros y retrasos presentados, da cuenta de forma clara, completa y concisa del nivel cumplimiento de la meta o indicador.</v>
          </cell>
          <cell r="OA56" t="str">
            <v>No se identificaron problemas o dificultades. La información consignada en el reporte del periodo, respecto a los avances, logros y retrasos presentados, da cuenta de forma clara, completa y concisa del nivel cumplimiento de la meta o indicador.</v>
          </cell>
          <cell r="OB56" t="str">
            <v>No se identificaron problemas o dificultades. La información consignada en el reporte del periodo, respecto a los avances, logros y retrasos presentados, da cuenta de forma clara, completa y concisa del nivel cumplimiento de la meta o indicador.</v>
          </cell>
          <cell r="OC56" t="str">
            <v>No se identificaron problemas o dificultades. La información consignada en el reporte del periodo, respecto a los avances, logros y retrasos presentados, da cuenta de forma clara, completa y concisa del nivel cumplimiento de la meta o indicador.</v>
          </cell>
          <cell r="OD56">
            <v>0</v>
          </cell>
          <cell r="OE56">
            <v>0</v>
          </cell>
          <cell r="OF56">
            <v>0</v>
          </cell>
          <cell r="OG56">
            <v>0</v>
          </cell>
          <cell r="OJ56" t="str">
            <v>PD88</v>
          </cell>
          <cell r="OK56">
            <v>80</v>
          </cell>
          <cell r="OL56">
            <v>0</v>
          </cell>
          <cell r="OM56">
            <v>0</v>
          </cell>
          <cell r="ON56">
            <v>0</v>
          </cell>
          <cell r="OO56">
            <v>0</v>
          </cell>
          <cell r="OP56">
            <v>0</v>
          </cell>
          <cell r="OQ56">
            <v>0</v>
          </cell>
          <cell r="OR56">
            <v>0</v>
          </cell>
          <cell r="OS56">
            <v>0</v>
          </cell>
          <cell r="OT56">
            <v>0</v>
          </cell>
          <cell r="OU56">
            <v>660960</v>
          </cell>
          <cell r="OV56">
            <v>0</v>
          </cell>
          <cell r="OW56">
            <v>0</v>
          </cell>
          <cell r="OX56">
            <v>660960</v>
          </cell>
          <cell r="OY56">
            <v>256381650</v>
          </cell>
          <cell r="OZ56">
            <v>256381650</v>
          </cell>
          <cell r="PA56">
            <v>255720690</v>
          </cell>
          <cell r="PB56">
            <v>255720690</v>
          </cell>
          <cell r="PC56">
            <v>255720690</v>
          </cell>
          <cell r="PD56">
            <v>255720690</v>
          </cell>
          <cell r="PE56">
            <v>255720690</v>
          </cell>
          <cell r="PF56">
            <v>255720690</v>
          </cell>
          <cell r="PG56">
            <v>255720690</v>
          </cell>
          <cell r="PH56">
            <v>255720690</v>
          </cell>
          <cell r="PI56">
            <v>0</v>
          </cell>
          <cell r="PJ56">
            <v>0</v>
          </cell>
          <cell r="PK56">
            <v>255720690</v>
          </cell>
          <cell r="PL56">
            <v>660960</v>
          </cell>
          <cell r="PM56">
            <v>304492140</v>
          </cell>
          <cell r="PN56" t="str">
            <v>Meta Proyecto de Inversión</v>
          </cell>
        </row>
        <row r="57">
          <cell r="A57" t="str">
            <v>PD89</v>
          </cell>
          <cell r="B57">
            <v>7870</v>
          </cell>
          <cell r="C57" t="str">
            <v>7870_MGA_3</v>
          </cell>
          <cell r="D57">
            <v>2020110010186</v>
          </cell>
          <cell r="E57" t="str">
            <v>Un nuevo contrato social y ambiental para la Bogotá del siglo XXI</v>
          </cell>
          <cell r="F57" t="str">
            <v>5. Construir Bogotá región con gobierno abierto, transparente y ciudadanía consciente.</v>
          </cell>
          <cell r="G57" t="str">
            <v>56. Gestión Pública Efectiva</v>
          </cell>
          <cell r="H57" t="str">
            <v>Generar las condiciones necesarias para que la experiencia de la ciudadanía en la interacción con la Administración Distrital sea favorable.</v>
          </cell>
          <cell r="I57" t="str">
            <v>N/A</v>
          </cell>
          <cell r="J57" t="str">
            <v>Servicio a la ciudadanía, moderno, eficiente y de calidad</v>
          </cell>
          <cell r="K57" t="str">
            <v>Subsecretaría de Servicio a la Ciudadanía</v>
          </cell>
          <cell r="L57" t="str">
            <v>Diana Marcela Velasco Rincón</v>
          </cell>
          <cell r="M57" t="str">
            <v>Subsecretaria de Servicio a la Ciudadanía</v>
          </cell>
          <cell r="N57" t="str">
            <v>Dirección Distrital de Calidad del Servicio</v>
          </cell>
          <cell r="O57" t="str">
            <v>Dorian de Jesús Coquíes Maestre</v>
          </cell>
          <cell r="P57" t="str">
            <v>Director Distrital de Calidad del Servicio</v>
          </cell>
          <cell r="Q57" t="str">
            <v>Sandra Liliana Jimenez Arias, Vivian Lilibeth Bernal Izquierdo</v>
          </cell>
          <cell r="R57" t="str">
            <v>Ricardo Pulido</v>
          </cell>
          <cell r="S57" t="str">
            <v>Atención de Peticiones, Quejas, Reclamos, Sugerencias y Consultas recibidas y atendidas</v>
          </cell>
          <cell r="T57" t="str">
            <v>Atención de Peticiones, Quejas, Reclamos, Sugerencias y Consultas recibidas y atendidas</v>
          </cell>
          <cell r="AF57" t="str">
            <v>Atención de Peticiones, Quejas, Reclamos, Sugerencias y Consultas recibidas y atendidas</v>
          </cell>
          <cell r="AI57" t="str">
            <v xml:space="preserve">PD_Gestion MGA: Atención de Peticiones, Quejas, Reclamos, Sugerencias y Consultas recibidas y atendidas; </v>
          </cell>
          <cell r="AJ57">
            <v>0</v>
          </cell>
          <cell r="AK57">
            <v>44055</v>
          </cell>
          <cell r="AL57">
            <v>1</v>
          </cell>
          <cell r="AM57">
            <v>2022</v>
          </cell>
          <cell r="AN57" t="str">
            <v>Medir el porcentaje de atención de las peticiones ciudadanas (entiéndase como cualquier actuación efectuada en el marco de la Ley 1755 de 2015 o normativa vigente para la gestión), recibidas por la Secretaría General de la Alcaldía Mayor de Bogotá.</v>
          </cell>
          <cell r="AO57" t="str">
            <v>Identificación de la oportunidad en la respuesta a la ciudadanía, mediante el seguimiento a los términos establecidos normativamente para la respuesta de las peticiones, quejas, reclamos y sugerencias en el Sistema Distrital de Gestión de Peticiones Ciudadanas, como insumo para la mejora continua de la atención de PQRS por parte de la entidades a nivel Distrital.</v>
          </cell>
          <cell r="AP57">
            <v>2020</v>
          </cell>
          <cell r="AQ57">
            <v>2024</v>
          </cell>
          <cell r="AR57" t="str">
            <v>Constante</v>
          </cell>
          <cell r="AS57" t="str">
            <v>Efectividad</v>
          </cell>
          <cell r="AT57" t="str">
            <v>Porcentaje</v>
          </cell>
          <cell r="AU57" t="str">
            <v>Gestión</v>
          </cell>
          <cell r="AV57" t="str">
            <v>N/D</v>
          </cell>
          <cell r="AW57">
            <v>0</v>
          </cell>
          <cell r="AX57" t="str">
            <v>N/D</v>
          </cell>
          <cell r="AZ57">
            <v>1</v>
          </cell>
          <cell r="BB57" t="str">
            <v>El cálculo de este indicador medirá el porcentaje de las peticiones que son atendidas por periodo oportunamente, de conformidad con los términos de la normatividad vigente.
Teniendo en cuenta que el indicador evalúa de manera independiente la gestión de cada periodo, no es acumulada, ni puede sumarse en los diferentes periodos.
Esto quiere decir que es una meta constante para todos los periodos de cada vigencia.
Registro en base de datos de Peticiones, Quejas, Reclamos, Sugerencias y Consultas recibidas y atendidas, en el Sistema Distrital de Gestión de Peticiones Ciudadanas, el cual emite alertas tempranas por medio de notificaciones automáticas, con el fin de prevenir el vencimiento de peticiones en los términos establecidos en la normatividad vigente.</v>
          </cell>
          <cell r="BC57" t="str">
            <v>(Número de peticiones atendidas en términos de ley. / Número de Peticiones que deben ser atendidas durante el periodo en términos de ley)* 100</v>
          </cell>
          <cell r="BD57" t="str">
            <v>Número de peticiones atendidas en términos de ley.</v>
          </cell>
          <cell r="BE57" t="str">
            <v>Número de peticiones que deben ser atendidas durante el periodo en términos de ley</v>
          </cell>
          <cell r="BF57" t="str">
            <v xml:space="preserve">Base de datos de peticiones ingresadas y atendidas en el periodo, en el Sistema Distrital de Gestión de Peticiones Ciudadanas. </v>
          </cell>
          <cell r="BG57">
            <v>3</v>
          </cell>
          <cell r="BH57">
            <v>44554</v>
          </cell>
          <cell r="BI57" t="str">
            <v>Se modificaron los campos: Beneficios, Efectos o Impactos Esperados, Fuentes de información verificable, Descripción del método de cálculo del indicador.</v>
          </cell>
          <cell r="BJ57" t="str">
            <v>Establecer variables 1 y/o 2 numéricas</v>
          </cell>
          <cell r="BK57">
            <v>100</v>
          </cell>
          <cell r="BL57">
            <v>100</v>
          </cell>
          <cell r="BM57">
            <v>100</v>
          </cell>
          <cell r="BN57">
            <v>100</v>
          </cell>
          <cell r="BO57">
            <v>100</v>
          </cell>
          <cell r="BP57">
            <v>100</v>
          </cell>
          <cell r="BW57">
            <v>100</v>
          </cell>
          <cell r="BX57">
            <v>100</v>
          </cell>
          <cell r="BY57">
            <v>100</v>
          </cell>
          <cell r="BZ57">
            <v>100</v>
          </cell>
          <cell r="CA57">
            <v>100</v>
          </cell>
          <cell r="CB57">
            <v>0</v>
          </cell>
          <cell r="CC57" t="str">
            <v>N/A</v>
          </cell>
          <cell r="CD57" t="str">
            <v>N/A</v>
          </cell>
          <cell r="CE57" t="str">
            <v>N/A</v>
          </cell>
          <cell r="CF57">
            <v>87.636666666666656</v>
          </cell>
          <cell r="CG57">
            <v>99.626666666666665</v>
          </cell>
          <cell r="CH57" t="str">
            <v>No aplica</v>
          </cell>
          <cell r="CI57" t="str">
            <v>Constante</v>
          </cell>
          <cell r="CJ57">
            <v>100</v>
          </cell>
          <cell r="CK57">
            <v>100</v>
          </cell>
          <cell r="CL57">
            <v>100</v>
          </cell>
          <cell r="CM57">
            <v>100</v>
          </cell>
          <cell r="CN57">
            <v>100</v>
          </cell>
          <cell r="CO57">
            <v>100</v>
          </cell>
          <cell r="CP57">
            <v>100</v>
          </cell>
          <cell r="CQ57">
            <v>100</v>
          </cell>
          <cell r="CR57">
            <v>100</v>
          </cell>
          <cell r="CS57">
            <v>100</v>
          </cell>
          <cell r="CT57">
            <v>100</v>
          </cell>
          <cell r="CU57">
            <v>100</v>
          </cell>
          <cell r="CV57">
            <v>100</v>
          </cell>
          <cell r="CW57">
            <v>100</v>
          </cell>
          <cell r="CX57">
            <v>100</v>
          </cell>
          <cell r="CY57">
            <v>100</v>
          </cell>
          <cell r="CZ57">
            <v>100</v>
          </cell>
          <cell r="DA57">
            <v>100</v>
          </cell>
          <cell r="DB57">
            <v>100</v>
          </cell>
          <cell r="DC57">
            <v>100</v>
          </cell>
          <cell r="DD57">
            <v>100</v>
          </cell>
          <cell r="DE57">
            <v>100</v>
          </cell>
          <cell r="DF57">
            <v>100</v>
          </cell>
          <cell r="DG57">
            <v>100</v>
          </cell>
          <cell r="DH57">
            <v>100</v>
          </cell>
          <cell r="DI57">
            <v>0</v>
          </cell>
          <cell r="DJ57">
            <v>0</v>
          </cell>
          <cell r="DK57" t="str">
            <v/>
          </cell>
          <cell r="DL57">
            <v>99.82</v>
          </cell>
          <cell r="DM57">
            <v>95.66</v>
          </cell>
          <cell r="DN57">
            <v>99.96</v>
          </cell>
          <cell r="DO57">
            <v>99.99</v>
          </cell>
          <cell r="DP57">
            <v>100</v>
          </cell>
          <cell r="DQ57">
            <v>98.5</v>
          </cell>
          <cell r="DR57">
            <v>99.69</v>
          </cell>
          <cell r="DS57">
            <v>99.71</v>
          </cell>
          <cell r="DT57">
            <v>99.61</v>
          </cell>
          <cell r="DU57">
            <v>99.81</v>
          </cell>
          <cell r="DV57">
            <v>0</v>
          </cell>
          <cell r="DW57">
            <v>0</v>
          </cell>
          <cell r="DX57">
            <v>992.75000000000023</v>
          </cell>
          <cell r="DY57" t="str">
            <v/>
          </cell>
          <cell r="DZ57" t="str">
            <v>Base de datos de peticiones atendidas en el mes de Enero, en el Sistema Distrital de Gestión de Peticiones Ciudadanas</v>
          </cell>
          <cell r="EA57" t="str">
            <v>Base de datos de peticiones atendidas en el mes de Febrero, en el Sistema Distrital de Gestión de Peticiones Ciudadanas</v>
          </cell>
          <cell r="EB57" t="str">
            <v>Base de datos de peticiones atendidas en el mes de Marzo, en el Sistema Distrital de Gestión de Peticiones Ciudadanas</v>
          </cell>
          <cell r="EC57" t="str">
            <v>Base de datos de peticiones atendidas en el mes de Abril, en el Sistema Distrital de Gestión de Peticiones Ciudadanas</v>
          </cell>
          <cell r="ED57" t="str">
            <v>Base de datos de peticiones atendidas en el mes de Mayo, en el Sistema Distrital de Gestión de Peticiones Ciudadanas</v>
          </cell>
          <cell r="EE57" t="str">
            <v>Base de datos de peticiones atendidas en el mes de Junio, en el Sistema Distrital de Gestión de Peticiones Ciudadanas</v>
          </cell>
          <cell r="EF57" t="str">
            <v>Base de datos de peticiones atendidas en el mes de Julio, en el Sistema Distrital de Gestión de Peticiones Ciudadanas</v>
          </cell>
          <cell r="EG57" t="str">
            <v>Base de datos de peticiones atendidas en el mes de Agosto, en el Sistema Distrital de Gestión de Peticiones Ciudadanas</v>
          </cell>
          <cell r="EH57" t="str">
            <v>Base de datos de peticiones atendidas en el mes de Septiembre, en el Sistema Distrital de Gestión de Peticiones Ciudadanas</v>
          </cell>
          <cell r="EI57" t="str">
            <v>Base de datos de peticiones atendidas en el mes de Octubre, en el Sistema Distrital de Gestión de Peticiones Ciudadanas</v>
          </cell>
          <cell r="EJ57" t="str">
            <v>Base de datos de peticiones atendidas en el mes de Noviembre, en el Sistema Distrital de Gestión de Peticiones Ciudadanas</v>
          </cell>
          <cell r="EK57" t="str">
            <v>Base de datos de peticiones atendidas en el mes de Diciembre, en el Sistema Distrital de Gestión de Peticiones Ciudadanas</v>
          </cell>
          <cell r="EL57" t="str">
            <v>Base de datos de peticiones atendidas en el mes de Enero, en el Sistema Distrital de Gestión de Peticiones Ciudadanas</v>
          </cell>
          <cell r="EM57" t="str">
            <v>Base de datos de peticiones atendidas en el mes de Febrero, en el Sistema Distrital de Gestión de Peticiones Ciudadanas</v>
          </cell>
          <cell r="EN57" t="str">
            <v>Base de datos de peticiones atendidas en el mes de marzo, en el Sistema Distrital de Gestión de Peticiones Ciudadanas</v>
          </cell>
          <cell r="EO57" t="str">
            <v>Base de datos de peticiones atendidas en el mes de abril, en el Sistema Distrital de Gestión de Peticiones Ciudadanas</v>
          </cell>
          <cell r="EP57" t="str">
            <v>Base de datos de peticiones atendidas en el mes de mayo, en el Sistema Distrital de Gestión de Peticiones Ciudadanas</v>
          </cell>
          <cell r="EQ57" t="str">
            <v>Base de datos de peticiones atendidas en el mes de Junio, en el Sistema Distrital de Gestión de Peticiones Ciudadanas</v>
          </cell>
          <cell r="ER57" t="str">
            <v>Base de datos de peticiones atendidas en el mes de Julio, en el Sistema Distrital de Gestión de Peticiones Ciudadanas</v>
          </cell>
          <cell r="ES57" t="str">
            <v>Base de datos de peticiones atendidas en el mes de agosto, en el Sistema Distrital de Gestión de Peticiones Ciudadanas</v>
          </cell>
          <cell r="ET57" t="str">
            <v>Base de datos de peticiones atendidas en el mes de septiembre, en el Sistema Distrital de Gestión de Peticiones Ciudadanas</v>
          </cell>
          <cell r="EU57" t="str">
            <v>Base de datos de peticiones atendidas en el mes de octubre, en el Sistema Distrital de Gestión de Peticiones Ciudadanas</v>
          </cell>
          <cell r="EV57">
            <v>0</v>
          </cell>
          <cell r="EW57">
            <v>0</v>
          </cell>
          <cell r="EX57" t="str">
            <v>N/A</v>
          </cell>
          <cell r="EY57" t="str">
            <v>N/A</v>
          </cell>
          <cell r="EZ57" t="str">
            <v>N/A</v>
          </cell>
          <cell r="FA57" t="str">
            <v>N/A</v>
          </cell>
          <cell r="FB57" t="str">
            <v>N/A</v>
          </cell>
          <cell r="FC57" t="str">
            <v>N/A</v>
          </cell>
          <cell r="FD57" t="str">
            <v>N/A</v>
          </cell>
          <cell r="FE57" t="str">
            <v>N/A</v>
          </cell>
          <cell r="FF57" t="str">
            <v>N/A</v>
          </cell>
          <cell r="FG57" t="str">
            <v>N/A</v>
          </cell>
          <cell r="FH57" t="str">
            <v>N/A</v>
          </cell>
          <cell r="FI57" t="str">
            <v>N/A</v>
          </cell>
          <cell r="FJ57" t="str">
            <v>N/A</v>
          </cell>
          <cell r="FK57" t="str">
            <v>N/A</v>
          </cell>
          <cell r="FL57" t="str">
            <v>N/A</v>
          </cell>
          <cell r="FM57" t="str">
            <v>N/A</v>
          </cell>
          <cell r="FN57" t="str">
            <v>N/A</v>
          </cell>
          <cell r="FO57" t="str">
            <v>N/A</v>
          </cell>
          <cell r="FP57" t="str">
            <v>N/A</v>
          </cell>
          <cell r="FQ57" t="str">
            <v>N/A</v>
          </cell>
          <cell r="FR57" t="str">
            <v>N/A</v>
          </cell>
          <cell r="FS57" t="str">
            <v>N/A</v>
          </cell>
          <cell r="FT57" t="str">
            <v>N/A</v>
          </cell>
          <cell r="FU57" t="str">
            <v>N/A</v>
          </cell>
          <cell r="FV57" t="str">
            <v>N/A</v>
          </cell>
          <cell r="FW57" t="str">
            <v>N/A</v>
          </cell>
          <cell r="FX57" t="str">
            <v>N/A</v>
          </cell>
          <cell r="FY57" t="str">
            <v>N/A</v>
          </cell>
          <cell r="FZ57" t="str">
            <v>N/A</v>
          </cell>
          <cell r="GA57" t="str">
            <v>N/A</v>
          </cell>
          <cell r="GB57" t="str">
            <v>N/A</v>
          </cell>
          <cell r="GC57" t="str">
            <v>N/A</v>
          </cell>
          <cell r="GD57" t="str">
            <v>N/A</v>
          </cell>
          <cell r="GE57" t="str">
            <v>N/A</v>
          </cell>
          <cell r="GF57" t="str">
            <v>N/A</v>
          </cell>
          <cell r="GG57" t="str">
            <v>N/A</v>
          </cell>
          <cell r="GH57" t="str">
            <v>N/A</v>
          </cell>
          <cell r="GI57" t="str">
            <v>N/A</v>
          </cell>
          <cell r="GJ57" t="str">
            <v>N/A</v>
          </cell>
          <cell r="GK57" t="str">
            <v>N/A</v>
          </cell>
          <cell r="GL57" t="str">
            <v>N/A</v>
          </cell>
          <cell r="GM57" t="str">
            <v>N/A</v>
          </cell>
          <cell r="GN57" t="str">
            <v>N/A</v>
          </cell>
          <cell r="GO57" t="str">
            <v>N/A</v>
          </cell>
          <cell r="GP57" t="str">
            <v>N/A</v>
          </cell>
          <cell r="GQ57" t="str">
            <v>N/A</v>
          </cell>
          <cell r="GR57" t="str">
            <v>N/A</v>
          </cell>
          <cell r="GS57" t="str">
            <v>N/A</v>
          </cell>
          <cell r="GT57" t="str">
            <v>N/A</v>
          </cell>
          <cell r="GU57" t="str">
            <v>N/A</v>
          </cell>
          <cell r="GV57" t="str">
            <v>N/A</v>
          </cell>
          <cell r="GW57" t="str">
            <v>N/A</v>
          </cell>
          <cell r="GX57" t="str">
            <v>N/A</v>
          </cell>
          <cell r="GY57" t="str">
            <v>N/A</v>
          </cell>
          <cell r="GZ57" t="str">
            <v>N/A</v>
          </cell>
          <cell r="HA57" t="str">
            <v>N/A</v>
          </cell>
          <cell r="HB57" t="str">
            <v>N/A</v>
          </cell>
          <cell r="HC57" t="str">
            <v>N/A</v>
          </cell>
          <cell r="HD57" t="str">
            <v>N/A</v>
          </cell>
          <cell r="HE57" t="str">
            <v>N/A</v>
          </cell>
          <cell r="HF57" t="str">
            <v>N/A</v>
          </cell>
          <cell r="HG57" t="str">
            <v>N/A</v>
          </cell>
          <cell r="HH57" t="str">
            <v>N/A</v>
          </cell>
          <cell r="HI57" t="str">
            <v>N/A</v>
          </cell>
          <cell r="HJ57" t="str">
            <v>N/A</v>
          </cell>
          <cell r="HK57" t="str">
            <v>N/A</v>
          </cell>
          <cell r="HL57" t="str">
            <v>N/A</v>
          </cell>
          <cell r="HM57" t="str">
            <v>N/A</v>
          </cell>
          <cell r="HN57" t="str">
            <v>N/A</v>
          </cell>
          <cell r="HO57" t="str">
            <v>N/A</v>
          </cell>
          <cell r="HP57" t="str">
            <v>N/A</v>
          </cell>
          <cell r="HQ57" t="str">
            <v>N/A</v>
          </cell>
          <cell r="HR57" t="str">
            <v>N/A</v>
          </cell>
          <cell r="HS57" t="str">
            <v>N/A</v>
          </cell>
          <cell r="HT57" t="str">
            <v>N/A</v>
          </cell>
          <cell r="HU57" t="str">
            <v>N/A</v>
          </cell>
          <cell r="HV57" t="str">
            <v>N/A</v>
          </cell>
          <cell r="HW57" t="str">
            <v>N/A</v>
          </cell>
          <cell r="HX57" t="str">
            <v>AVANCES Y LOGROS:
En el marco de la Metodología General Ajustada (MGA) del proyecto de inversión 7870, la Secretaría General de la Alcaldía Mayor de Bogotá, a través del Sistema Distrital de Gestión de Peticiones Ciudadanas - Bogotá Te Escucha , ha registrado 60.953 Peticiones, Quejas, Reclamos, Sugerencias y Consultas, con un volumen de respuesta oportuna de 60.553 equivalentes a un porcentaje total de respuesta oportuna del 99,28%. 
BENEFICIOS:
Seguimiento a la respuesta de las PQRS en el Sistema Distrital para la gestión de peticiones ciudadanas, revisando los tiempos establecidos normativamente, con objeto de emitir alertas tempranas  para lograr la mejora continua de la gestión en la respuesta oportuna a la ciudadanía.</v>
          </cell>
          <cell r="HY57" t="str">
            <v>No se realizó la gestión del 100% de peticiones en los terminos establecidos por la ley; No obstante,  la Subsecretaría de Servicio a la Ciudadanía a través del Sistema Distrital para la Gestión de Peticiones Ciudadanas, emite alertas tempranas por medio de notificaciones  automáticas, con el fin de que las peticiones sean contestadas dentro de  los terminos establecidos en la normatividad vigente.</v>
          </cell>
          <cell r="HZ57" t="str">
            <v/>
          </cell>
          <cell r="IA57" t="str">
            <v xml:space="preserve">En el Sistema Distrital para la gestión de peticiones ciudadanas se encontraron 5.670 Peticiones, Quejas, Reclamos, Sugerencias y Consultas gestionadas en el mes de  enero, de las cuales se tramitaron  oportunamente 5.660, para un cumplimiento del 99,82%, de acuerdo a los tiempos establecidos por norma; así mismo, se gestionaron de manera extemporánea 2 peticiones ciudadanas,  quedando pendientes  de respuesta 8 peticiones. </v>
          </cell>
          <cell r="IB57" t="str">
            <v>En el Sistema Distrital para la gestión de peticiones ciudadanas se encontraron 4.792 Peticiones, Quejas, Reclamos, Sugerencias y Consultas gestionadas en el mes de febrero, de las cuales se tramitaron oportunamente 4.584, para un cumplimiento del 95,66%, de acuerdo a los tiempos establecidos por norma; así mismo, se gestionaron de manera extemporánea 2 peticiones ciudadanas,  quedando pendientes  de respuesta 206  peticiones.</v>
          </cell>
          <cell r="IC57" t="str">
            <v xml:space="preserve">En el Sistema Distrital para la gestión de peticiones ciudadanas se encontraron 7.072 Peticiones, Quejas, Reclamos, Sugerencias y Consultas gestionadas en el mes de marzo, de las cuales se tramitaron oportunamente 7.069, para un cumplimiento del 99,96%, de acuerdo a los tiempos establecidos por norma; así mismo, se gestionaron de manera extemporánea 2 peticiones ciudadanas,  quedando pendiente  de respuesta 1  petición ciudadana. </v>
          </cell>
          <cell r="ID57" t="str">
            <v>En el Sistema Distrital para la gestión de peticiones ciudadanas se encontraron 8.764 Peticiones, Quejas, Reclamos, Sugerencias y Consultas gestionadas en el mes de abril, de las cuales se tramitaron oportunamente 8.763, para un cumplimiento del 99,99%, de acuerdo a los tiempos establecidos por norma; así mismo, se gestionó 1 petición de manera extemporánea.</v>
          </cell>
          <cell r="IE57" t="str">
            <v xml:space="preserve">
En el Sistema Distrital para la gestión de peticiones ciudadanas se registraron 6.874 Peticiones, Quejas, Reclamos, Sugerencias y Consultas gestionadas en el mes de mayo, las cuales se tramitaron oportunamente en su totalidad (6.874), para un cumplimiento del 100%, de acuerdo a los tiempos establecidos por norma.</v>
          </cell>
          <cell r="IF57" t="str">
            <v>En el Sistema Distrital para la gestión de peticiones ciudadanas se registraron 7.847 Peticiones, Quejas, Reclamos, Sugerencias y Consultas gestionadas en el mes de junio, de las cuales se tramitaron oportunamente 7.729, para un cumplimiento del 98,50%, de acuerdo a los tiempos establecidos por norma; así mismo, se gestionaron de manera extemporánea 116 peticiones ciudadanas,  y quedaron pendientes  de respuesta 2  peticiones ciudadanas.</v>
          </cell>
          <cell r="IG57" t="str">
            <v>En el Sistema Distrital para la gestión de peticiones ciudadanas se registraron 4.797 Peticiones, Quejas, Reclamos, Sugerencias y Consultas gestionadas en el mes de julio, de las cuales se tramitaron oportunamente 4.782, para un cumplimiento del 99,69%, de acuerdo a los tiempos establecidos por norma; así mismo, se gestionaron de manera extemporánea 13 peticiones ciudadanas, y quedaron pendientes de respuesta 2 peticiones ciudadanas.</v>
          </cell>
          <cell r="IH57" t="str">
            <v>En el Sistema Distrital para la gestión de peticiones ciudadanas se registraron 5.588 Peticiones, Quejas, Reclamos, Sugerencias y Consultas gestionadas en el mes de agosto, de las cuales se tramitaron oportunamente 5.572, para un cumplimiento del 99,71%, de acuerdo a los tiempos establecidos por norma; así mismo, se gestionaron de manera extemporánea 15 peticiones ciudadanas, y quedó pendiente de respuesta 1 petición ciudadana.</v>
          </cell>
          <cell r="II57" t="str">
            <v xml:space="preserve">En el Sistema Distrital para la gestión de peticiones ciudadanas se registraron 5.384 Peticiones, Quejas, Reclamos, Sugerencias y Consultas gestionadas en el mes de septiembre, de las cuales se tramitaron oportunamente 5.363, para un cumplimiento del 99,61%, de acuerdo a los tiempos establecidos por norma; así mismo, se gestionaron de manera extemporánea 20 peticiones ciudadanas, y quedó pendiente de respuesta 1 petición ciudadana.                  
</v>
          </cell>
          <cell r="IJ57" t="str">
            <v xml:space="preserve">En el Sistema Distrital para la gestión de peticiones ciudadanas se registraron 4.165 Peticiones, Quejas, Reclamos, Sugerencias y Consultas gestionadas en el mes de octubre, de las cuales se tramitaron oportunamente 4.157, para un cumplimiento del 99,81%, de acuerdo a los tiempos establecidos por norma; así mismo, se gestionaron de manera extemporánea 6 peticiones ciudadanas, y 2 peticiones quedaron pendientes de respuesta.                  </v>
          </cell>
          <cell r="IK57" t="str">
            <v/>
          </cell>
          <cell r="IL57" t="str">
            <v/>
          </cell>
          <cell r="IM57">
            <v>0.99819999999999998</v>
          </cell>
          <cell r="IN57">
            <v>0.95660000000000001</v>
          </cell>
          <cell r="IO57">
            <v>0.99959999999999993</v>
          </cell>
          <cell r="IP57">
            <v>0.9998999999999999</v>
          </cell>
          <cell r="IQ57">
            <v>1</v>
          </cell>
          <cell r="IR57">
            <v>0.98499999999999999</v>
          </cell>
          <cell r="IS57">
            <v>0.99690000000000001</v>
          </cell>
          <cell r="IT57">
            <v>0.99709999999999999</v>
          </cell>
          <cell r="IU57">
            <v>0.99609999999999999</v>
          </cell>
          <cell r="IV57">
            <v>0.99809999999999999</v>
          </cell>
          <cell r="IW57">
            <v>0</v>
          </cell>
          <cell r="IX57">
            <v>0</v>
          </cell>
          <cell r="IY57">
            <v>992.75000000000023</v>
          </cell>
          <cell r="IZ57">
            <v>99.82</v>
          </cell>
          <cell r="JA57">
            <v>95.66</v>
          </cell>
          <cell r="JB57">
            <v>99.96</v>
          </cell>
          <cell r="JC57">
            <v>99.99</v>
          </cell>
          <cell r="JD57">
            <v>100</v>
          </cell>
          <cell r="JE57">
            <v>98.5</v>
          </cell>
          <cell r="JF57">
            <v>99.69</v>
          </cell>
          <cell r="JG57">
            <v>99.71</v>
          </cell>
          <cell r="JH57">
            <v>99.61</v>
          </cell>
          <cell r="JI57">
            <v>99.81</v>
          </cell>
          <cell r="JJ57">
            <v>0</v>
          </cell>
          <cell r="JK57">
            <v>0</v>
          </cell>
          <cell r="JL57">
            <v>99.27500000000002</v>
          </cell>
          <cell r="JM57">
            <v>99.82</v>
          </cell>
          <cell r="JN57">
            <v>97.74</v>
          </cell>
          <cell r="JO57">
            <v>98.48</v>
          </cell>
          <cell r="JP57">
            <v>98.857500000000002</v>
          </cell>
          <cell r="JQ57">
            <v>99.085999999999999</v>
          </cell>
          <cell r="JR57">
            <v>98.988333333333344</v>
          </cell>
          <cell r="JS57">
            <v>99.088571428571441</v>
          </cell>
          <cell r="JT57">
            <v>99.166250000000019</v>
          </cell>
          <cell r="JU57">
            <v>99.215555555555582</v>
          </cell>
          <cell r="JV57">
            <v>99.27500000000002</v>
          </cell>
          <cell r="JW57" t="str">
            <v/>
          </cell>
          <cell r="JX57">
            <v>99.27500000000002</v>
          </cell>
          <cell r="JY57">
            <v>99.82</v>
          </cell>
          <cell r="JZ57">
            <v>95.66</v>
          </cell>
          <cell r="KA57">
            <v>99.96</v>
          </cell>
          <cell r="KB57">
            <v>99.99</v>
          </cell>
          <cell r="KC57">
            <v>100</v>
          </cell>
          <cell r="KD57">
            <v>98.5</v>
          </cell>
          <cell r="KE57">
            <v>99.69</v>
          </cell>
          <cell r="KF57">
            <v>99.71</v>
          </cell>
          <cell r="KG57">
            <v>99.61</v>
          </cell>
          <cell r="KH57">
            <v>99.81</v>
          </cell>
          <cell r="KI57" t="str">
            <v/>
          </cell>
          <cell r="KJ57" t="str">
            <v/>
          </cell>
          <cell r="KK57">
            <v>99.82</v>
          </cell>
          <cell r="KL57">
            <v>97.74</v>
          </cell>
          <cell r="KM57">
            <v>98.48</v>
          </cell>
          <cell r="KN57">
            <v>98.857500000000002</v>
          </cell>
          <cell r="KO57">
            <v>99.085999999999999</v>
          </cell>
          <cell r="KP57">
            <v>98.988333333333344</v>
          </cell>
          <cell r="KQ57">
            <v>99.088571428571441</v>
          </cell>
          <cell r="KR57">
            <v>99.166250000000019</v>
          </cell>
          <cell r="KS57">
            <v>99.215555555555582</v>
          </cell>
          <cell r="KT57">
            <v>99.27500000000002</v>
          </cell>
          <cell r="KU57" t="str">
            <v/>
          </cell>
          <cell r="KV57" t="str">
            <v/>
          </cell>
          <cell r="KW57">
            <v>99.27500000000002</v>
          </cell>
          <cell r="KX57" t="str">
            <v>7870_N</v>
          </cell>
          <cell r="KY57" t="str">
            <v>N/A</v>
          </cell>
          <cell r="KZ57" t="str">
            <v>No programó</v>
          </cell>
          <cell r="LA57" t="str">
            <v/>
          </cell>
          <cell r="LB57" t="str">
            <v/>
          </cell>
          <cell r="LC57" t="str">
            <v/>
          </cell>
          <cell r="LD57">
            <v>100</v>
          </cell>
          <cell r="LE57">
            <v>80.333333333333343</v>
          </cell>
          <cell r="LF57">
            <v>5347081000</v>
          </cell>
          <cell r="LG57">
            <v>4891684547</v>
          </cell>
          <cell r="LH57">
            <v>3254456632</v>
          </cell>
          <cell r="LI57">
            <v>305153100</v>
          </cell>
          <cell r="LJ57">
            <v>304492140</v>
          </cell>
          <cell r="LK57">
            <v>99.82</v>
          </cell>
          <cell r="LL57">
            <v>97.74</v>
          </cell>
          <cell r="LM57">
            <v>98.48</v>
          </cell>
          <cell r="LN57">
            <v>98.857500000000002</v>
          </cell>
          <cell r="LO57">
            <v>99.085999999999999</v>
          </cell>
          <cell r="LP57">
            <v>98.988333333333344</v>
          </cell>
          <cell r="LQ57">
            <v>99.088571428571441</v>
          </cell>
          <cell r="LR57">
            <v>99.166250000000019</v>
          </cell>
          <cell r="LS57">
            <v>99.215555555555582</v>
          </cell>
          <cell r="LT57">
            <v>99.27500000000002</v>
          </cell>
          <cell r="LU57" t="str">
            <v/>
          </cell>
          <cell r="LV57" t="str">
            <v/>
          </cell>
          <cell r="LW57">
            <v>99.27500000000002</v>
          </cell>
          <cell r="LX57">
            <v>99.27500000000002</v>
          </cell>
          <cell r="LY57">
            <v>99.27500000000002</v>
          </cell>
          <cell r="LZ57" t="str">
            <v>Oportuno: Se radica en los tiempos establecidos por la Oficina Asesora de Planeación - OAP</v>
          </cell>
          <cell r="MA57" t="str">
            <v>Oportuno: Se radica en los tiempos establecidos por la Oficina Asesora de Planeación - OAP</v>
          </cell>
          <cell r="MB57" t="str">
            <v>Oportuno: Se radica en los tiempos establecidos por la Oficina Asesora de Planeación - OAP</v>
          </cell>
          <cell r="MC57" t="str">
            <v>Oportuno: Se radica en los tiempos establecidos por la Oficina Asesora de Planeación - OAP</v>
          </cell>
          <cell r="MD57" t="str">
            <v>Oportuno: Se radica en los tiempos establecidos por la Oficina Asesora de Planeación - OAP</v>
          </cell>
          <cell r="ME57" t="str">
            <v>Oportuno: Se radica en los tiempos establecidos por la Oficina Asesora de Planeación - OAP</v>
          </cell>
          <cell r="MF57" t="str">
            <v>Oportuno: Se radica en los tiempos establecidos por la Oficina Asesora de Planeación - OAP</v>
          </cell>
          <cell r="MG57" t="str">
            <v>Oportuno: Se radica en los tiempos establecidos por la Oficina Asesora de Planeación - OAP</v>
          </cell>
          <cell r="MH57">
            <v>0</v>
          </cell>
          <cell r="MI57">
            <v>0</v>
          </cell>
          <cell r="MJ57">
            <v>0</v>
          </cell>
          <cell r="MK57">
            <v>0</v>
          </cell>
          <cell r="ML5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5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5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5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5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5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5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5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57">
            <v>0</v>
          </cell>
          <cell r="MU57">
            <v>0</v>
          </cell>
          <cell r="MV57">
            <v>0</v>
          </cell>
          <cell r="MW57">
            <v>0</v>
          </cell>
          <cell r="MX57">
            <v>99.82</v>
          </cell>
          <cell r="MY57">
            <v>97.74</v>
          </cell>
          <cell r="MZ57">
            <v>98.48</v>
          </cell>
          <cell r="NA57">
            <v>98.857500000000002</v>
          </cell>
          <cell r="NB57">
            <v>99.085999999999999</v>
          </cell>
          <cell r="NC57">
            <v>98.988333333333344</v>
          </cell>
          <cell r="ND57">
            <v>99.088571428571441</v>
          </cell>
          <cell r="NE57">
            <v>99.166250000000019</v>
          </cell>
          <cell r="NF57">
            <v>99.215555555555582</v>
          </cell>
          <cell r="NG57">
            <v>99.27500000000002</v>
          </cell>
          <cell r="NH57" t="str">
            <v/>
          </cell>
          <cell r="NI57" t="str">
            <v/>
          </cell>
          <cell r="NJ57" t="str">
            <v>No aplica</v>
          </cell>
          <cell r="NK57" t="str">
            <v>No aplica</v>
          </cell>
          <cell r="NL57" t="str">
            <v>No aplica</v>
          </cell>
          <cell r="NM57" t="str">
            <v>No aplica</v>
          </cell>
          <cell r="NN57" t="str">
            <v>No aplica</v>
          </cell>
          <cell r="NO57" t="str">
            <v>No aplica</v>
          </cell>
          <cell r="NP57" t="str">
            <v>No aplica</v>
          </cell>
          <cell r="NQ57" t="str">
            <v>No aplica</v>
          </cell>
          <cell r="NR57">
            <v>0</v>
          </cell>
          <cell r="NS57">
            <v>0</v>
          </cell>
          <cell r="NT57">
            <v>0</v>
          </cell>
          <cell r="NU57">
            <v>0</v>
          </cell>
          <cell r="NV57" t="str">
            <v>No se identificaron problemas o dificultades. La información consignada en el reporte del periodo, respecto a los avances, logros y retrasos presentados, da cuenta de forma clara, completa y concisa del nivel cumplimiento de la meta o indicador.</v>
          </cell>
          <cell r="NW57" t="str">
            <v>No se identificaron problemas o dificultades. La información consignada en el reporte del periodo, respecto a los avances, logros y retrasos presentados, da cuenta de forma clara, completa y concisa del nivel cumplimiento de la meta o indicador.</v>
          </cell>
          <cell r="NX57" t="str">
            <v>No se identificaron problemas o dificultades. La información consignada en el reporte del periodo, respecto a los avances, logros y retrasos presentados, da cuenta de forma clara, completa y concisa del nivel cumplimiento de la meta o indicador.</v>
          </cell>
          <cell r="NY57" t="str">
            <v>No se identificaron problemas o dificultades. La información consignada en el reporte del periodo, respecto a los avances, logros y retrasos presentados, da cuenta de forma clara, completa y concisa del nivel cumplimiento de la meta o indicador.</v>
          </cell>
          <cell r="NZ57" t="str">
            <v>No se identificaron problemas o dificultades. La información consignada en el reporte del periodo, respecto a los avances, logros y retrasos presentados, da cuenta de forma clara, completa y concisa del nivel cumplimiento de la meta o indicador.</v>
          </cell>
          <cell r="OA57" t="str">
            <v>No se identificaron problemas o dificultades. La información consignada en el reporte del periodo, respecto a los avances, logros y retrasos presentados, da cuenta de forma clara, completa y concisa del nivel cumplimiento de la meta o indicador.</v>
          </cell>
          <cell r="OB57" t="str">
            <v>No se identificaron problemas o dificultades. La información consignada en el reporte del periodo, respecto a los avances, logros y retrasos presentados, da cuenta de forma clara, completa y concisa del nivel cumplimiento de la meta o indicador.</v>
          </cell>
          <cell r="OC57" t="str">
            <v>No se identificaron problemas o dificultades. La información consignada en el reporte del periodo, respecto a los avances, logros y retrasos presentados, da cuenta de forma clara, completa y concisa del nivel cumplimiento de la meta o indicador.</v>
          </cell>
          <cell r="OD57">
            <v>0</v>
          </cell>
          <cell r="OE57">
            <v>0</v>
          </cell>
          <cell r="OF57">
            <v>0</v>
          </cell>
          <cell r="OG57">
            <v>0</v>
          </cell>
          <cell r="OJ57" t="str">
            <v>PD89</v>
          </cell>
          <cell r="OK57">
            <v>100</v>
          </cell>
          <cell r="OL57" t="str">
            <v>N/A</v>
          </cell>
          <cell r="OM57" t="str">
            <v>N/A</v>
          </cell>
          <cell r="ON57" t="str">
            <v>N/A</v>
          </cell>
          <cell r="OO57" t="str">
            <v>N/A</v>
          </cell>
          <cell r="OP57" t="str">
            <v>N/A</v>
          </cell>
          <cell r="OQ57" t="str">
            <v>N/A</v>
          </cell>
          <cell r="OR57" t="str">
            <v>N/A</v>
          </cell>
          <cell r="OS57" t="str">
            <v>N/A</v>
          </cell>
          <cell r="OT57" t="str">
            <v>N/A</v>
          </cell>
          <cell r="OU57" t="str">
            <v>N/A</v>
          </cell>
          <cell r="OV57" t="str">
            <v>N/A</v>
          </cell>
          <cell r="OW57" t="str">
            <v>N/A</v>
          </cell>
          <cell r="OX57" t="str">
            <v>N/A</v>
          </cell>
          <cell r="OY57" t="str">
            <v>N/A</v>
          </cell>
          <cell r="OZ57" t="str">
            <v>N/A</v>
          </cell>
          <cell r="PA57" t="str">
            <v>N/A</v>
          </cell>
          <cell r="PB57" t="str">
            <v>N/A</v>
          </cell>
          <cell r="PC57" t="str">
            <v>N/A</v>
          </cell>
          <cell r="PD57" t="str">
            <v>N/A</v>
          </cell>
          <cell r="PE57" t="str">
            <v>N/A</v>
          </cell>
          <cell r="PF57" t="str">
            <v>N/A</v>
          </cell>
          <cell r="PG57" t="str">
            <v>N/A</v>
          </cell>
          <cell r="PH57" t="str">
            <v>N/A</v>
          </cell>
          <cell r="PI57" t="str">
            <v>N/A</v>
          </cell>
          <cell r="PJ57" t="str">
            <v>N/A</v>
          </cell>
          <cell r="PK57" t="str">
            <v>N/A</v>
          </cell>
          <cell r="PL57">
            <v>660960</v>
          </cell>
          <cell r="PM57">
            <v>304492140</v>
          </cell>
          <cell r="PN57" t="str">
            <v>Indicador Gestión</v>
          </cell>
        </row>
        <row r="58">
          <cell r="A58" t="str">
            <v>PD90</v>
          </cell>
          <cell r="B58">
            <v>7870</v>
          </cell>
          <cell r="D58">
            <v>2020110010186</v>
          </cell>
          <cell r="E58" t="str">
            <v>Un nuevo contrato social y ambiental para la Bogotá del siglo XXI</v>
          </cell>
          <cell r="F58" t="str">
            <v>5. Construir Bogotá región con gobierno abierto, transparente y ciudadanía consciente.</v>
          </cell>
          <cell r="G58" t="str">
            <v>56. Gestión Pública Efectiva</v>
          </cell>
          <cell r="H58" t="str">
            <v>Generar las condiciones necesarias para que la experiencia de la ciudadanía en la interacción con la Administración Distrital sea favorable.</v>
          </cell>
          <cell r="I58" t="str">
            <v>N/A</v>
          </cell>
          <cell r="J58" t="str">
            <v>Servicio a la ciudadanía, moderno, eficiente y de calidad</v>
          </cell>
          <cell r="K58" t="str">
            <v>Subsecretaría de Servicio a la Ciudadanía</v>
          </cell>
          <cell r="L58" t="str">
            <v>Diana Marcela Velasco Rincón</v>
          </cell>
          <cell r="M58" t="str">
            <v>Subsecretaria de Servicio a la Ciudadanía</v>
          </cell>
          <cell r="N58" t="str">
            <v>Subsecretaría de Servicio a la Ciudadanía</v>
          </cell>
          <cell r="O58" t="str">
            <v>Diana Marcela Velasco Rincón</v>
          </cell>
          <cell r="P58" t="str">
            <v>Subsecretaría de Servicio a la Ciudadanía</v>
          </cell>
          <cell r="Q58" t="str">
            <v>Sandra Liliana Jimenez Arias, Vivian Lilibeth Bernal Izquierdo</v>
          </cell>
          <cell r="R58" t="str">
            <v>Ricardo Pulido</v>
          </cell>
          <cell r="S58" t="str">
            <v>Satisfacción ciudadana con respecto a los puntos de servicio de la Red CADE</v>
          </cell>
          <cell r="T58" t="str">
            <v>Nivel de satisfacción ciudadana con respecto a los puntos de servicio de la Red CADE</v>
          </cell>
          <cell r="AB58" t="str">
            <v>Satisfacción ciudadana con respecto a los puntos de servicio de la Red CADE</v>
          </cell>
          <cell r="AI58" t="str">
            <v xml:space="preserve">PD_PMR: Satisfacción ciudadana con respecto a los puntos de servicio de la Red CADE; </v>
          </cell>
          <cell r="AJ58">
            <v>0</v>
          </cell>
          <cell r="AK58">
            <v>44245</v>
          </cell>
          <cell r="AL58">
            <v>1</v>
          </cell>
          <cell r="AM58">
            <v>2022</v>
          </cell>
          <cell r="AN58" t="str">
            <v>Medir el nivel de satisfacción de los ciudadanos respecto al servicio prestado en cada uno de los puntos de atención programados por la entidad (Red CADE)</v>
          </cell>
          <cell r="AO58" t="str">
            <v>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v>
          </cell>
          <cell r="AP58">
            <v>2021</v>
          </cell>
          <cell r="AQ58">
            <v>2024</v>
          </cell>
          <cell r="AR58" t="str">
            <v>Constante</v>
          </cell>
          <cell r="AS58" t="str">
            <v>Efectividad</v>
          </cell>
          <cell r="AT58" t="str">
            <v>Porcentaje</v>
          </cell>
          <cell r="AU58" t="str">
            <v>Resultado</v>
          </cell>
          <cell r="AV58">
            <v>2019</v>
          </cell>
          <cell r="AW58">
            <v>94.93</v>
          </cell>
          <cell r="AX58" t="str">
            <v>Informe con resultados de encuesta de satisfacción ciudadana</v>
          </cell>
          <cell r="AZ58">
            <v>1</v>
          </cell>
          <cell r="BB58" t="str">
            <v>Se aplicarán encuestas en cuestionarios estructurados en los puntos de la Red CADE, en la cual se medirá la satisfacción de la ciudadanía respecto a la prestación del servicio en cada uno de los puntos.
Posteriormente se realizará un analisis de datos y se entregará un informe con los resultados de la encuesta de satisfacción ciudadana 2021.</v>
          </cell>
          <cell r="BC58" t="str">
            <v>(Sumatoria de ciudadanos encuestados que califican el servicio prestado en la Red CADE en términos de "excelente", "muy bueno" o "bueno" / Sumatoria de ciudadanos encuestados que califican el servicio prestado en la Red CADE) *100</v>
          </cell>
          <cell r="BD58" t="str">
            <v xml:space="preserve">Sumatoria de ciudadanos encuestados que califican el servicio prestado en la Red CADE en términos de "excelente", "muy bueno" o "bueno" </v>
          </cell>
          <cell r="BE58" t="str">
            <v>Sumatoria de ciudadanos encuestados que califican el servicio prestado en la Red CADE) *100</v>
          </cell>
          <cell r="BF58" t="str">
            <v>Informe con resultados de encuesta de satisfacción ciudadana</v>
          </cell>
          <cell r="BG58">
            <v>2</v>
          </cell>
          <cell r="BH58">
            <v>44554</v>
          </cell>
          <cell r="BI58" t="str">
            <v>Se modificó la descripción del método de cálculo del indicador.</v>
          </cell>
          <cell r="BJ58" t="str">
            <v>Establecer variables 1 y/o 2 numéricas</v>
          </cell>
          <cell r="BK58">
            <v>90</v>
          </cell>
          <cell r="BL58">
            <v>0</v>
          </cell>
          <cell r="BM58">
            <v>90</v>
          </cell>
          <cell r="BN58">
            <v>90</v>
          </cell>
          <cell r="BO58">
            <v>90</v>
          </cell>
          <cell r="BP58">
            <v>90</v>
          </cell>
          <cell r="BW58">
            <v>0</v>
          </cell>
          <cell r="BX58">
            <v>90</v>
          </cell>
          <cell r="BY58">
            <v>90</v>
          </cell>
          <cell r="BZ58">
            <v>90</v>
          </cell>
          <cell r="CA58">
            <v>90</v>
          </cell>
          <cell r="CB58">
            <v>0</v>
          </cell>
          <cell r="CC58" t="str">
            <v>N/A</v>
          </cell>
          <cell r="CD58" t="str">
            <v>N/A</v>
          </cell>
          <cell r="CE58" t="str">
            <v>N/A</v>
          </cell>
          <cell r="CF58">
            <v>0</v>
          </cell>
          <cell r="CG58">
            <v>96.54</v>
          </cell>
          <cell r="CH58" t="str">
            <v>No aplica</v>
          </cell>
          <cell r="CI58" t="str">
            <v>Suma</v>
          </cell>
          <cell r="CJ58">
            <v>0</v>
          </cell>
          <cell r="CK58">
            <v>0</v>
          </cell>
          <cell r="CL58">
            <v>0</v>
          </cell>
          <cell r="CM58">
            <v>0</v>
          </cell>
          <cell r="CN58">
            <v>0</v>
          </cell>
          <cell r="CO58">
            <v>0</v>
          </cell>
          <cell r="CP58">
            <v>0</v>
          </cell>
          <cell r="CQ58">
            <v>0</v>
          </cell>
          <cell r="CR58">
            <v>0</v>
          </cell>
          <cell r="CS58">
            <v>0</v>
          </cell>
          <cell r="CT58">
            <v>0</v>
          </cell>
          <cell r="CU58">
            <v>90</v>
          </cell>
          <cell r="CV58">
            <v>90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90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t="str">
            <v>N/A</v>
          </cell>
          <cell r="EA58" t="str">
            <v>N/A</v>
          </cell>
          <cell r="EB58" t="str">
            <v>N/A</v>
          </cell>
          <cell r="EC58" t="str">
            <v>N/A</v>
          </cell>
          <cell r="ED58" t="str">
            <v>N/A</v>
          </cell>
          <cell r="EE58" t="str">
            <v>N/A</v>
          </cell>
          <cell r="EF58" t="str">
            <v>N/A</v>
          </cell>
          <cell r="EG58" t="str">
            <v>N/A</v>
          </cell>
          <cell r="EH58" t="str">
            <v>N/A</v>
          </cell>
          <cell r="EI58" t="str">
            <v>N/A</v>
          </cell>
          <cell r="EJ58" t="str">
            <v>N/A</v>
          </cell>
          <cell r="EK58" t="str">
            <v>Informe Encuesta de  Satisfacción Ciudadana 2022.</v>
          </cell>
          <cell r="EL58">
            <v>0</v>
          </cell>
          <cell r="EM58">
            <v>0</v>
          </cell>
          <cell r="EN58">
            <v>0</v>
          </cell>
          <cell r="EO58">
            <v>0</v>
          </cell>
          <cell r="EP58">
            <v>0</v>
          </cell>
          <cell r="EQ58">
            <v>0</v>
          </cell>
          <cell r="ER58">
            <v>0</v>
          </cell>
          <cell r="ES58">
            <v>0</v>
          </cell>
          <cell r="ET58">
            <v>0</v>
          </cell>
          <cell r="EU58">
            <v>0</v>
          </cell>
          <cell r="EV58">
            <v>0</v>
          </cell>
          <cell r="EW58">
            <v>0</v>
          </cell>
          <cell r="EX58" t="str">
            <v>N/A</v>
          </cell>
          <cell r="EY58" t="str">
            <v>N/A</v>
          </cell>
          <cell r="EZ58" t="str">
            <v>N/A</v>
          </cell>
          <cell r="FA58" t="str">
            <v>N/A</v>
          </cell>
          <cell r="FB58" t="str">
            <v>N/A</v>
          </cell>
          <cell r="FC58" t="str">
            <v>N/A</v>
          </cell>
          <cell r="FD58" t="str">
            <v>N/A</v>
          </cell>
          <cell r="FE58" t="str">
            <v>N/A</v>
          </cell>
          <cell r="FF58" t="str">
            <v>N/A</v>
          </cell>
          <cell r="FG58" t="str">
            <v>N/A</v>
          </cell>
          <cell r="FH58" t="str">
            <v>N/A</v>
          </cell>
          <cell r="FI58" t="str">
            <v>N/A</v>
          </cell>
          <cell r="FJ58" t="str">
            <v>N/A</v>
          </cell>
          <cell r="FK58" t="str">
            <v>N/A</v>
          </cell>
          <cell r="FL58" t="str">
            <v>N/A</v>
          </cell>
          <cell r="FM58" t="str">
            <v>N/A</v>
          </cell>
          <cell r="FN58" t="str">
            <v>N/A</v>
          </cell>
          <cell r="FO58" t="str">
            <v>N/A</v>
          </cell>
          <cell r="FP58" t="str">
            <v>N/A</v>
          </cell>
          <cell r="FQ58" t="str">
            <v>N/A</v>
          </cell>
          <cell r="FR58" t="str">
            <v>N/A</v>
          </cell>
          <cell r="FS58" t="str">
            <v>N/A</v>
          </cell>
          <cell r="FT58" t="str">
            <v>N/A</v>
          </cell>
          <cell r="FU58" t="str">
            <v>N/A</v>
          </cell>
          <cell r="FV58" t="str">
            <v>N/A</v>
          </cell>
          <cell r="FW58" t="str">
            <v>N/A</v>
          </cell>
          <cell r="FX58" t="str">
            <v>N/A</v>
          </cell>
          <cell r="FY58" t="str">
            <v>N/A</v>
          </cell>
          <cell r="FZ58" t="str">
            <v>N/A</v>
          </cell>
          <cell r="GA58" t="str">
            <v>N/A</v>
          </cell>
          <cell r="GB58" t="str">
            <v>N/A</v>
          </cell>
          <cell r="GC58" t="str">
            <v>N/A</v>
          </cell>
          <cell r="GD58" t="str">
            <v>N/A</v>
          </cell>
          <cell r="GE58" t="str">
            <v>N/A</v>
          </cell>
          <cell r="GF58" t="str">
            <v>N/A</v>
          </cell>
          <cell r="GG58" t="str">
            <v>N/A</v>
          </cell>
          <cell r="GH58" t="str">
            <v>N/A</v>
          </cell>
          <cell r="GI58" t="str">
            <v>N/A</v>
          </cell>
          <cell r="GJ58" t="str">
            <v>N/A</v>
          </cell>
          <cell r="GK58" t="str">
            <v>N/A</v>
          </cell>
          <cell r="GL58" t="str">
            <v>N/A</v>
          </cell>
          <cell r="GM58" t="str">
            <v>N/A</v>
          </cell>
          <cell r="GN58" t="str">
            <v>N/A</v>
          </cell>
          <cell r="GO58" t="str">
            <v>N/A</v>
          </cell>
          <cell r="GP58" t="str">
            <v>N/A</v>
          </cell>
          <cell r="GQ58" t="str">
            <v>N/A</v>
          </cell>
          <cell r="GR58" t="str">
            <v>N/A</v>
          </cell>
          <cell r="GS58" t="str">
            <v>N/A</v>
          </cell>
          <cell r="GT58" t="str">
            <v>N/A</v>
          </cell>
          <cell r="GU58" t="str">
            <v>N/A</v>
          </cell>
          <cell r="GV58" t="str">
            <v>N/A</v>
          </cell>
          <cell r="GW58" t="str">
            <v>N/A</v>
          </cell>
          <cell r="GX58" t="str">
            <v>N/A</v>
          </cell>
          <cell r="GY58" t="str">
            <v>N/A</v>
          </cell>
          <cell r="GZ58" t="str">
            <v>N/A</v>
          </cell>
          <cell r="HA58" t="str">
            <v>N/A</v>
          </cell>
          <cell r="HB58" t="str">
            <v>N/A</v>
          </cell>
          <cell r="HC58" t="str">
            <v>N/A</v>
          </cell>
          <cell r="HD58" t="str">
            <v>N/A</v>
          </cell>
          <cell r="HE58" t="str">
            <v>N/A</v>
          </cell>
          <cell r="HF58" t="str">
            <v>N/A</v>
          </cell>
          <cell r="HG58" t="str">
            <v>N/A</v>
          </cell>
          <cell r="HH58" t="str">
            <v>N/A</v>
          </cell>
          <cell r="HI58" t="str">
            <v>N/A</v>
          </cell>
          <cell r="HJ58" t="str">
            <v>N/A</v>
          </cell>
          <cell r="HK58" t="str">
            <v>N/A</v>
          </cell>
          <cell r="HL58" t="str">
            <v>N/A</v>
          </cell>
          <cell r="HM58" t="str">
            <v>N/A</v>
          </cell>
          <cell r="HN58" t="str">
            <v>N/A</v>
          </cell>
          <cell r="HO58" t="str">
            <v>N/A</v>
          </cell>
          <cell r="HP58" t="str">
            <v>N/A</v>
          </cell>
          <cell r="HQ58" t="str">
            <v>N/A</v>
          </cell>
          <cell r="HR58" t="str">
            <v>N/A</v>
          </cell>
          <cell r="HS58" t="str">
            <v>N/A</v>
          </cell>
          <cell r="HT58" t="str">
            <v>N/A</v>
          </cell>
          <cell r="HU58" t="str">
            <v>N/A</v>
          </cell>
          <cell r="HV58" t="str">
            <v>N/A</v>
          </cell>
          <cell r="HW58" t="str">
            <v>N/A</v>
          </cell>
          <cell r="HX58" t="str">
            <v/>
          </cell>
          <cell r="HY58" t="str">
            <v/>
          </cell>
          <cell r="HZ58" t="str">
            <v/>
          </cell>
          <cell r="IA58" t="str">
            <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t="str">
            <v>No Programó</v>
          </cell>
          <cell r="JZ58" t="str">
            <v/>
          </cell>
          <cell r="KA58" t="str">
            <v/>
          </cell>
          <cell r="KB58" t="str">
            <v/>
          </cell>
          <cell r="KC58" t="str">
            <v/>
          </cell>
          <cell r="KD58" t="str">
            <v/>
          </cell>
          <cell r="KE58" t="str">
            <v/>
          </cell>
          <cell r="KF58" t="str">
            <v/>
          </cell>
          <cell r="KG58" t="str">
            <v/>
          </cell>
          <cell r="KH58" t="str">
            <v/>
          </cell>
          <cell r="KI58" t="str">
            <v/>
          </cell>
          <cell r="KJ58" t="str">
            <v/>
          </cell>
          <cell r="KK58" t="str">
            <v>No Programó</v>
          </cell>
          <cell r="KL58" t="str">
            <v>No Programó</v>
          </cell>
          <cell r="KM58" t="str">
            <v>No Programó</v>
          </cell>
          <cell r="KN58" t="str">
            <v>No Programó</v>
          </cell>
          <cell r="KO58" t="str">
            <v>No Programó</v>
          </cell>
          <cell r="KP58" t="str">
            <v>No Programó</v>
          </cell>
          <cell r="KQ58" t="str">
            <v>No Programó</v>
          </cell>
          <cell r="KR58" t="str">
            <v>No Programó</v>
          </cell>
          <cell r="KS58" t="str">
            <v>No Programó</v>
          </cell>
          <cell r="KT58" t="str">
            <v>No Programó</v>
          </cell>
          <cell r="KU58" t="str">
            <v/>
          </cell>
          <cell r="KV58" t="str">
            <v/>
          </cell>
          <cell r="KW58" t="str">
            <v>No Programó</v>
          </cell>
          <cell r="KX58" t="str">
            <v>7870_N</v>
          </cell>
          <cell r="KY58" t="str">
            <v>N/A</v>
          </cell>
          <cell r="KZ58" t="str">
            <v>No programó</v>
          </cell>
          <cell r="LA58" t="str">
            <v/>
          </cell>
          <cell r="LB58" t="str">
            <v/>
          </cell>
          <cell r="LC58" t="str">
            <v/>
          </cell>
          <cell r="LD58">
            <v>100</v>
          </cell>
          <cell r="LE58">
            <v>80.333333333333343</v>
          </cell>
          <cell r="LF58">
            <v>5347081000</v>
          </cell>
          <cell r="LG58">
            <v>4891684547</v>
          </cell>
          <cell r="LH58">
            <v>3254456632</v>
          </cell>
          <cell r="LI58">
            <v>305153100</v>
          </cell>
          <cell r="LJ58">
            <v>304492140</v>
          </cell>
          <cell r="LK58" t="str">
            <v>No Programó</v>
          </cell>
          <cell r="LL58" t="str">
            <v>No Programó</v>
          </cell>
          <cell r="LM58" t="str">
            <v>No Programó</v>
          </cell>
          <cell r="LN58" t="str">
            <v>No Programó</v>
          </cell>
          <cell r="LO58" t="str">
            <v>No Programó</v>
          </cell>
          <cell r="LP58" t="str">
            <v>No Programó</v>
          </cell>
          <cell r="LQ58" t="str">
            <v>No Programó</v>
          </cell>
          <cell r="LR58" t="str">
            <v>No Programó</v>
          </cell>
          <cell r="LS58" t="str">
            <v>No Programó</v>
          </cell>
          <cell r="LT58" t="str">
            <v>No Programó</v>
          </cell>
          <cell r="LU58" t="str">
            <v/>
          </cell>
          <cell r="LV58" t="str">
            <v/>
          </cell>
          <cell r="LW58">
            <v>0</v>
          </cell>
          <cell r="LX58">
            <v>0</v>
          </cell>
          <cell r="LY58">
            <v>0</v>
          </cell>
          <cell r="LZ58" t="str">
            <v>No aplica</v>
          </cell>
          <cell r="MA58" t="str">
            <v>Oportuno: Se radica en los tiempos establecidos por la Oficina Asesora de Planeación - OAP</v>
          </cell>
          <cell r="MB58" t="str">
            <v>Oportuno: Se radica en los tiempos establecidos por la Oficina Asesora de Planeación - OAP</v>
          </cell>
          <cell r="MC58" t="str">
            <v>Oportuno: Se radica en los tiempos establecidos por la Oficina Asesora de Planeación - OAP</v>
          </cell>
          <cell r="MD58" t="str">
            <v>Oportuno: Se radica en los tiempos establecidos por la Oficina Asesora de Planeación - OAP</v>
          </cell>
          <cell r="ME58" t="str">
            <v>Oportuno: Se radica en los tiempos establecidos por la Oficina Asesora de Planeación - OAP</v>
          </cell>
          <cell r="MF58" t="str">
            <v>Oportuno: Se radica en los tiempos establecidos por la Oficina Asesora de Planeación - OAP</v>
          </cell>
          <cell r="MG58" t="str">
            <v>Oportuno: Se radica en los tiempos establecidos por la Oficina Asesora de Planeación - OAP</v>
          </cell>
          <cell r="MH58">
            <v>0</v>
          </cell>
          <cell r="MI58">
            <v>0</v>
          </cell>
          <cell r="MJ58">
            <v>0</v>
          </cell>
          <cell r="MK58">
            <v>0</v>
          </cell>
          <cell r="ML58" t="str">
            <v>No aplica</v>
          </cell>
          <cell r="MM58" t="str">
            <v>No aplica</v>
          </cell>
          <cell r="MN58" t="str">
            <v>No aplica</v>
          </cell>
          <cell r="MO58" t="str">
            <v>No aplica</v>
          </cell>
          <cell r="MP58" t="str">
            <v>No aplica</v>
          </cell>
          <cell r="MQ58" t="str">
            <v>No aplica</v>
          </cell>
          <cell r="MR58" t="str">
            <v>No aplica</v>
          </cell>
          <cell r="MS58" t="str">
            <v>No aplica</v>
          </cell>
          <cell r="MT58">
            <v>0</v>
          </cell>
          <cell r="MU58">
            <v>0</v>
          </cell>
          <cell r="MV58">
            <v>0</v>
          </cell>
          <cell r="MW58">
            <v>0</v>
          </cell>
          <cell r="MX58" t="str">
            <v>No Programó</v>
          </cell>
          <cell r="MY58" t="str">
            <v>No Programó</v>
          </cell>
          <cell r="MZ58" t="str">
            <v>No Programó</v>
          </cell>
          <cell r="NA58" t="str">
            <v>No Programó</v>
          </cell>
          <cell r="NB58" t="str">
            <v>No Programó</v>
          </cell>
          <cell r="NC58" t="str">
            <v>No Programó</v>
          </cell>
          <cell r="ND58" t="str">
            <v>No Programó</v>
          </cell>
          <cell r="NE58" t="str">
            <v>No Programó</v>
          </cell>
          <cell r="NF58" t="str">
            <v>No Programó</v>
          </cell>
          <cell r="NG58" t="str">
            <v>No Programó</v>
          </cell>
          <cell r="NH58" t="str">
            <v/>
          </cell>
          <cell r="NI58" t="str">
            <v/>
          </cell>
          <cell r="NJ58" t="str">
            <v>No aplica</v>
          </cell>
          <cell r="NK58" t="str">
            <v>No aplica</v>
          </cell>
          <cell r="NL58" t="str">
            <v>No aplica</v>
          </cell>
          <cell r="NM58" t="str">
            <v>No aplica</v>
          </cell>
          <cell r="NN58" t="str">
            <v>No aplica</v>
          </cell>
          <cell r="NO58" t="str">
            <v>No aplica</v>
          </cell>
          <cell r="NP58" t="str">
            <v>No aplica</v>
          </cell>
          <cell r="NQ58" t="str">
            <v>No aplica</v>
          </cell>
          <cell r="NR58">
            <v>0</v>
          </cell>
          <cell r="NS58">
            <v>0</v>
          </cell>
          <cell r="NT58">
            <v>0</v>
          </cell>
          <cell r="NU58">
            <v>0</v>
          </cell>
          <cell r="NV58" t="str">
            <v>No se identificaron problemas o dificultades. La información consignada en el reporte del periodo, respecto a los avances, logros y retrasos presentados, da cuenta de forma clara, completa y concisa del nivel cumplimiento de la meta o indicador.</v>
          </cell>
          <cell r="NW58" t="str">
            <v>No se programó avance para este periodo</v>
          </cell>
          <cell r="NX58" t="str">
            <v>No se programó avance para este periodo</v>
          </cell>
          <cell r="NY58" t="str">
            <v>No se programó avance para este periodo</v>
          </cell>
          <cell r="NZ58" t="str">
            <v>No se programó avance para este periodo</v>
          </cell>
          <cell r="OA58" t="str">
            <v>No se programó avance para este periodo</v>
          </cell>
          <cell r="OB58" t="str">
            <v>No se programó avance para este periodo</v>
          </cell>
          <cell r="OC58" t="str">
            <v>No se programó avance para este periodo</v>
          </cell>
          <cell r="OD58">
            <v>0</v>
          </cell>
          <cell r="OE58">
            <v>0</v>
          </cell>
          <cell r="OF58">
            <v>0</v>
          </cell>
          <cell r="OG58">
            <v>0</v>
          </cell>
          <cell r="OJ58" t="str">
            <v>PD90</v>
          </cell>
          <cell r="OK58">
            <v>0</v>
          </cell>
          <cell r="OL58" t="str">
            <v>N/A</v>
          </cell>
          <cell r="OM58" t="str">
            <v>N/A</v>
          </cell>
          <cell r="ON58" t="str">
            <v>N/A</v>
          </cell>
          <cell r="OO58" t="str">
            <v>N/A</v>
          </cell>
          <cell r="OP58" t="str">
            <v>N/A</v>
          </cell>
          <cell r="OQ58" t="str">
            <v>N/A</v>
          </cell>
          <cell r="OR58" t="str">
            <v>N/A</v>
          </cell>
          <cell r="OS58" t="str">
            <v>N/A</v>
          </cell>
          <cell r="OT58" t="str">
            <v>N/A</v>
          </cell>
          <cell r="OU58" t="str">
            <v>N/A</v>
          </cell>
          <cell r="OV58" t="str">
            <v>N/A</v>
          </cell>
          <cell r="OW58" t="str">
            <v>N/A</v>
          </cell>
          <cell r="OX58" t="str">
            <v>N/A</v>
          </cell>
          <cell r="OY58" t="str">
            <v>N/A</v>
          </cell>
          <cell r="OZ58" t="str">
            <v>N/A</v>
          </cell>
          <cell r="PA58" t="str">
            <v>N/A</v>
          </cell>
          <cell r="PB58" t="str">
            <v>N/A</v>
          </cell>
          <cell r="PC58" t="str">
            <v>N/A</v>
          </cell>
          <cell r="PD58" t="str">
            <v>N/A</v>
          </cell>
          <cell r="PE58" t="str">
            <v>N/A</v>
          </cell>
          <cell r="PF58" t="str">
            <v>N/A</v>
          </cell>
          <cell r="PG58" t="str">
            <v>N/A</v>
          </cell>
          <cell r="PH58" t="str">
            <v>N/A</v>
          </cell>
          <cell r="PI58" t="str">
            <v>N/A</v>
          </cell>
          <cell r="PJ58" t="str">
            <v>N/A</v>
          </cell>
          <cell r="PK58" t="str">
            <v>N/A</v>
          </cell>
          <cell r="PL58">
            <v>660960</v>
          </cell>
          <cell r="PM58">
            <v>304492140</v>
          </cell>
          <cell r="PN58" t="str">
            <v>Indicador PMR</v>
          </cell>
        </row>
        <row r="59">
          <cell r="A59" t="str">
            <v>PD100</v>
          </cell>
          <cell r="B59">
            <v>7871</v>
          </cell>
          <cell r="C59" t="str">
            <v>7871_1</v>
          </cell>
          <cell r="D59">
            <v>2020110010188</v>
          </cell>
          <cell r="E59" t="str">
            <v>Un nuevo contrato social y ambiental para la Bogotá del siglo XXI</v>
          </cell>
          <cell r="F59" t="str">
            <v>3. Inspirar confianza y legitimidad para vivir sin miedo y ser epicentro de cultura ciudadana, paz y reconciliación.</v>
          </cell>
          <cell r="G59" t="str">
            <v>39.  Bogotá territorio de paz y atención integral a las víctimas del conflicto armado.</v>
          </cell>
          <cell r="H59" t="str">
            <v>Mejorar la integración de las acciones, servicios y escenarios que dan respuesta a las obligaciones derivadas de ley para las víctimas, el Acuerdo de Paz, y los demás compromisos distritales en materia de memoria, reparación, paz y reconciliación.</v>
          </cell>
          <cell r="I59" t="str">
            <v>1. Aumentar la apropiación social de la memoria y la verdad históricas, por parte de la ciudadanía, como herramientas fundamentales en la construcción de paz, reconciliación y la profundización de la democracia</v>
          </cell>
          <cell r="J59" t="str">
            <v>Construcción de Bogotá-región como territorio de paz para las víctimas y la reconciliación</v>
          </cell>
          <cell r="K59" t="str">
            <v>Oficina de Alta Consejería de Paz, Víctimas y Reconciliación</v>
          </cell>
          <cell r="L59" t="str">
            <v xml:space="preserve">Carlos Vladimir Rodriguez Valencia </v>
          </cell>
          <cell r="M59" t="str">
            <v>Alto Consejero de Paz, Víctimas y Reconciliación</v>
          </cell>
          <cell r="N59" t="str">
            <v>Oficina de Alta Consejería de Paz, Víctimas y Reconciliación</v>
          </cell>
          <cell r="O59" t="str">
            <v xml:space="preserve">Carlos Vladimir Rodriguez Valencia </v>
          </cell>
          <cell r="P59" t="str">
            <v>Alto Consejero de Paz, Víctimas y Reconciliación</v>
          </cell>
          <cell r="Q59" t="str">
            <v>Ivana Carolina Gonzalez Murcia, Juan Guillermo Becerra Jimenez</v>
          </cell>
          <cell r="R59" t="str">
            <v>Hilda Lucero Molina Velandia</v>
          </cell>
          <cell r="S59" t="str">
            <v>1. Ejecutar 100 porciento de la estrategia de promoción de la memoria, para la construcción de paz, la reconciliación y la democracia, en la ciudad región.</v>
          </cell>
          <cell r="T59" t="str">
            <v>Ejecutar 100 porciento de la estrategia de promoción de la memoria, para la construcción de paz, la reconciliación y la democracia, en la ciudad región.</v>
          </cell>
          <cell r="AB59" t="str">
            <v xml:space="preserve">20.4. Porcentaje de ejecución de la estrategia de promoción de la memoria, para la construcción de paz, la reconciliación y la democracia. </v>
          </cell>
          <cell r="AC59" t="str">
            <v>1. Ejecutar 100 porciento de la estrategia de promoción de la memoria, para la construcción de paz, la reconciliación y la democracia, en la ciudad región.</v>
          </cell>
          <cell r="AI59" t="str">
            <v xml:space="preserve">PD_PMR: 20.4. Porcentaje de ejecución de la estrategia de promoción de la memoria, para la construcción de paz, la reconciliación y la democracia. ; PD_Meta Proyecto: 1. Ejecutar 100 porciento de la estrategia de promoción de la memoria, para la construcción de paz, la reconciliación y la democracia, en la ciudad región.; </v>
          </cell>
          <cell r="AJ59">
            <v>0</v>
          </cell>
          <cell r="AK59">
            <v>44466</v>
          </cell>
          <cell r="AL59">
            <v>2</v>
          </cell>
          <cell r="AM59">
            <v>2022</v>
          </cell>
          <cell r="AN59" t="str">
            <v>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v>
          </cell>
          <cell r="AO59" t="str">
            <v xml:space="preserve"> -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v>
          </cell>
          <cell r="AP59">
            <v>2020</v>
          </cell>
          <cell r="AQ59">
            <v>2024</v>
          </cell>
          <cell r="AR59" t="str">
            <v>Creciente</v>
          </cell>
          <cell r="AS59" t="str">
            <v>Eficacia</v>
          </cell>
          <cell r="AT59" t="str">
            <v>Porcentaje</v>
          </cell>
          <cell r="AU59" t="str">
            <v>Producto</v>
          </cell>
          <cell r="AV59" t="str">
            <v>N/D</v>
          </cell>
          <cell r="AW59" t="str">
            <v>N/D</v>
          </cell>
          <cell r="AX59" t="str">
            <v>N/D</v>
          </cell>
          <cell r="AY59">
            <v>1</v>
          </cell>
          <cell r="BB59" t="str">
            <v>La meta se cumplirá a través de la programación y ejecución de las acciones o actividades asociadas a la meta del proyecto de inversión, las cuales se programarán anualmente y se les hará seguimiento mensualmente. El peso de las actividades asociadas a la meta puede variar dependiendo de las prioridades definidas para cada vigencia, de conformidad con el plan interno de trabajo de la Oficina Alta Consejería de Paz, Víctimas y Reconciliación.</v>
          </cell>
          <cell r="BC59" t="str">
            <v>(Sumatoria de acciones o actividades ejecutadas/Sumatoria de acciones o actividades programadas)*100</v>
          </cell>
          <cell r="BD59" t="str">
            <v>Sumatoria de acciones o actividades ejecutadas</v>
          </cell>
          <cell r="BE59" t="str">
            <v>Sumatoria de acciones o actividades programadas</v>
          </cell>
          <cell r="BF59" t="str">
            <v>Soportes de cumplimiento de las acciones o actividades ralacionadas con la estrategia de promoción de la memoria, para la construcción de paz, la reconciliación y la democracia.</v>
          </cell>
          <cell r="BG59">
            <v>3</v>
          </cell>
          <cell r="BH59">
            <v>44644</v>
          </cell>
          <cell r="BI59" t="str">
            <v>Radicado 3-2022-9977 del 24/03/2022</v>
          </cell>
          <cell r="BJ59" t="str">
            <v>Plan de acción - proyectos de inversión (actividades)</v>
          </cell>
          <cell r="BK59">
            <v>100</v>
          </cell>
          <cell r="BL59">
            <v>5</v>
          </cell>
          <cell r="BM59">
            <v>20</v>
          </cell>
          <cell r="BN59">
            <v>55</v>
          </cell>
          <cell r="BO59">
            <v>90</v>
          </cell>
          <cell r="BP59">
            <v>100</v>
          </cell>
          <cell r="BQ59">
            <v>1683314604</v>
          </cell>
          <cell r="BR59">
            <v>180922950</v>
          </cell>
          <cell r="BS59">
            <v>495099654</v>
          </cell>
          <cell r="BT59">
            <v>462872000</v>
          </cell>
          <cell r="BU59">
            <v>401742000</v>
          </cell>
          <cell r="BV59">
            <v>142678000</v>
          </cell>
          <cell r="BW59">
            <v>5</v>
          </cell>
          <cell r="BX59">
            <v>20</v>
          </cell>
          <cell r="BY59">
            <v>55</v>
          </cell>
          <cell r="BZ59">
            <v>15</v>
          </cell>
          <cell r="CA59">
            <v>35</v>
          </cell>
          <cell r="CB59">
            <v>175113988</v>
          </cell>
          <cell r="CC59">
            <v>152400934</v>
          </cell>
          <cell r="CD59">
            <v>495099654</v>
          </cell>
          <cell r="CE59" t="str">
            <v xml:space="preserve">
 $393.612.888 
</v>
          </cell>
          <cell r="CF59">
            <v>5</v>
          </cell>
          <cell r="CG59">
            <v>20</v>
          </cell>
          <cell r="CH59">
            <v>48.174999999999997</v>
          </cell>
          <cell r="CI59" t="str">
            <v>Suma</v>
          </cell>
          <cell r="CJ59">
            <v>0</v>
          </cell>
          <cell r="CK59">
            <v>4.6375000000000002</v>
          </cell>
          <cell r="CL59">
            <v>2.1875</v>
          </cell>
          <cell r="CM59">
            <v>2.4500000000000002</v>
          </cell>
          <cell r="CN59">
            <v>0</v>
          </cell>
          <cell r="CO59">
            <v>2.1875</v>
          </cell>
          <cell r="CP59">
            <v>7.4375</v>
          </cell>
          <cell r="CQ59">
            <v>4.6375000000000002</v>
          </cell>
          <cell r="CR59">
            <v>2.1875</v>
          </cell>
          <cell r="CS59">
            <v>2.4500000000000002</v>
          </cell>
          <cell r="CT59">
            <v>2.1875</v>
          </cell>
          <cell r="CU59">
            <v>4.6375000000000002</v>
          </cell>
          <cell r="CV59">
            <v>55</v>
          </cell>
          <cell r="CW59">
            <v>28.174999999999997</v>
          </cell>
          <cell r="CX59">
            <v>28.174999999999997</v>
          </cell>
          <cell r="CY59">
            <v>0</v>
          </cell>
          <cell r="CZ59">
            <v>26.5</v>
          </cell>
          <cell r="DA59">
            <v>12.5</v>
          </cell>
          <cell r="DB59">
            <v>14</v>
          </cell>
          <cell r="DC59">
            <v>0</v>
          </cell>
          <cell r="DD59">
            <v>12.5</v>
          </cell>
          <cell r="DE59">
            <v>42.5</v>
          </cell>
          <cell r="DF59">
            <v>26.5</v>
          </cell>
          <cell r="DG59">
            <v>12.5</v>
          </cell>
          <cell r="DH59">
            <v>14</v>
          </cell>
          <cell r="DI59">
            <v>12.5</v>
          </cell>
          <cell r="DJ59">
            <v>26.5</v>
          </cell>
          <cell r="DK59">
            <v>200</v>
          </cell>
          <cell r="DL59">
            <v>0</v>
          </cell>
          <cell r="DM59">
            <v>26.5</v>
          </cell>
          <cell r="DN59">
            <v>12.5</v>
          </cell>
          <cell r="DO59">
            <v>14</v>
          </cell>
          <cell r="DP59">
            <v>0</v>
          </cell>
          <cell r="DQ59">
            <v>10</v>
          </cell>
          <cell r="DR59">
            <v>45</v>
          </cell>
          <cell r="DS59">
            <v>26.5</v>
          </cell>
          <cell r="DT59">
            <v>12.5</v>
          </cell>
          <cell r="DU59">
            <v>14</v>
          </cell>
          <cell r="DV59">
            <v>0</v>
          </cell>
          <cell r="DW59">
            <v>0</v>
          </cell>
          <cell r="DX59">
            <v>161</v>
          </cell>
          <cell r="DY59">
            <v>161</v>
          </cell>
          <cell r="DZ59" t="str">
            <v>No Programó</v>
          </cell>
          <cell r="EA59" t="str">
            <v>Actas de reunión
Informe de avance
Informe de actividades
Evidencias de reunión
Documento técnico
Soportes de labores administrativas</v>
          </cell>
          <cell r="EB59" t="str">
            <v xml:space="preserve">Solicitudes realizadas en el sistema GLPI
Certificados de mantenimiento del CMPR
</v>
          </cell>
          <cell r="EC59" t="str">
            <v>Reportes de gestión y seguimiento a los compromisos del CMPR en otras políticas públicas del Distrito.
Evidencias de reunión</v>
          </cell>
          <cell r="ED59" t="str">
            <v>No se programó</v>
          </cell>
          <cell r="EE59" t="str">
            <v xml:space="preserve">Solicitudes realizadas en el sistema GLPI
Certificados de mantenimiento del CMPR
</v>
          </cell>
          <cell r="EF59" t="str">
            <v xml:space="preserve">Evidencias de reunión
Informes de avance de seguimiento de la estrategia y/o acciones de articulación interinstitucional
Actualización de formatos y procedimientos en el marco de la estrategia de promoción de la memoria
Reportes de gestión y seguimiento a los compromisos del CMPR en otras políticas públicas del Distrito
Programación CMPR
Correos electrónicos de gestión de la estrategia de promoción de la memoria
</v>
          </cell>
          <cell r="EG59" t="str">
            <v>Evidencias de reunión
Informes de avance de seguimiento de la estrategia y/o acciones de articulación interinstitucional
Actualización de formatos y procedimientos en el marco de la estrategia de promoción de la memoria
Programación CMPR
Correos electrónicos de gestión de la estrategia de promoción de la memoria</v>
          </cell>
          <cell r="EH59" t="str">
            <v xml:space="preserve">Solicitudes realizadas en el sistema GLPI
Matriz de seguimiento a solicitudes de mantenimiento
</v>
          </cell>
          <cell r="EI59" t="str">
            <v>Reportes de gestión y seguimiento a los compromisos del CMPR en otras políticas públicas del Distrito.
Evidencias de reunión</v>
          </cell>
          <cell r="EJ59" t="str">
            <v xml:space="preserve">Evidencias de Reunión
Programación CMPR
Correos electrónicos de gestión de la estrategia de promoción de la memoria
</v>
          </cell>
          <cell r="EK59" t="str">
            <v>Evidencias de reunión
Informes de avance de seguimiento de la estrategia y/o acciones de articulación interinstitucional
Actualización de formatos y procedimientos en el marco de la estrategia de promoción de la memoria
Estudios previos y/o Anexos técnicos
Actas de seguimiento  y/o Actas de liquidación
Informes de supervisión contractual
Certificaciones de cumplimiento
Matriz de seguimiento a solicitudes de mantenimiento</v>
          </cell>
          <cell r="EL59">
            <v>0</v>
          </cell>
          <cell r="EM59" t="str">
            <v>•	M 1.A2.1 Programación CMPR
•	M1.A1.1 Borrador informe 9 de abril CMPR
"</v>
          </cell>
          <cell r="EN59" t="str">
            <v>• M1.A1.1.2.1 CERTIFICADO MANTENIMIENTO Y LIMPIEZA CTZ CMPR
• M1.A1.1.2.2 ANEXO INFORME ASEGURADORA FACHADA CMPR
• M1.A1.1.2.3 ANEXO INFORME ASEGURADORA FACHADA CMPR 8M</v>
          </cell>
          <cell r="EO59" t="str">
            <v>• M1.A.1.1.1.3 REPORTE PCAS PUB CMPR</v>
          </cell>
          <cell r="EP59">
            <v>0</v>
          </cell>
          <cell r="EQ59" t="str">
            <v>M1. A1.1.1.2 Solicitud Mantenimiento Edificaciones CMPR</v>
          </cell>
          <cell r="ER59" t="str">
            <v>• M1.A1.1.1.1. INFORME INDICADOR DE GESTIÓN IITRIM22
• M1.A1.1.1.2. REPORTE PCAS PUB IITRIM22
• M1.A1.1.1.2 PROGRAMACIÓN DE ESPACIOS CMPR
• ESTUDIO PREVIO CENTRO DE MEMORIA - CMPR rev 03-05
• Estudio Previo OBRA CMPR Observ. SGA-LP-003-2022 v. 07062022
• ANEXO 15 TECNICO_ADECUACIONES_SISTEMA_ELECTRICO_CMPR_29_04_2022</v>
          </cell>
          <cell r="ES59" t="str">
            <v>• M1.A1.1.1.1. INFORME SEMESTRAL ACCIONES DE FORTALECIMIENTO A IMH ENEJUN22
• M1.A1.1.1.2 INSUMOS MPR ANTEPROYECTO 2023</v>
          </cell>
          <cell r="ET59" t="str">
            <v>•	M1.A1.1.1.2.1 Acta comite tecnico Septiembre 2022.docx
•	M1.A1.1.1.2.2 Lista Asistencia Comite técnico convenio 394 Septiembre 2022.txt</v>
          </cell>
          <cell r="EU59" t="str">
            <v>M1.A1.1.1.1. INFORME INDICADOR DE GESTIÓN IIITRIM22</v>
          </cell>
          <cell r="EV59">
            <v>0</v>
          </cell>
          <cell r="EW59">
            <v>0</v>
          </cell>
          <cell r="EX59">
            <v>462872000</v>
          </cell>
          <cell r="EY59">
            <v>462872000</v>
          </cell>
          <cell r="EZ59">
            <v>462872000</v>
          </cell>
          <cell r="FA59">
            <v>462872000</v>
          </cell>
          <cell r="FB59">
            <v>462872000</v>
          </cell>
          <cell r="FC59">
            <v>462872000</v>
          </cell>
          <cell r="FD59">
            <v>462872000</v>
          </cell>
          <cell r="FE59">
            <v>462872000</v>
          </cell>
          <cell r="FF59">
            <v>462872000</v>
          </cell>
          <cell r="FG59">
            <v>462872000</v>
          </cell>
          <cell r="FH59">
            <v>462872000</v>
          </cell>
          <cell r="FI59">
            <v>462872000</v>
          </cell>
          <cell r="FJ59">
            <v>462872000</v>
          </cell>
          <cell r="FK59">
            <v>462872000</v>
          </cell>
          <cell r="FL59">
            <v>462872000</v>
          </cell>
          <cell r="FM59">
            <v>462872000</v>
          </cell>
          <cell r="FN59">
            <v>462872000</v>
          </cell>
          <cell r="FO59">
            <v>462872000</v>
          </cell>
          <cell r="FP59">
            <v>462872000</v>
          </cell>
          <cell r="FQ59">
            <v>462872000</v>
          </cell>
          <cell r="FR59">
            <v>462872000</v>
          </cell>
          <cell r="FS59">
            <v>462872000</v>
          </cell>
          <cell r="FT59">
            <v>462872000</v>
          </cell>
          <cell r="FU59">
            <v>0</v>
          </cell>
          <cell r="FV59">
            <v>0</v>
          </cell>
          <cell r="FW59">
            <v>462872000</v>
          </cell>
          <cell r="FX59">
            <v>287870495</v>
          </cell>
          <cell r="FY59">
            <v>287870495</v>
          </cell>
          <cell r="FZ59">
            <v>287870495</v>
          </cell>
          <cell r="GA59">
            <v>462870495</v>
          </cell>
          <cell r="GB59">
            <v>462870495</v>
          </cell>
          <cell r="GC59">
            <v>462870495</v>
          </cell>
          <cell r="GD59">
            <v>462870495</v>
          </cell>
          <cell r="GE59">
            <v>462870495</v>
          </cell>
          <cell r="GF59">
            <v>462870495</v>
          </cell>
          <cell r="GG59">
            <v>458403083</v>
          </cell>
          <cell r="GH59">
            <v>0</v>
          </cell>
          <cell r="GI59">
            <v>0</v>
          </cell>
          <cell r="GJ59">
            <v>458403083</v>
          </cell>
          <cell r="GK59">
            <v>0</v>
          </cell>
          <cell r="GL59">
            <v>6423556</v>
          </cell>
          <cell r="GM59">
            <v>32593601</v>
          </cell>
          <cell r="GN59">
            <v>58763646</v>
          </cell>
          <cell r="GO59">
            <v>84933691</v>
          </cell>
          <cell r="GP59">
            <v>111103736</v>
          </cell>
          <cell r="GQ59">
            <v>144404851</v>
          </cell>
          <cell r="GR59">
            <v>217352936</v>
          </cell>
          <cell r="GS59">
            <v>257839414</v>
          </cell>
          <cell r="GT59">
            <v>319405974</v>
          </cell>
          <cell r="GU59">
            <v>0</v>
          </cell>
          <cell r="GV59">
            <v>0</v>
          </cell>
          <cell r="GW59">
            <v>319405974</v>
          </cell>
          <cell r="GX59">
            <v>0</v>
          </cell>
          <cell r="GY59">
            <v>0</v>
          </cell>
          <cell r="GZ59">
            <v>0</v>
          </cell>
          <cell r="HA59">
            <v>0</v>
          </cell>
          <cell r="HB59">
            <v>0</v>
          </cell>
          <cell r="HC59">
            <v>0</v>
          </cell>
          <cell r="HD59">
            <v>0</v>
          </cell>
          <cell r="HE59">
            <v>0</v>
          </cell>
          <cell r="HF59">
            <v>0</v>
          </cell>
          <cell r="HG59">
            <v>101486766</v>
          </cell>
          <cell r="HH59">
            <v>0</v>
          </cell>
          <cell r="HI59">
            <v>0</v>
          </cell>
          <cell r="HJ59">
            <v>101486766</v>
          </cell>
          <cell r="HK59">
            <v>6344253</v>
          </cell>
          <cell r="HL59">
            <v>97853143</v>
          </cell>
          <cell r="HM59">
            <v>101486766</v>
          </cell>
          <cell r="HN59">
            <v>101486766</v>
          </cell>
          <cell r="HO59">
            <v>101486766</v>
          </cell>
          <cell r="HP59">
            <v>101486766</v>
          </cell>
          <cell r="HQ59">
            <v>101486766</v>
          </cell>
          <cell r="HR59">
            <v>101486766</v>
          </cell>
          <cell r="HS59">
            <v>101486766</v>
          </cell>
          <cell r="HT59">
            <v>101486766</v>
          </cell>
          <cell r="HU59">
            <v>0</v>
          </cell>
          <cell r="HV59">
            <v>0</v>
          </cell>
          <cell r="HW59">
            <v>101486766</v>
          </cell>
          <cell r="HX59" t="str">
            <v>Para el indicador de porcentaje de la estrategia de promoción de la memoria, para la construcción de paz, la reconciliación y la democracia, en la ciudad región, durante lo corrido de la vigencia 2022, con corte al mes de octubre se han realizado en total 13 actividades de las 13 programadas así:
1. Se proyectaron los insumos del Centro Memoria, Paz y Reconciliación -CMPR, a partir de la gestión realizada durante el 2021, para el Informe del 9 de abril.
2. Se consolidó la agenda de préstamo y uso de espacios del Centro Memoria, Paz y Reconciliación -CMPR.
3. Se adelantaron las gestiones necesarias y se realizaron los informes pertinentes que documentaban los daños a la fachada del Centro de Memoria, Paz y Reconciliación - CMPR.
4. Se llevaron a cabo (2) reportes de la gestión del CMPR en el cumplimiento de las políticas públicas distritales.
5. Se realizó una solicitud de mantenimiento, a través de GLPI, a la Dirección Administrativa y Financiera, para la reparación y cambio de luminarias en la Sala Infantil Camino a Casa ubicada en el Centro de Memoria, Paz y Reconciliación.
6. Se realizó seguimiento a la gestión del CMPR con la presentación del informe bimestral del indicador de gestión GE 076
7. Se adelantó gestión y se documentó el daño en la fachada del CMPR, producto de la vandalización por las marchas y protesta social.
8.Se presentó el informe semestral de acciones de fortalecimiento a iniciativas ciudadanas para la construcción de paz y reconciliación.
9. Se proyectaron los insumos técnicos para la presentación del anteproyecto de presupuesto 2023.
10. Se lideró el Comité Técnico del Convenio Interadministrativo entre la Secretaría General y la Secretaría Distrital de Cultura, Recreación y Deporte.
11, 12 y 13. Se presentaron los informes trimestrales,  correspondientes al trabajo del CMPR durante la vigencia 2022 del indicador de gestión GE 076, definido para hacer seguimiento a la gestión desarrollada por la CMPR: "Porcentaje de cumplimiento de productos de pedagogía social y los procesos pedagógicos para la apropiación social de la paz, la memoria y la reconciliación".
BENEFICIOS:
• Se garantizó el uso de espacios por parte de organizaciones, colectivos e iniciativas ciudadanas de memoria, paz y reconciliación, contando con las adecuaciones necesarias para que la ciudadanía y las organizaciones sociales que acceden al CMPR puedan disfrutar de unas instalaciones en condiciones óptimas, permitiendo una mejor atención a los y las ciudadanas que asisten o solicitan asistencia técnica al CMPR, y de forma particular beneficia a los niños y niñas que son usuarios y participantes de las actividades que se programan en la Sala Infantil.
• La realización del reporte de seguimiento a políticas públicas permite entender el avance del CMPR en sus compromisos con la ciudadanía a través de las políticas públicas distritales. En particular, parte de estos compromisos tienen que ver con la política pública de juventud, y es una forma de visibilizar las acciones que, desde la memoria, la paz y la reconciliación, benefician a esta población.
• Los comités técnicos permiten hacer supervisión de la adecuada ejecución del convenio, y entre ellos de las convocatorias de estímulos del CMPR, que redundan en beneficios a organizaciones e iniciativas ciudadanas que, desde el arte, aportan a la memoria, la paz y la reconciliación de la ciudad.
• Los informes de la gestión del CMPR son una herramienta fundamental para visibilizar el trabajo realizado por la Dirección en la Gestión Pública. También, a través de los reportes de políticas públicas permite brindar información a las entidades distritales ya la ciudadanía sobre las acciones del CMPR en materia de juventud.</v>
          </cell>
          <cell r="HY59" t="str">
            <v>No se presentaron retrasos</v>
          </cell>
          <cell r="HZ59" t="str">
            <v/>
          </cell>
          <cell r="IA59" t="str">
            <v>No programó</v>
          </cell>
          <cell r="IB59" t="str">
            <v>Este indicador está compuesto por el reporte de las acciones para el desarrollo de la estrategia para la promoción de la memoria, para la construcción de paz y reconciliación de Bogotá-Región, según las cuales, para el mes de febrero se reportaron (2) actividades de (2) programadas:
*Se proyectaron los insumos del Centro Memoria, Paz y Reconciliación -CMPR, a partir de la gestión realizada durante el 2021, para el "Informe del 9 de abril". El Informe "09 de abril" de conmemoración del “Día de la Memoria y la Solidaridad con las Víctimas del Conflicto Armado en Colombia”, presentará el balance de la vigencia 2021 al exponer avances y retos de gestión, seguimiento e implementación de la Política Pública de Atención y Reparación Integral a las víctimas del conflicto armado residentes en Bogotá.
*Se consolidó la agenda de préstamo y uso de espacios del Centro Memoria, Paz y Reconciliación -CMPR para el mes de febrero.
BENEFICIOS
Se garantizó el uso de espacios por parte de organizaciones, colectivos e iniciativas ciudadanas de memoria, paz y reconciliación.</v>
          </cell>
          <cell r="IC59" t="str">
            <v>Este indicador está compuesto por el reporte de las acciones para el desarrollo de la estrategia para la promoción de la memoria, para la construcción de paz y reconciliación de Bogotá-Región, según las cuales, para el mes de marzo se reportó (1) actividad de (1) programada:
• Se adelantaron las gestiones necesarias y se realizaron los informes pertinentes que documentaban los daños a la fachada del Centro de Memoria, Paz y Reconciliación - CMPR, producto de la vandalización de estas en distintos escenarios de movilización social y acciones de hecho.
BENEFICIOS
• Se adelantaron las adecuaciones necesarias para que la ciudadanía y las organizaciones sociales que acceden al CMPR puedan disfrutar de unas instalaciones en condiciones óptimas.</v>
          </cell>
          <cell r="ID59" t="str">
            <v>Este indicador está compuesto por el reporte de las acciones para el desarrollo de la estrategia para la promoción de la memoria para la construcción de paz y reconciliación de Bogotá-Región, según las cuales en el mes de abril se reportó (1) actividad de (1) programada:
• Se consolidó el seguimiento a los productos de las políticas de Derechos Humanos y Juventud, en los cuales participa la Dirección de Centro Memoria, Paz y Reconciliación de la Oficina de Alta Consejería der Paz, Víctimas y Reconciliación las cuales tuvieron ajecución en el primer trimestre  de 2022.
BENEFICIOS
• La realización del reporte de seguimiento a políticas públicas permite entender el avance del CMPR en sus compromisos con la ciudadanía a través de las políticas públicas distritales. En particular, parte de estos compromisos tienen que ver con la política pública de juventud, y Es una forma de visibilizar las acciones que, desde la memoria, la paz y la reconciliación, benefician a esta población.</v>
          </cell>
          <cell r="IE59" t="str">
            <v>No programó</v>
          </cell>
          <cell r="IF59" t="str">
            <v xml:space="preserve">Este indicador está compuesto por el reporte de las acciones para el desarrollo de la estrategia para la promoción de la memoria para la construcción de paz y reconciliación de Bogotá-Región, según las cuales en el mes de junio se reportó (1) actividad de (1) programada:
Se realizó una solicitud de mantenimiento el 09 de junio de 2022, a través de GLPI a la Dirección Administrativa y Financiera, para la reparación y cambio de luminarias en la Sala Infantil Camino a Casa ubicada en el Centro de Memoria, Paz y Reconciliación.
RETRASO: Se realizó la solicitud de mantenimiento, sin embargo no al corte de junio esta pendiente el mantenimiento de las iluminarias, que se espera solucionar en los siguientes meses.
BENEFICIOS
Se logó identificar las necesidades de mantenimiento del CMPR para que se logre gestionar por parte del área de mantenimiento las adecuaciones y reparaciones necesarias a la infraestructura del centro de memoria.
</v>
          </cell>
          <cell r="IG59" t="str">
            <v>Este indicador está compuesto por el reporte de las acciones para el desarrollo de la estrategia para la promoción de la memoria, para la construcción de paz y reconciliación de Bogotá-Región, según las cuales, para el mes de julio se reportaron (3) actividades de (3) programadas:
1. Se realizó el informe bimestral del indicador de gestión GE 076, definido para hacer seguimiento a la gestión desarrollada por la Dirección del Centro de Memoria, Paz y Reconciliación: "Porcentaje de cumplimiento de productos de pedagogía social y los procesos pedagógicos para la apropiación social de la paz, la memoria y la reconciliación".
2. Se reportó el avance en los compromisos del CMPR en las distintas políticas públicas distritales.
3. Se avanzó en la gestión y administración de la programación de espacios de la sede del Centro de Memoria, Paz y Reconciliación, para el uso de estos por parte de la ciudadanía que agencia acciones de paz, las organizaciones de víctimas, las organizaciones sociales, y las instituciones públicas.
De acuerdo con el retraso reportado en el mes de junio, frente a las acciones de seguimiento a la adecuación, mantenimiento y actualización tecnológica del CMPR, el cual se justificó en la no presentación del certificado de  mantenimiento y reparación de las de las luminarias, se aclara que en este aspecto el alcance de la Oficina de Alta Consejería de Paz, Víctimas y Reconciliación va hasta realizar la solicitud ante la dependencia competente, que para este caso es la Subdirección de Servicios Administrativos de la Secretaría General. Al corte 31 de julio de 2022, se evidencia que se adelantó el proceso de contratación cuyo objeto es “Contratar las obras para la adecuación del sistema eléctrico, certificación y conexión definitiva del Centro Memoria Paz y Reconciliación – CMPR” por valor de $684,047,213. Sin embargo, a la fecha la contratista no ha ejecutado las obras.
BENEFICIOS
•	Los informes de la gestión del CMPR son una herramienta fundamental para visibilizar el trabajo realizado por la dirección en la gestión pública. También, a través de los reportes de políticas públicas permite brindar información a las entidades distritales ya la ciudadanía sobre las acciones del CMPR en materia de juventud.
•	Se garantizó el uso de los espacios del Centro de Memoria, Paz y Reconciliación, para el desarrollo de accione s en materia de memoria, paz y reconciliación, por parte de la ciudadanía, las organizaciones sociales y de víctimas, las instituciones públicas, y en ellas la ACPVR.</v>
          </cell>
          <cell r="IH59" t="str">
            <v>Este indicador está compuesto por el reporte de las acciones para el desarrollo de la estrategia para la promoción de la memoria, para la construcción de paz y reconciliación de Bogotá-Región, según las cuales, para el mes de agosto se reportaron (2) actividades de (2) programadas:
1. Se construyó un informe, de carácter semestral, que busca visibilizar el trabajo y las gestiones al alrededor de las acciones de fortalecimiento a iniciativas ciudadanas de memoria, para la construcción de paz y reconciliación.
2. Se construyeron los insumos técnicos y las proyecciones administrativas, para consolidar una propuesta de trabajo para 2023, en el marco de la construcción de Anteproyecto de Presupuesto, que es el referente de planeación y ejecución de acciones en el siguiente año.
BENEFICIOS
• Los informes de la gestión del CMPR son una herramienta fundamental para visibilizar el trabajo realizado por la dirección en la gestión pública. En particular, el informe permite brindar información a las entidades distritales ya la ciudadanía sobre las acciones del CMPR en para el fortalecimiento de organizaciones sociales, organizaciones de víctimas, iniciativas de víctimas y de la ciudadanía en general, alrededor de la memoria, la paz y la reconciliación.
• El proyecto, además de hacer una proyección administrativa y de planeación técnica para el 2023, permite identificar los principales resultados de la gestión del CMPR en lo que va del 2022. Esto permite dar visibilidad de la gestión, además de que busca asegurar acciones para la continuidad de la oferta del CMPR en 2023.</v>
          </cell>
          <cell r="II59" t="str">
            <v>Este indicador está compuesto por el reporte de las acciones para el desarrollo de la estrategia para la promoción de la memoria, para la construcción de paz y reconciliación de Bogotá-Región, según las cuales, para el mes de septiembre se reportó (1) actividad de (1) programada:
1. Se lideró el Comité Técnico del Convenio Interadministrativo entre la Secretaría General y la Secretaría Distrital de Cultura, Recreación y Deporte, que posibilita la alianza de la ACPVR y la Secretaría de Cultura para la realización de convocatorias de estímulos agenciadas desde la Dirección de CMPR. Es importante mencionar que el CMPR ostenta la Secretaría Técnica de dicho comité.
BENEFICIOS
Los comités técnicos permiten hacer supervisión de la adecuada ejecución del convenio, y entre ellos de las convocatorias de estímulos del CMPR, que redundan en beneficios a organizaciones e iniciativas ciudadanas que, desde el arte, aportan a la memoria, la paz y la reconciliación de la ciudad.</v>
          </cell>
          <cell r="IJ59" t="str">
            <v>Este indicador está compuesto por el reporte de las acciones para el desarrollo de la estrategia para la promoción de la memoria, para la construcción de paz y reconciliación de Bogotá-Región, según las cuales, para el mes de octubre se reportó (1) actividad de (1) programada:
Se construyó el informe trimestral,  correspondiente al trabajo del Centro memoria, Paz y Reconciliación -CMPR durante el trimestre de julio a septiembre de 2022, del indicador de gestión GE 076, definido para hacer seguimiento a la gestión desarrollada por la CMPR: "Porcentaje de cumplimiento de productos de pedagogía social y los procesos pedagógicos para la apropiación social de la paz, la memoria y la reconciliación".
BENEFICIOS
Los informes de la gestión del CMPR son una herramienta fundamental para visibilizar el trabajo realizado por la Dirección en la Gestión Pública. También, a través de los reportes de políticas públicas permite brindar información a las entidades distritales ya la ciudadanía sobre las acciones del CMPR en materia de juventud.</v>
          </cell>
          <cell r="IK59" t="str">
            <v/>
          </cell>
          <cell r="IL59" t="str">
            <v/>
          </cell>
          <cell r="IM59">
            <v>0</v>
          </cell>
          <cell r="IN59">
            <v>1</v>
          </cell>
          <cell r="IO59">
            <v>1</v>
          </cell>
          <cell r="IP59">
            <v>1</v>
          </cell>
          <cell r="IQ59">
            <v>0</v>
          </cell>
          <cell r="IR59">
            <v>0.8</v>
          </cell>
          <cell r="IS59">
            <v>1.0588235294117647</v>
          </cell>
          <cell r="IT59">
            <v>1</v>
          </cell>
          <cell r="IU59">
            <v>1</v>
          </cell>
          <cell r="IV59">
            <v>1</v>
          </cell>
          <cell r="IW59">
            <v>0</v>
          </cell>
          <cell r="IX59">
            <v>0</v>
          </cell>
          <cell r="IY59">
            <v>0.80500000000000005</v>
          </cell>
          <cell r="IZ59">
            <v>0</v>
          </cell>
          <cell r="JA59">
            <v>13.25</v>
          </cell>
          <cell r="JB59">
            <v>6.25</v>
          </cell>
          <cell r="JC59">
            <v>7.0000000000000009</v>
          </cell>
          <cell r="JD59">
            <v>0</v>
          </cell>
          <cell r="JE59">
            <v>5</v>
          </cell>
          <cell r="JF59">
            <v>22.5</v>
          </cell>
          <cell r="JG59">
            <v>13.25</v>
          </cell>
          <cell r="JH59">
            <v>6.25</v>
          </cell>
          <cell r="JI59">
            <v>7.0000000000000009</v>
          </cell>
          <cell r="JJ59">
            <v>0</v>
          </cell>
          <cell r="JK59">
            <v>0</v>
          </cell>
          <cell r="JL59">
            <v>80.5</v>
          </cell>
          <cell r="JM59">
            <v>0</v>
          </cell>
          <cell r="JN59">
            <v>13.25</v>
          </cell>
          <cell r="JO59">
            <v>19.5</v>
          </cell>
          <cell r="JP59">
            <v>26.5</v>
          </cell>
          <cell r="JQ59">
            <v>26.5</v>
          </cell>
          <cell r="JR59">
            <v>31.5</v>
          </cell>
          <cell r="JS59">
            <v>54</v>
          </cell>
          <cell r="JT59">
            <v>67.25</v>
          </cell>
          <cell r="JU59">
            <v>73.5</v>
          </cell>
          <cell r="JV59">
            <v>80.5</v>
          </cell>
          <cell r="JW59">
            <v>80.5</v>
          </cell>
          <cell r="JX59">
            <v>80.5</v>
          </cell>
          <cell r="JY59" t="str">
            <v>No Programó</v>
          </cell>
          <cell r="JZ59">
            <v>100</v>
          </cell>
          <cell r="KA59">
            <v>100</v>
          </cell>
          <cell r="KB59">
            <v>100</v>
          </cell>
          <cell r="KC59" t="str">
            <v/>
          </cell>
          <cell r="KD59">
            <v>80</v>
          </cell>
          <cell r="KE59">
            <v>105.88235294117648</v>
          </cell>
          <cell r="KF59">
            <v>100</v>
          </cell>
          <cell r="KG59">
            <v>100</v>
          </cell>
          <cell r="KH59">
            <v>100</v>
          </cell>
          <cell r="KI59" t="str">
            <v/>
          </cell>
          <cell r="KJ59" t="str">
            <v/>
          </cell>
          <cell r="KK59" t="str">
            <v>No Programó</v>
          </cell>
          <cell r="KL59">
            <v>100</v>
          </cell>
          <cell r="KM59">
            <v>100</v>
          </cell>
          <cell r="KN59">
            <v>100</v>
          </cell>
          <cell r="KO59">
            <v>100</v>
          </cell>
          <cell r="KP59">
            <v>96.18320610687023</v>
          </cell>
          <cell r="KQ59">
            <v>100</v>
          </cell>
          <cell r="KR59">
            <v>100</v>
          </cell>
          <cell r="KS59">
            <v>100</v>
          </cell>
          <cell r="KT59">
            <v>100</v>
          </cell>
          <cell r="KU59" t="str">
            <v/>
          </cell>
          <cell r="KV59" t="str">
            <v/>
          </cell>
          <cell r="KW59">
            <v>100</v>
          </cell>
          <cell r="KX59" t="str">
            <v>7871_1</v>
          </cell>
          <cell r="KY59" t="str">
            <v xml:space="preserve">1. Aumentar la apropiación social de la memoria y la verdad históricas, por parte de la ciudadanía, </v>
          </cell>
          <cell r="KZ59">
            <v>100</v>
          </cell>
          <cell r="LA59">
            <v>81.978543743078632</v>
          </cell>
          <cell r="LB59">
            <v>100</v>
          </cell>
          <cell r="LC59">
            <v>81.978543743078632</v>
          </cell>
          <cell r="LD59">
            <v>99.853518815976557</v>
          </cell>
          <cell r="LE59">
            <v>91.826164710134094</v>
          </cell>
          <cell r="LF59">
            <v>33020418000</v>
          </cell>
          <cell r="LG59">
            <v>30936370769</v>
          </cell>
          <cell r="LH59">
            <v>22941975143</v>
          </cell>
          <cell r="LI59">
            <v>3442935911</v>
          </cell>
          <cell r="LJ59">
            <v>3440856465</v>
          </cell>
          <cell r="LK59" t="str">
            <v>No Programó</v>
          </cell>
          <cell r="LL59">
            <v>4.6375000000000002</v>
          </cell>
          <cell r="LM59">
            <v>2.1875</v>
          </cell>
          <cell r="LN59">
            <v>2.4500000000000002</v>
          </cell>
          <cell r="LO59">
            <v>0</v>
          </cell>
          <cell r="LP59">
            <v>1.75</v>
          </cell>
          <cell r="LQ59">
            <v>7.8749999999999982</v>
          </cell>
          <cell r="LR59">
            <v>4.6375000000000028</v>
          </cell>
          <cell r="LS59">
            <v>2.1875</v>
          </cell>
          <cell r="LT59">
            <v>2.4499999999999957</v>
          </cell>
          <cell r="LU59" t="str">
            <v/>
          </cell>
          <cell r="LV59" t="str">
            <v/>
          </cell>
          <cell r="LW59">
            <v>28.174999999999997</v>
          </cell>
          <cell r="LX59">
            <v>28.174999999999997</v>
          </cell>
          <cell r="LY59">
            <v>48.174999999999997</v>
          </cell>
          <cell r="LZ59" t="str">
            <v>No oportuna: El tiempo de radicación debe coincidir con el plazo establecido por la Oficina Asesora de Planeación - OAP</v>
          </cell>
          <cell r="MA59" t="str">
            <v>Oportuno: Se radica en los tiempos establecidos por la Oficina Asesora de Planeación - OAP</v>
          </cell>
          <cell r="MB59" t="str">
            <v>Oportuno: Se radica en los tiempos establecidos por la Oficina Asesora de Planeación - OAP</v>
          </cell>
          <cell r="MC59" t="str">
            <v>Oportuno: Se radica en los tiempos establecidos por la Oficina Asesora de Planeación - OAP</v>
          </cell>
          <cell r="MD59" t="str">
            <v>Oportuno: Se radica en los tiempos establecidos por la Oficina Asesora de Planeación - OAP</v>
          </cell>
          <cell r="ME59" t="str">
            <v>Oportuno: Se radica en los tiempos establecidos por la Oficina Asesora de Planeación - OAP</v>
          </cell>
          <cell r="MF59" t="str">
            <v>Oportuno: Se radica en los tiempos establecidos por la Oficina Asesora de Planeación - OAP</v>
          </cell>
          <cell r="MG59" t="str">
            <v>Oportuno: Se radica en los tiempos establecidos por la Oficina Asesora de Planeación - OAP</v>
          </cell>
          <cell r="MH59">
            <v>0</v>
          </cell>
          <cell r="MI59">
            <v>0</v>
          </cell>
          <cell r="MJ59">
            <v>0</v>
          </cell>
          <cell r="MK59">
            <v>0</v>
          </cell>
          <cell r="ML59" t="str">
            <v>No aplica</v>
          </cell>
          <cell r="MM5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5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5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5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5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5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5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59">
            <v>0</v>
          </cell>
          <cell r="MU59">
            <v>0</v>
          </cell>
          <cell r="MV59">
            <v>0</v>
          </cell>
          <cell r="MW59">
            <v>0</v>
          </cell>
          <cell r="MX59" t="str">
            <v>No Programó</v>
          </cell>
          <cell r="MY59">
            <v>100</v>
          </cell>
          <cell r="MZ59">
            <v>100</v>
          </cell>
          <cell r="NA59">
            <v>100</v>
          </cell>
          <cell r="NB59">
            <v>100</v>
          </cell>
          <cell r="NC59">
            <v>96.18320610687023</v>
          </cell>
          <cell r="ND59">
            <v>100</v>
          </cell>
          <cell r="NE59">
            <v>100</v>
          </cell>
          <cell r="NF59">
            <v>100</v>
          </cell>
          <cell r="NG59">
            <v>100</v>
          </cell>
          <cell r="NH59" t="str">
            <v/>
          </cell>
          <cell r="NI59" t="str">
            <v/>
          </cell>
          <cell r="NJ59" t="str">
            <v xml:space="preserve">La información consignada en el reporte del periodo, coincide con la información registrada en las herramientas presupuestales oficiales.  </v>
          </cell>
          <cell r="NK59" t="str">
            <v xml:space="preserve">La información consignada en el reporte del periodo, coincide con la información registrada en las herramientas presupuestales oficiales.  </v>
          </cell>
          <cell r="NL59" t="str">
            <v xml:space="preserve">La información consignada en el reporte del periodo, coincide con la información registrada en las herramientas presupuestales oficiales.  </v>
          </cell>
          <cell r="NM59" t="str">
            <v xml:space="preserve">La información consignada en el reporte del periodo, coincide con la información registrada en las herramientas presupuestales oficiales.  </v>
          </cell>
          <cell r="NN59" t="str">
            <v xml:space="preserve">La información consignada en el reporte del periodo, coincide con la información registrada en las herramientas presupuestales oficiales.  </v>
          </cell>
          <cell r="NO59" t="str">
            <v xml:space="preserve">La información consignada en el reporte del periodo, coincide con la información registrada en las herramientas presupuestales oficiales.  </v>
          </cell>
          <cell r="NP59" t="str">
            <v xml:space="preserve">La información consignada en el reporte del periodo, coincide con la información registrada en las herramientas presupuestales oficiales.  </v>
          </cell>
          <cell r="NQ59" t="str">
            <v xml:space="preserve">La información consignada en el reporte del periodo, coincide con la información registrada en las herramientas presupuestales oficiales.  </v>
          </cell>
          <cell r="NR59">
            <v>0</v>
          </cell>
          <cell r="NS59">
            <v>0</v>
          </cell>
          <cell r="NT59">
            <v>0</v>
          </cell>
          <cell r="NU59">
            <v>0</v>
          </cell>
          <cell r="NV59" t="str">
            <v>No aplica</v>
          </cell>
          <cell r="NW59" t="str">
            <v>No aplica</v>
          </cell>
          <cell r="NX59" t="str">
            <v>No aplica</v>
          </cell>
          <cell r="NY59" t="str">
            <v>No aplica</v>
          </cell>
          <cell r="NZ59" t="str">
            <v>No aplica</v>
          </cell>
          <cell r="OA59" t="str">
            <v>Al corte de junio de 2022, la meta tenía una programación de 45,4% y alcanzó una ejecución del 43,8%, es decir, se presenta un rezago del 1,6% (4%), debido a:
En lo que respecta al documento técnico programado para el mes, aún se encuentra en etapa de aprobación, posterior a los ajustes que se realizaron, tomando como base los comentarios y observaciones sugeridos por la Oficina Asesora de Jurídica. 
Esto se encuentra relacionado con la actividad 2 “Estructurar el modelo de comunicación pública Distrital”, la cual, tenía una programación de 33% para el mes de junio y la ejecución fue de 25%.
Teniendo en cuenta lo anterior, se espera que la Circular se encuentre lista en el mes de julio de 2022</v>
          </cell>
          <cell r="OB59" t="str">
            <v xml:space="preserve">A corte julio se logra cumplir con el rezago que venia de junio, se presenta como evidencia los documentos del proceso contractual que se adelanta para el mantenimiento de las luminarias. </v>
          </cell>
          <cell r="OC59" t="str">
            <v xml:space="preserve">Se realiza ajustes en el soporte a entregar en el mes de septiembre y diciembre  para dar cuenta de las gestiones y el seguimiento  que se realizan para el funcionamiento administrativo del CMPR, atendiendo las recomendaciones emitidas desde el ejercicio de retroalimentación de parte de la Oficina Asesora de Planeación. </v>
          </cell>
          <cell r="OD59">
            <v>0</v>
          </cell>
          <cell r="OE59">
            <v>0</v>
          </cell>
          <cell r="OF59">
            <v>0</v>
          </cell>
          <cell r="OG59">
            <v>0</v>
          </cell>
          <cell r="OH59" t="str">
            <v xml:space="preserve">1. Aumentar la apropiación social de la memoria y la verdad históricas, por parte de la ciudadanía, como herramientas fundamentales en la construcción de paz, reconciliación y la profundización de la democracia
2. Fortalecer la articulación institucional y el otorgamiento de servicios  que dan respuesta a las obligaciones y retos en materia de asistencia, atención y reparación a víctimas en Bogotá-región; así como otros efectos particulares ,asociados al conflicto.
3. Incrementar las acciones integrales de coordinación territorial, para atender las necesidades de la población afectada por el conflicto armado, así como de las víctimas, reincorporados y reintegrados residentes en Bogotá-región
</v>
          </cell>
          <cell r="OI59" t="str">
            <v>Oficina de Alta Consejería de Paz, Víctimas y Reconciliación</v>
          </cell>
          <cell r="OJ59" t="str">
            <v>PD100</v>
          </cell>
          <cell r="OK59">
            <v>48.174999999999997</v>
          </cell>
          <cell r="OL59">
            <v>0</v>
          </cell>
          <cell r="OM59">
            <v>0</v>
          </cell>
          <cell r="ON59">
            <v>0</v>
          </cell>
          <cell r="OO59">
            <v>0</v>
          </cell>
          <cell r="OP59">
            <v>0</v>
          </cell>
          <cell r="OQ59">
            <v>0</v>
          </cell>
          <cell r="OR59">
            <v>0</v>
          </cell>
          <cell r="OS59">
            <v>0</v>
          </cell>
          <cell r="OT59">
            <v>0</v>
          </cell>
          <cell r="OU59">
            <v>0</v>
          </cell>
          <cell r="OV59">
            <v>0</v>
          </cell>
          <cell r="OW59">
            <v>0</v>
          </cell>
          <cell r="OX59">
            <v>0</v>
          </cell>
          <cell r="OY59">
            <v>101486766</v>
          </cell>
          <cell r="OZ59">
            <v>101486766</v>
          </cell>
          <cell r="PA59">
            <v>101486766</v>
          </cell>
          <cell r="PB59">
            <v>101486766</v>
          </cell>
          <cell r="PC59">
            <v>101486766</v>
          </cell>
          <cell r="PD59">
            <v>101486766</v>
          </cell>
          <cell r="PE59">
            <v>101486766</v>
          </cell>
          <cell r="PF59">
            <v>101486766</v>
          </cell>
          <cell r="PG59">
            <v>101486766</v>
          </cell>
          <cell r="PH59">
            <v>101486766</v>
          </cell>
          <cell r="PI59">
            <v>0</v>
          </cell>
          <cell r="PJ59">
            <v>0</v>
          </cell>
          <cell r="PK59">
            <v>101486766</v>
          </cell>
          <cell r="PL59">
            <v>1942744</v>
          </cell>
          <cell r="PM59">
            <v>3440993167</v>
          </cell>
          <cell r="PN59" t="str">
            <v>Meta Proyecto de Inversión</v>
          </cell>
        </row>
        <row r="60">
          <cell r="A60" t="str">
            <v>PD101</v>
          </cell>
          <cell r="B60">
            <v>7871</v>
          </cell>
          <cell r="C60" t="str">
            <v>7871_2</v>
          </cell>
          <cell r="D60">
            <v>2020110010188</v>
          </cell>
          <cell r="E60" t="str">
            <v>Un nuevo contrato social y ambiental para la Bogotá del siglo XXI</v>
          </cell>
          <cell r="F60" t="str">
            <v>3. Inspirar confianza y legitimidad para vivir sin miedo y ser epicentro de cultura ciudadana, paz y reconciliación.</v>
          </cell>
          <cell r="G60" t="str">
            <v>39.  Bogotá territorio de paz y atención integral a las víctimas del conflicto armado.</v>
          </cell>
          <cell r="H60" t="str">
            <v>Mejorar la integración de las acciones, servicios y escenarios que dan respuesta a las obligaciones derivadas de ley para las víctimas, el Acuerdo de Paz, y los demás compromisos distritales en materia de memoria, reparación, paz y reconciliación.</v>
          </cell>
          <cell r="I60" t="str">
            <v>1. Aumentar la apropiación social de la memoria y la verdad históricas, por parte de la ciudadanía, como herramientas fundamentales en la construcción de paz, reconciliación y la profundización de la democracia</v>
          </cell>
          <cell r="J60" t="str">
            <v>Construcción de Bogotá-región como territorio de paz para las víctimas y la reconciliación</v>
          </cell>
          <cell r="K60" t="str">
            <v>Oficina de Alta Consejería de Paz, Víctimas y Reconciliación</v>
          </cell>
          <cell r="L60" t="str">
            <v xml:space="preserve">Carlos Vladimir Rodriguez Valencia </v>
          </cell>
          <cell r="M60" t="str">
            <v>Alto Consejero de Paz, Víctimas y Reconciliación</v>
          </cell>
          <cell r="N60" t="str">
            <v>Oficina de Alta Consejería de Paz, Víctimas y Reconciliación</v>
          </cell>
          <cell r="O60" t="str">
            <v xml:space="preserve">Carlos Vladimir Rodriguez Valencia </v>
          </cell>
          <cell r="P60" t="str">
            <v>Alto Consejero de Paz, Víctimas y Reconciliación</v>
          </cell>
          <cell r="Q60" t="str">
            <v>Ivana Carolina Gonzalez Murcia, Juan Guillermo Becerra Jimenez</v>
          </cell>
          <cell r="R60" t="str">
            <v>Hilda Lucero Molina Velandia</v>
          </cell>
          <cell r="S60" t="str">
            <v>2. Realizar 1030 procesos pedagógicos para el fortalecimiento de iniciativas ciudadanas, que conduzcan al debate y la apropiación social de la paz, la memoria y la reconciliación, que se construye en los territorios ciudad región.</v>
          </cell>
          <cell r="T60" t="str">
            <v>Realizar 1030 procesos pedagógicos para el fortalecimiento de iniciativas ciudadanas, que conduzcan al debate y la apropiación social de la paz, la memoria y la reconciliación, que se construye en los territorios ciudad región.</v>
          </cell>
          <cell r="AC60" t="str">
            <v>2. Realizar 1030 procesos pedagógicos para el fortalecimiento de iniciativas ciudadanas, que conduzcan al debate y la apropiación social de la paz, la memoria y la reconciliación, que se construye en los territorios ciudad región.</v>
          </cell>
          <cell r="AI60" t="str">
            <v xml:space="preserve">PD_Meta Proyecto: 2. Realizar 1030 procesos pedagógicos para el fortalecimiento de iniciativas ciudadanas, que conduzcan al debate y la apropiación social de la paz, la memoria y la reconciliación, que se construye en los territorios ciudad región.; </v>
          </cell>
          <cell r="AJ60">
            <v>0</v>
          </cell>
          <cell r="AK60">
            <v>44466</v>
          </cell>
          <cell r="AL60">
            <v>2</v>
          </cell>
          <cell r="AM60">
            <v>2022</v>
          </cell>
          <cell r="AN60" t="str">
            <v>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v>
          </cell>
          <cell r="AO60" t="str">
            <v>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v>
          </cell>
          <cell r="AP60">
            <v>2020</v>
          </cell>
          <cell r="AQ60">
            <v>2024</v>
          </cell>
          <cell r="AR60" t="str">
            <v>Suma</v>
          </cell>
          <cell r="AS60" t="str">
            <v>Eficacia</v>
          </cell>
          <cell r="AT60" t="str">
            <v>Número</v>
          </cell>
          <cell r="AU60" t="str">
            <v>Producto</v>
          </cell>
          <cell r="AV60" t="str">
            <v>N/D</v>
          </cell>
          <cell r="AW60" t="str">
            <v>N/D</v>
          </cell>
          <cell r="AX60" t="str">
            <v>N/D</v>
          </cell>
          <cell r="AZ60">
            <v>1</v>
          </cell>
          <cell r="BB60" t="str">
            <v>Este indicador se calcula a través de la sumatoria de procesos pedagógicos realizados para el fortalecimiento de iniciativas, de conformidad con el plan interno de trabajo de la Oficina Alta Consejería de Paz, Víctimas y Reconciliación.</v>
          </cell>
          <cell r="BC60" t="str">
            <v>Sumatoria de procesos pedagógicos para el fortalecimiento de iniciativas ciudadanas realizados</v>
          </cell>
          <cell r="BD60" t="str">
            <v>Procesos pedagógicos para el fortalecimiento de iniciativas ciudadanas realizados</v>
          </cell>
          <cell r="BE60" t="str">
            <v>N/A</v>
          </cell>
          <cell r="BF60" t="str">
            <v>Soportes que evidencian el cumplimiento de procesos pedagógicos.</v>
          </cell>
          <cell r="BG60">
            <v>3</v>
          </cell>
          <cell r="BH60">
            <v>44644</v>
          </cell>
          <cell r="BI60" t="str">
            <v>Radicado 3-2022-9977 del 24/03/2022</v>
          </cell>
          <cell r="BJ60" t="str">
            <v>Establecer variables 1 y/o 2 numéricas</v>
          </cell>
          <cell r="BK60">
            <v>1030</v>
          </cell>
          <cell r="BL60">
            <v>104</v>
          </cell>
          <cell r="BM60">
            <v>310</v>
          </cell>
          <cell r="BN60">
            <v>258</v>
          </cell>
          <cell r="BO60">
            <v>258</v>
          </cell>
          <cell r="BP60">
            <v>100</v>
          </cell>
          <cell r="BQ60">
            <v>1953787254</v>
          </cell>
          <cell r="BR60">
            <v>125460615</v>
          </cell>
          <cell r="BS60">
            <v>720347527</v>
          </cell>
          <cell r="BT60">
            <v>627141112</v>
          </cell>
          <cell r="BU60">
            <v>285492000</v>
          </cell>
          <cell r="BV60">
            <v>195346000</v>
          </cell>
          <cell r="BW60">
            <v>30</v>
          </cell>
          <cell r="BX60">
            <v>95</v>
          </cell>
          <cell r="BY60">
            <v>258</v>
          </cell>
          <cell r="BZ60">
            <v>310</v>
          </cell>
          <cell r="CA60">
            <v>258</v>
          </cell>
          <cell r="CB60">
            <v>125460090</v>
          </cell>
          <cell r="CC60">
            <v>125460090</v>
          </cell>
          <cell r="CD60">
            <v>705347527</v>
          </cell>
          <cell r="CE60">
            <v>664347527</v>
          </cell>
          <cell r="CF60">
            <v>103.99999999999999</v>
          </cell>
          <cell r="CG60">
            <v>310</v>
          </cell>
          <cell r="CH60">
            <v>634</v>
          </cell>
          <cell r="CI60" t="str">
            <v>Suma</v>
          </cell>
          <cell r="CJ60">
            <v>0</v>
          </cell>
          <cell r="CK60">
            <v>10</v>
          </cell>
          <cell r="CL60">
            <v>30</v>
          </cell>
          <cell r="CM60">
            <v>30</v>
          </cell>
          <cell r="CN60">
            <v>30</v>
          </cell>
          <cell r="CO60">
            <v>15</v>
          </cell>
          <cell r="CP60">
            <v>15</v>
          </cell>
          <cell r="CQ60">
            <v>30</v>
          </cell>
          <cell r="CR60">
            <v>30</v>
          </cell>
          <cell r="CS60">
            <v>30</v>
          </cell>
          <cell r="CT60">
            <v>30</v>
          </cell>
          <cell r="CU60">
            <v>8</v>
          </cell>
          <cell r="CV60">
            <v>258</v>
          </cell>
          <cell r="CW60">
            <v>220</v>
          </cell>
          <cell r="CX60">
            <v>220</v>
          </cell>
          <cell r="CY60">
            <v>0</v>
          </cell>
          <cell r="CZ60">
            <v>0</v>
          </cell>
          <cell r="DA60">
            <v>0</v>
          </cell>
          <cell r="DB60">
            <v>0</v>
          </cell>
          <cell r="DC60">
            <v>0</v>
          </cell>
          <cell r="DD60">
            <v>0</v>
          </cell>
          <cell r="DE60">
            <v>0</v>
          </cell>
          <cell r="DF60">
            <v>0</v>
          </cell>
          <cell r="DG60">
            <v>0</v>
          </cell>
          <cell r="DH60">
            <v>0</v>
          </cell>
          <cell r="DI60">
            <v>0</v>
          </cell>
          <cell r="DJ60">
            <v>0</v>
          </cell>
          <cell r="DK60">
            <v>258</v>
          </cell>
          <cell r="DL60">
            <v>0</v>
          </cell>
          <cell r="DM60">
            <v>10</v>
          </cell>
          <cell r="DN60">
            <v>30</v>
          </cell>
          <cell r="DO60">
            <v>30</v>
          </cell>
          <cell r="DP60">
            <v>30</v>
          </cell>
          <cell r="DQ60">
            <v>15</v>
          </cell>
          <cell r="DR60">
            <v>15</v>
          </cell>
          <cell r="DS60">
            <v>30</v>
          </cell>
          <cell r="DT60">
            <v>30</v>
          </cell>
          <cell r="DU60">
            <v>30</v>
          </cell>
          <cell r="DV60">
            <v>0</v>
          </cell>
          <cell r="DW60">
            <v>0</v>
          </cell>
          <cell r="DX60">
            <v>220</v>
          </cell>
          <cell r="DY60">
            <v>220</v>
          </cell>
          <cell r="DZ60" t="str">
            <v>No se programaron actividades para el presente periodo</v>
          </cell>
          <cell r="EA60"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B60" t="str">
            <v>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Reporte mensual de visitas guiadas, actividades pedagógicas y acciones institucionales</v>
          </cell>
          <cell r="EC60" t="str">
            <v xml:space="preserve">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v>
          </cell>
          <cell r="ED60" t="str">
            <v xml:space="preserve">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v>
          </cell>
          <cell r="EE60" t="str">
            <v>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Reporte mensual de visitas guiadas, actividades pedagógicas y acciones institucionales</v>
          </cell>
          <cell r="EF60" t="str">
            <v>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Informes de ejecución del Programa Distrital de Estímulos</v>
          </cell>
          <cell r="EG60" t="str">
            <v>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Reporte mensual de visitas guiadas, actividades pedagógicas y acciones institucionales</v>
          </cell>
          <cell r="EH60" t="str">
            <v>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Reporte mensual de visitas guiadas, actividades pedagógicas y acciones institucionales</v>
          </cell>
          <cell r="EI60" t="str">
            <v>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Reporte mensual de visitas guiadas, actividades pedagógicas y acciones institucionales</v>
          </cell>
          <cell r="EJ60" t="str">
            <v>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Reporte mensual de visitas guiadas, actividades pedagógicas y acciones institucionales</v>
          </cell>
          <cell r="EK60" t="str">
            <v>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Reporte mensual de visitas guiadas, actividades pedagógicas y acciones institucionales</v>
          </cell>
          <cell r="EL60" t="str">
            <v>No programó</v>
          </cell>
          <cell r="EM60" t="str">
            <v>•	M2.A1.1. Reporte Acciones de fortalecimiento a iniciativas de memoria
•	M2.A1.2. Anexos
•	M2.A2.1. Reporte Promover Visitas Guiadas
•	M2.A2.2. Anexos</v>
          </cell>
          <cell r="EN60" t="str">
            <v>• M2.A1.2.1.1 Reporte Acciones de fortalecimiento a iniciativas de memoria marzo
• M2.A1.2.1.2 ANEXOS
• M2.A1.2.2.1 Reporte Promover Visitas Guiadas marzo
• M2.A1.2.2.2 ANEXOS VISITAS GUIADAS
• M2.A1.2.2.3 ANEXOS CAMINO A CASA</v>
          </cell>
          <cell r="EO60" t="str">
            <v>• M2.A1.2.1.1 Reporte Acciones de fortalecimiento a iniciativas de memoria ABRIL
• M2.A1.2.2.1 Reporte Promover Visitas Guiadas ABRIL
• M2.A1.2.2.2 ANEXOS VISITAS GUIADAS
• M2.A1.2.2.3 ANEXOS CAMINO A CASA
• M2.A1.2.2.4 ANEXOS METODOLOGÍA ECUELAS SONORAS DE MEMORIA - IED COMUNEROS.docx</v>
          </cell>
          <cell r="EP60" t="str">
            <v>•	M2.A1.2.1.1 Reporte Acciones de fortalecimiento a iniciativas de memoria MAYO
•	M2.A1.2.1.1. Anexo 1 Acta taller de DDHH ASFAMIPAZ.pdf
•	M2.A1.2.1.1. Anexo 1 Evidencias reunión PDE La Comadre.pdf
•	M2.A1.2.2.1 Reporte Promover Visitas Guiadas ABRIL
•	M2.A1.2.2.1 ANEXOS VISITAS GUIADAS
•	M2.A1.2.2.1 ANEXOS CAMINO A CASA</v>
          </cell>
          <cell r="EQ60" t="str">
            <v xml:space="preserve">M2.A1.2.1.1 Reporte Acciones de fortalecimiento a iniciativas de memoria JUNIO
M2.A1.2.1.1 Anexo 1 Plan de Comunicaciones ASFAMIPAZ .xlsx
M2.A1.2.1.1 Anexo 2 Periódico Libre Opinión.pdf
M2.A1.2.1.1 Anexo 3 Ficha técnica homenaje ACaballero.pdf
M2.A1.2.2.1 Reporte Promover Visitas Guiadas JUNIO
M2.A1.2.2.1 Anexos Visitas Guiadas JUNIO
M2.A1.2.2.1 Anexos VG Camino a Casa JUNIO
</v>
          </cell>
          <cell r="ER60" t="str">
            <v>• M2.A1.2.1.1 Reporte Acciones de fortalecimiento a iniciativas de memoria JULIO
• M2.A1.2.1.1 Anexo 1 Taller memoria organizaciones Soacha
• M2.A1.2.1.1 Anexo 2 Taller podcast RPZancocho
• M2.A1.2.2.1 Reporte Promover Visitas Guiadas JULIO
• M2.A1.2.2.1 Anexos Visitas Guiadas JULIO
• M2.A1.2.2.1 Anexos VG Camino a Casa JULIO</v>
          </cell>
          <cell r="ES60" t="str">
            <v>• M2.A1.2.1.1 Reporte Acciones de fortalecimiento a iniciativas de memoria AGOSTO
• M2.A1.2.1.1 Anexo 1 Guion sesión inaugural Periscopio
• M2.A1.2.1.1 Anexo 2 Acta reunión Fundación Nydia Erika
• M2.A1.2.2.1 Reporte Promover Visitas Guiadas AGOSTO
• M2.A1.2.2.1 Anexos Visitas Guiadas AGOSTO
• M2.A1.2.2.1 Anexos VG Camino a Casa AGOSTO</v>
          </cell>
          <cell r="ET60" t="str">
            <v>•	M2.A1.2.1.1 Reporte Acciones de fortalecimiento a iniciativas de memoria SEPTIEMBRE
•	M2.A1.2.1.1 Anexo 1 Proyecto Sanando heridas - Cambio de piel
•	M2.A1.2.1.1 Anexo 2 Primer encuentro - Sanando heridas.1
•	M2.A1.2.1.1 Anexo 3 Segundo encuentro - Sanando heridas.1
•	M2.A1.2.1.1 Anexo 4 Tercer encuentro - Sanando heridas.1
•	M2.A1.2.1.1 Anexo 5 Cuarto encuentro - Sanando heridas
•	M2.A1.2.1.1 Anexo 6 Cierre Sanando heridas - cambio de piel.pdf
•	M2.A1.2.1.1 Anexo 7 Informe Sanando heridas - Cambio de Piel.docx.pdf
•	M2.A1.2.1.1 Anexo 8 Proyecto El poder de lo local - HM - BM
•	M2.A1.2.1.1 Anexo 9 Listado de asistencia El poder de lo local.pdf
•	M2.A1.2.1.1 Anexo 10 Invitación El poder de lo local.png
•	M2.A1.2.2.1 Reporte Promover Visitas Guiadas SEPTIEMBRE
•	M2.A1.2.2.1 Anexos Visitas Guiadas SEPTIEMBRE
•	M2.A1.2.2.1 Anexos VG Camino a Casa SEPTIEMBRE</v>
          </cell>
          <cell r="EU60" t="str">
            <v>•	M2.A1.2.1.1 Reporte Acciones de fortalecimiento a iniciativas de memoria OCTUBRE
•	M2.A1.2.1.1 Anexo 1 Propuesta de taller.pdf
•	M2.A1.2.1.1 Anexo 2 Listado taller narrativas Historias Metropolitanas.pdf
•	M2.A1.2.1.1 Anexo 3 Pieza de Convocatoria agenda distrital.jgp
•	M2.A1.2.1.1 Anexo 4 Invitación al Encuentro Distrital - CMPR.pdf
•	M2.A1.2.1.1 Anexo 5 Pieza de convocatoria Festival de cine futbolreo.pdf
•	M2.A1.2.1.1 Anexo 6 Festival de cine futbolero.jgp
•	M2.A1.2.2.1 Reporte Promover Visitas Guiadas OCTUBRE
•	M2.A1.2.2.1 Anexos Visitas Guiadas OCTUBRE
•	M2.A1.2.2.1 Anexos VG Camino a Casa OCTUBRE
•	M2.A1.2.2.1 METOD CARRERAS DE OBSERVACIÓN
•	M2.A1.2.2.1 FT CARRERA VIRTUAL 221022
•	M2.A1.2.2.1 INSCRITOS CARRERA VIRTUAL 221022
•	M2.A1.2.2.1 CARTA INSTRUCCIONES VIRTUAL 221022
•	M2.A1.2.2.1 FT CARRERA PRESENCIAL 291022
•	M2.A1.2.2.1 FT ALBUM CARRERA PRESENCIAL 291022
•	M2.A1.2.2.1 FT LÁMINAS CARRERA PRESENCIAL 291022</v>
          </cell>
          <cell r="EV60">
            <v>0</v>
          </cell>
          <cell r="EW60">
            <v>0</v>
          </cell>
          <cell r="EX60">
            <v>634042000</v>
          </cell>
          <cell r="EY60">
            <v>634042000</v>
          </cell>
          <cell r="EZ60">
            <v>634042000</v>
          </cell>
          <cell r="FA60">
            <v>634042000</v>
          </cell>
          <cell r="FB60">
            <v>634042000</v>
          </cell>
          <cell r="FC60">
            <v>634042000</v>
          </cell>
          <cell r="FD60">
            <v>634042000</v>
          </cell>
          <cell r="FE60">
            <v>634042000</v>
          </cell>
          <cell r="FF60">
            <v>634042000</v>
          </cell>
          <cell r="FG60">
            <v>634042000</v>
          </cell>
          <cell r="FH60">
            <v>634042000</v>
          </cell>
          <cell r="FI60">
            <v>634042000</v>
          </cell>
          <cell r="FJ60">
            <v>634042000</v>
          </cell>
          <cell r="FK60">
            <v>634042000</v>
          </cell>
          <cell r="FL60">
            <v>634042000</v>
          </cell>
          <cell r="FM60">
            <v>634042000</v>
          </cell>
          <cell r="FN60">
            <v>634042000</v>
          </cell>
          <cell r="FO60">
            <v>634042000</v>
          </cell>
          <cell r="FP60">
            <v>634042000</v>
          </cell>
          <cell r="FQ60">
            <v>634042000</v>
          </cell>
          <cell r="FR60">
            <v>634042000</v>
          </cell>
          <cell r="FS60">
            <v>627141112</v>
          </cell>
          <cell r="FT60">
            <v>627141112</v>
          </cell>
          <cell r="FU60">
            <v>0</v>
          </cell>
          <cell r="FV60">
            <v>0</v>
          </cell>
          <cell r="FW60">
            <v>627141112</v>
          </cell>
          <cell r="FX60">
            <v>314040540</v>
          </cell>
          <cell r="FY60">
            <v>314040540</v>
          </cell>
          <cell r="FZ60">
            <v>314040540</v>
          </cell>
          <cell r="GA60">
            <v>314040540</v>
          </cell>
          <cell r="GB60">
            <v>314040540</v>
          </cell>
          <cell r="GC60">
            <v>314040540</v>
          </cell>
          <cell r="GD60">
            <v>314040540</v>
          </cell>
          <cell r="GE60">
            <v>349020540</v>
          </cell>
          <cell r="GF60">
            <v>349020540</v>
          </cell>
          <cell r="GG60">
            <v>619020540</v>
          </cell>
          <cell r="GH60">
            <v>0</v>
          </cell>
          <cell r="GI60">
            <v>0</v>
          </cell>
          <cell r="GJ60">
            <v>619020540</v>
          </cell>
          <cell r="GK60">
            <v>0</v>
          </cell>
          <cell r="GL60">
            <v>3489340</v>
          </cell>
          <cell r="GM60">
            <v>32038480</v>
          </cell>
          <cell r="GN60">
            <v>60587620</v>
          </cell>
          <cell r="GO60">
            <v>89136760</v>
          </cell>
          <cell r="GP60">
            <v>117685900</v>
          </cell>
          <cell r="GQ60">
            <v>146235040</v>
          </cell>
          <cell r="GR60">
            <v>174784180</v>
          </cell>
          <cell r="GS60">
            <v>238313320</v>
          </cell>
          <cell r="GT60">
            <v>356862460</v>
          </cell>
          <cell r="GU60">
            <v>0</v>
          </cell>
          <cell r="GV60">
            <v>0</v>
          </cell>
          <cell r="GW60">
            <v>356862460</v>
          </cell>
          <cell r="GX60">
            <v>0</v>
          </cell>
          <cell r="GY60">
            <v>0</v>
          </cell>
          <cell r="GZ60">
            <v>0</v>
          </cell>
          <cell r="HA60">
            <v>0</v>
          </cell>
          <cell r="HB60">
            <v>0</v>
          </cell>
          <cell r="HC60">
            <v>0</v>
          </cell>
          <cell r="HD60">
            <v>0</v>
          </cell>
          <cell r="HE60">
            <v>0</v>
          </cell>
          <cell r="HF60">
            <v>0</v>
          </cell>
          <cell r="HG60">
            <v>41000000</v>
          </cell>
          <cell r="HH60">
            <v>0</v>
          </cell>
          <cell r="HI60">
            <v>0</v>
          </cell>
          <cell r="HJ60">
            <v>41000000</v>
          </cell>
          <cell r="HK60">
            <v>36900000</v>
          </cell>
          <cell r="HL60">
            <v>36900000</v>
          </cell>
          <cell r="HM60">
            <v>41000000</v>
          </cell>
          <cell r="HN60">
            <v>41000000</v>
          </cell>
          <cell r="HO60">
            <v>41000000</v>
          </cell>
          <cell r="HP60">
            <v>41000000</v>
          </cell>
          <cell r="HQ60">
            <v>41000000</v>
          </cell>
          <cell r="HR60">
            <v>41000000</v>
          </cell>
          <cell r="HS60">
            <v>41000000</v>
          </cell>
          <cell r="HT60">
            <v>41000000</v>
          </cell>
          <cell r="HU60">
            <v>0</v>
          </cell>
          <cell r="HV60">
            <v>0</v>
          </cell>
          <cell r="HW60">
            <v>41000000</v>
          </cell>
          <cell r="HX60" t="str">
            <v>Para el indicador de realizar 1030 procesos pedagógicos para el fortalecimiento de iniciativas ciudadanas, que conduzcan al debate y la apropiación social de la paz, la memoria y la reconciliación, que se construye en los territorios ciudad región, tiene como meta para el año 2022 realizar 258 procesos, con corte al mes de octubre se programó realizar 190, de los cuales se realizaron 190 procesos con el siguiente enfoque:
(19) Acompañamientos técnicos para la realización de conmemoraciones
(26) Asistencias técnicas para el fortalecimiento de iniciativas de memoria, paz y reconciliación 
(1) Acción pedagógica
(174) visitas guiadas al Centro Memoria, Paz y Reconciliación -CMPR e intercambios con actores educativos, sociales, institucionales y ciudadanos, de la siguiente manera:
- 116 visitas guiadas que se realizaron a Universidades, Colegios, Secretaría de Integración Social, SENA, Fundaciones y público en general
- 46 visitas guiadas estrategia "camino a casa" especializada para niñas y niños: Escuelas, Colegios, fundaciones y público en general.
- (2) acciones de intercambios con actores educativos, sociales, institucionales y ciudadanos.
Beneficios:
• Se fortalecieron organizaciones de víctimas y familiares de víctimas de terrorismo, homicidio y violencia sexual en sus apuestas conmemorativas y de memoria. 
• Niños, niñas, adolescentes y jóvenes de la ciudad cuentan con una oferta pedagógica para pensar y debatir acerca de la memoria, la paz y la reconciliación.
• Se apoyaron iniciativas de memoria y acciones de memoria que benefician a organizaciones de derechos humanos, organizaciones sociales de víctimas e instituciones educativas que agencian el tema de memoria y paz dentro de sus currículos. 
• Investigadores y expertos en temas de memoria y de movilización social contaron con espacios de encuentro y reflexión alrededor de la memoria y verdad, por un lado; y movilización social y construcción de paz por el otro.
• Las acciones de fortalecimiento a iniciativas de memoria permitieron el fortalecimiento de organizaciones de víctimas de distintos actores armados, firmantes de paz y organizaciones sociales territoriales, para mejorar sus capacidades y herramientas en la construcción de memoria, paz y reconciliación. Las acciones de fortalecimiento, así como las conmemorativas, permiten visibilizar el trabajo desarrollado por las organizaciones e instituciones involucradas.</v>
          </cell>
          <cell r="HY60" t="str">
            <v>No se presentaron retrasos</v>
          </cell>
          <cell r="HZ60" t="str">
            <v/>
          </cell>
          <cell r="IA60" t="str">
            <v>No programó</v>
          </cell>
          <cell r="IB60"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para la realización de dos conmemoraciones:
1. Conmemoración del atentado al Club el Nogal
2. Conmemoración del homicidio de la niña Sandra Catalina Vázquez
•	Se brindó asistencia técnica para el fortalecimiento de 3 iniciativas de memoria, paz y reconciliación:
3. Asistencia técnica a la organización Artemisas para el lanzamiento del documental "El Estallido", sobre la protesta social en la ciudad en 2021.
4. Asistencia técnica a la organización Petra Mujeres Valientes, para el uso de espacios para la preparación de un performance y el ensayo de actividades a realizar en el marco de la entrega del informe "La Llorona", que la organización presentará ante la JEP
5. Se brindó asistencia técnica a la estrategia SIMONU - Simulación de la Organización de las Naciones Unidas de Bogotá.
•	Se llevaron a cabo (5) visitas guiadas al Centro Memoria, Paz y Reconciliación -CMPR e intercambios con actores educativos, sociales, institucionales y ciudadanos, de la siguiente manera:
A. (3) Visitas guiadas:
6. VG Grupos Universitarios
7. VG UM Nueva Granada
8.  VG Público General
B. (2) Visitas guiadas de la estrategia “Camino a Casa” especializada para niños y niñas:
9. 02.2022 Centros Amar (Mártires y Candelaria)
10.  24.02.2022. Colegio Rural Pasquilla- Virtual
BENEFICIOS:
•	Se fortalecieron organizaciones de víctimas y familiares de víctimas de terrorismo, homicidio y violencia sexual en sus apuestas conmemorativas y de memoria.
•	Se fortalecieron organizaciones sociales que trabajan por los derechos humanos en la ciudad
•	Se fortalecieron escenarios de formación y liderazgo de adolescente y jóvenes para la paz y la reconciliación en la ciudad
•	Niños, niñas, adolescentes y jóvenes de la ciudad cuentan con una oferta pedagógica para pensar y debatir acerca de la memoria, la paz y la reconciliación.</v>
          </cell>
          <cell r="IC60"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 la desaparición forzada de Jaime Gómez Velásquez
2. Conmemoración del homicidio Astrid Conde, firmante de paz
• Se brindo asistencia técnica para el fortalecimiento de (3) iniciativas de memoria, paz y reconciliación:
3. Asistencia técnica a la organización “Archivos del Búho”, a través del préstamo de espacios de trabajo para la digitalización de su archivo de derechos humanos.
4. Asistencia técnica a la organización “No es hora de callar” y a la periodista y activista Jineth Bedoya Lima, para la realización del acto público de la sentencia de la Corte IDH a la alcaldesa Claudia López.
5. Asistencia técnica a la organización de mujeres “Casa de la Mujer” para el montaje de la exposición fotográfica “Memoria soy yo” en los espacios no convencionales del CMPR.
• Se llevaron a cabo (25) visitas guiadas al Centro Memoria, Paz y Reconciliación -CMPR e intercambios con actores educativos, sociales, institucionales y ciudadanos, de la siguiente manera:
A. (20) Visitas guiadas, dentro de la estrategia general:
1. 01-03-2022 Universidad Distrital
2. 03-03-2022 Universidad Distrital
3. 03-2022 Universidad Pedagógica
4. 04-03-2022 Secretaria Integración Social-Forjar
5. 05-03-2022 OIM
6. 11-03-2022 Colegio Libertad
7. 10-03-2022 Pastoral Social-Popayan
8. 11-03-2022 Colegio Libertad
9. 15-03-2022 SENA
10. 16-03-2022 Universidad d los Andes
11. 18-03-2022 Col Mayor Cundinamarca
12. 18-03-2022 Uni Militar
13. 23-03-2022 Fundalectura
14. 24-03-2022 Centro Día-SDIS
15. 25-03-2022 Universidad Javeriana
16. 25-03-2022 Universidad Jorge Tadeo Lozano
17. 28-03-2022 UniMinuto
18. 29-03-2022 Universidad Javeriana
19. 31-02-2022 Pastoral Social
20. 31-03-2022 Universidad Los Libertadores
B. 5 Visitas guiadas de la estrategia “Camino a Casa”, especializadas para niños y niñas:
1. 09.03.2022.IEDLaVictoria
2. 24.03.2022.IED RuralPasquilla- virtual
3. 26.03.2022.EspacioAbiertoCaminoaCasa
4. 30.03.2022.AgustinianoSuba- 2b – virtual
5. 31.03.2022.AgustinianoSuba  Virtual
BENEFICIOS
• Se fortalecieron organizaciones de víctimas y familiares de víctimas de terrorismo, homicidio y violencia sexual en sus apuestas conmemorativas y de memoria. 
• Niños, niñas, adolescentes y jóvenes de la ciudad cuentan con una oferta pedagógica para pensar y debatir acerca de la memoria, la paz y la reconciliación.
</v>
          </cell>
          <cell r="ID60"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abril se reportaron (30) procesos pedagógicos de (30) programados:
• Se brindó acompañamiento técnico, y se articuló con familiares y organizaciones, para la realización de (2) conmemoraciones:
1. Conmemoración del 9 de abril: Día de la Dignidad de las Víctimas, a través de una acción pedagógica en el colegio Sierra Morena, articulada con los y las docentes de la institución educativa.
2. Conmemoración de los homicidios de Rodrigo Lara Bonilla y Enrique Low Murtra, en acción audiovisual, realizada en articulación con la organización FASOL.
• Se brindó asistencia técnica para el fortalecimiento de (3) iniciativas de memoria, paz y reconciliación:
3. Asistencia técnica a la organización “La Comadre - AFRODES”, a través del acompañamiento técnico curatorial, el préstamo de espacios y la asistencia técnica y logística para la presentación de la exposición “Kutrús: el arte de sanar”, en las instalaciones del Centro de Memoria, Paz y Reconciliación (CMPR), inaugurada a propósito de la Conmemoración del 9 de abril.
4. Asistencia técnica a Erick Arellana y Paco Gómez, para la puesta en escena del performance “El Porvenir nace en la herida”, presentada en las instalaciones del CMPR, el 9 de abril.
5. Asistencia técnica a la Comisión de la Verdad, para la inauguración y proyección del documental y la muestra fotográfica “Gaitana” en los espacios no convencionales del CMPR.
• Se llevaron a cabo (24) visitas guiadas al Centro Memoria, Paz y Reconciliación -CMPR e intercambios con actores educativos, sociales, institucionales y ciudadanos, de la siguiente manera:
A. (20) Visitas guiadas de la estrategia general:
1. 01-04-2022 ColMayor SanBartolome
2. 01-04-2022 Uniminuto
3. 04-04-2022 Uni Distrital
4. 04-2022 IED SANTALUCIA
5. 04-2022 UNIVERSIDAD JAVERIANA
6. 07-04-2022 Uni Pedagógica Nal
7. 08-04-2022 Secretaria General Alcaldía Mayor
8. 11-04-2022 Publico general
9. 18-04-2022 Politécnico GranColombiano
10. 18-04-2022 Universidad del Rosario
11. 20-04-2022 Poltécnico GranColombiano
12. 20-04-2022 Universidad Central
13. 21-04-2022 Rodrigo Arenas Betancurt Grupo 2
14. 21-04-2022 Rodrigo Arenas Betancurt Grupo1
15. 22-04-2022 Colegio Estanislao Zuleta
16. 22-04-2022 Universidad Antonio Nariño
17. 23-04-2022 Tearfund Uk
18. 29-03-2022 Universidad Caldas
19. 29-04-2022 Fundación Juntos se Puede
20. 30-04-2022 Secretaría de Educación, dirección inclusión
B. (4) Visitas guiadas de Camino a Casa especializada para niños y niñas:
1. 04.2022 VISITAS GUIADAS AGISTINIANO
2. 23.04.2022.CAMINOACASA- PRESENCIAL
3.  27.04.2022. FUNDACIÓNPLAN-PRESENCIAL
4. 04.2022 VISITAS GUIADAS SIERRA MORENA
C. (1) Acción pedagógica denominada “Escuelas sonoras de memoria”, en alianza con la IE Los Comuneros Oswaldo Guayasamín, en la que más de 80 niños participaron en ejercicios de reflexión y creación artística alrededor de la memoria, usando la música y en particular el rap como herramienta de memoria.
BENEFICIOS
• Se fortalecieron organizaciones de víctimas y familiares de víctimas de terrorismo, homicidio y violencia sexual en sus apuestas conmemorativas y de memoria. 
• Niños, niñas, adolescentes y jóvenes de la ciudad cuentan con una oferta pedagógica para pensar y debatir acerca de la memoria, la paz y la reconciliación.
• Se apoyaron iniciativas de memoria y acciones de memoria que benefician a organizaciones de derechos humanos, organizaciones sociales de víctimas e instituciones educativas que agencian el tema de memoria y paz dentro de sus currículos. </v>
          </cell>
          <cell r="IE60"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MAYO se reportaron (30) procesos pedagógicos de (30) programados:
•Se brindó acompañamiento técnico, y se articuló con familiares y u organizaciones, para la realización de (2) conmemoraciones:
1. Conmemoración Pedro Movilla, a través de redes sociales del CMPR.
2. Conmemoración Día Nacional de la Dignidad de las Víctimas de Violencia Sexual en el marco del Conflicto Armado, a través de una entrevista con Jineth Bedoya.
•Se brindó asistencia técnica para el fortalecimiento de (3) iniciativas de memoria, paz y reconciliación:
3. Asistencia técnica a la organización “ASFAMIPAZ”, a través de un taller sobre archivo de DDHH
4. Asistencia técnica a la organización AFROMUPAZ, a través de la asistencia técnica para la curaduría, producción, montaje y presentación de la exposición "El Boga de mi palenque soñado, Memorias de Afromupaz"
5. Asistencia técnica a la organización La Comadre, en el montaje de una muestra de su trabajo en la Jurisdicción Especial para la Paz, así como en la asistencia técnica para aclarar dudas de las convocatorias del Programa Distrital de Estímulos y en concreto las becas ofertadas por el Centro en la materia.
Se llevaron a cabo (25) visitas guiadas al CMPR e intercambios con actores educativos, sociales, institucionales y ciudadanos, de la siguiente manera:
A. (14) Visitas guiadas de la estrategia general:
1. 03-05-2022 Colegio Virtual Siglo XXI
2. 03-05-2022 Universidad Pedagógica Nal
3. 04-05-2022 Aulas Colombianas San Luís
4. 06-05-2022 Aulas Colombianas San Luis
5. 06-05-2022 Unimilitar Nueva Granada
6. 06-05-2022 Universidad Jorge Tadeo Lozano
7. 07-05-2022 Universidad Central
8. 09-05-2022 Uni Rosario
9. 09-05-2022 Universidad La Gran Colombia
10. 10-05-2022 Col Aulas Colombianas
11. 10-05-2022 Instituto Jorge Robledo
12. 17-05-2022 UniMinuto
13. 27-05-2022 UniMilitar NG
14. 31-05-2022 Col Usmania_Secretaria Educación y otros
B. (11) Visitas guiadas de Camino a Casa especializada para niños y niñas:
1. 18.05.2022.VisitaPLAN
2. 20.05.2022.Gimnasio los Andes G1
3. 20.05.2022.Gimnasio los Andes G2
4. 20.05.2022.Gimnasio los Andes G3
5. 20.05.2022.Gimnasio los Andes G4
6. 20.05.2022.Gimnasio los Andes G5
7. 21.05.2022. SalaAbierta
8. 25.05.2022.IEDNuevaEsperanza
9. 26.05.2022.IEDSorrento
10. 26.05.2022.IEDSorrento G2
11. 31.05.2022.IEDSorrento
BENEFICIOS
•	Se apoyaron iniciativas de memoria y acciones de memoria que benefician a organizaciones de derechos humanos, organizaciones sociales de víctimas y víctimas directas en sus agencias frente a la construcción de memoria y paz.
•	Investigadores y expertos en temas de memoria y de movilización social contaron con espacios de encuentro y reflexión alrededor de la memoria y verdad, por un lado; y movilización social y construcción de paz por el otro.
•	Niños, niñas, adolescentes y jóvenes de la ciudad cuentan con una oferta pedagógica para pensar y debatir acerca de la memoria, la paz y la reconciliación.
</v>
          </cell>
          <cell r="IF60"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junio se reportaron (15) procesos pedagógicos de (15) programados:
1) Se brindó acompañamiento técnico, y se articuló con familiares y u organizaciones, para la realización de (2) conmemoraciones:
a) Conmemoración Kimy Pernia Domicó, a través de redes sociales del Centro de Memoria Paz y Reconciliación (CMPR)  y actividades en colegios y organizaciones.
b) Conmemoración Duban Barrios, a través del acompañamiento a familiares y organizaciones sociales en una programación de actividades en la localidad de Kennedy.
2) Se brindó asistencia técnica para el fortalecimiento de (3) iniciativas de memoria, paz y reconciliación:
3) Asistencia técnica a la organización “ASFAMIPAZ”, a través de un taller sobre comunicación estratégica
4) Asistencia técnica a la Mesa de Participación Efectiva a Víctimas de Teusaquillo, a través del apoyo logístico, de corrección de estilo y metodológico para la producción y presentación del periódico 'Libre Opinión'
5) Asistencia técnica a la Corporación María Cano, para la realización de un homenaje a Antonio Caballero, a través de una programación de conversatorios.
Se llevaron a cabo 10 visitas guiadas al Centro de Memoria Paz y Reconciliación (CMPR) e intercambios con actores educativos, sociales, institucionales y ciudadanos, de la siguiente manera:
6-12) 7 Visitas guiadas:
1. 01-06-2022 Col Rafael Delgado
2. 06-2022 ColJapón
3. 06-2022 ColMayorSBartolomé
4. 06-2022 SenaMosquera
5. 06-2022 UniversidadesPublicas
6. 14-06-2022 Col Parroquia Nuestra Sra. del Rosario
7. 21-06-2022 Niños de los Andes
13-15) 3 Visitas guiadas de Camino a Casa especializada para niños y niñas:
1. 06.2022.IEDGustavoRojasPinilla
2. 06.2022.IEDSorrento
3. 09.06.2022.UniversidadDelTolima"
BENEFICIOS
• Se apoyaron iniciativas de memoria y acciones de memoria que benefician a organizaciones de derechos humanos, organizaciones sociales de víctimas y víctimas directas en sus agencias frente a la construcción de memoria y paz.
• Es de destacar que entre las acciones desarrolladas se encuentra el apoyo a la conmemoración de un líder y activista indígena que buscó visibilizar la labor de este líder y de su comunidad en la defensa del agua.
• Niños, niñas, adolescentes y jóvenes de la ciudad cuentan con una oferta pedagógica para pensar y debatir acerca de la memoria, la paz y la reconciliación.</v>
          </cell>
          <cell r="IG60"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julio se reportaron (15) procesos pedagógicos de (15) programados:
•Se brindó acompañamiento técnico, y se articuló con familiares y u organizaciones, para la realización de (1) conmemoración:
1. Conmemoración Hernando Baquero Borda, a través de la articulación con la Universidad Externado de Colombia.
•Se brindó asistencia técnica para el fortalecimiento de (4) iniciativas de memoria, paz y reconciliación:
2. Asistencias técnicas a las organizaciones TEJIDOS CHAKANA y la FUNDACIÓN SOCIAL SEMBRANDO CAMINO, a través del apoyo curatorial, el montaje, y el préstamo de espacios para la exhibición y para la realización de talleres, para la puesta en marcha de la exposición Urdiendo la vida para tejer la paz.
3. Asistencia técnica a la iniciativa de Casa de la Memoria de Soacha, compuesta por diversas organizaciones sociales y de víctimas, a través de un taller sobre memoria y construcción de memoria.
4. Asistencia técnica a la organización Radio Popular Zancocho, a través de la realización de un taller sobre podcast como herramienta política para la construcción de memoria
5.Asistencia técnica a la organización ANAPAZ, para la puesta en escena de la exposición temporal “Caminos de Paz” en las instalaciones del CMPR"
Para el mes de julio se realizaron (10) visitas guiadas al CMPR e intercambios con actores educativos, sociales, institucionales y ciudadanos de la siguiente manera:
6 - 12. (7) Visitas guiadas de la estrategia general de visitas guiadas del Centro de Memoria, Paz y Reconciliación, en la que participaron más de 11 organizaciones sociales, instituciones, colegios e instituciones de educación superior.
13 - 15. (3) Visitas guiadas de la estrategia “Camino a Casa” que brinda una oferta especializada dirigida a niños y niñas, en el Centro de Memoria, Paz y Reconciliación, en la que participaron más de 6 organizaciones sociales, instituciones, jardines infantiles y colegios.
BENEFICIOS
•	Las acciones de fortalecimiento a iniciativas de memoria permitieron el fortalecimiento de organizaciones de víctimas de distintos actores armados, firmantes de paz y organizaciones sociales territoriales, para mejorar sus capacidades y herramientas en la construcción de memoria, paz y reconciliación.
•	Las acciones de fortalecimiento, así como las conmemorativas, permiten visibilizar el trabajo desarrollado por las organizaciones e instituciones involucradas.
•	Niños, niñas, adolescentes y jóvenes de la ciudad cuentan con una oferta pedagógica para pensar y debatir acerca de la memoria, la paz y la reconciliación.</v>
          </cell>
          <cell r="IH60"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agosto se reportaron (30) procesos pedagógicos de (30) programados:
• Se brindó acompañamiento técnico, y se articuló con familiares y u organizaciones, para la realización de (3) conmemoraciones:
1. Conmemoración Manuel Cepeda Vargas.
2. Conmemoración Jaime Garzón Forero - Semana de la Esperanza
3. Conmemoración Diego Felipe Becerra.
• Se brindó asistencia técnica para el fortalecimiento de (2) iniciativas de memoria, paz y reconciliación:
4. Asistencia técnica a la Corporación Cartografía Sur, a través del préstamo de espacios y la participación en la apertura de su escuela de memoria y audiovisual “Periscopio invertido: disidencias, tránsitos y re-existencias. Otredades en la construcción de paz”.
5. Asistencia técnica a la Fundación Nydia Erika Bautista, a través del apoyo curatorial, el montaje, y el préstamo de espacios para la exhibición de los resultados del informe y proceso de “Las buscadoras: la búsqueda de los desaparecidos tiene rostro de mujer”
• Se reportaron (25) visitas guiadas al CMPR e intercambios con actores educativos, sociales, institucionales y ciudadanos de (25) programadas, de la siguiente manera:
6 a 23. (18) Visitas guiadas de la estrategia general de visitas guiadas del Centro de Memoria, Paz y Reconciliación, en las que participaron más de 4 colegios públicos y privados de la ciudad, 8 instituciones de educación superior, 2 organizaciones sociales, 3 instituciones, además de aquellas visitas guiadas que beneficiaron al público en general.
24 a 30. (7) Visitas guiadas de la estrategia “Camino a Casa” que brinda una oferta especializada dirigida a niños y niñas, en el Centro de Memoria, Paz y Reconciliación, en las que participaron 2 instituciones distritales con oferta especializada para niños y niñas, 4 jardines infantiles y colegios, y 1 organización social.
BENEFICIOS
• Las acciones de fortalecimiento a iniciativas de memoria permitieron el fortalecimiento de organizaciones de víctimas de distintos actores armados, firmantes de paz y organizaciones sociales territoriales, para mejorar sus capacidades y herramientas en la construcción de memoria, paz y reconciliación. Las acciones de fortalecimiento, así como las conmemorativas, permiten visibilizar el trabajo desarrollado por las organizaciones e instituciones involucradas.
• Las acciones desarrolladas en agosto permitieron fortalecer iniciativas y organizaciones que trabajan alrededor de la desaparición forzada y el abuso de autoridad, así como fortalecer iniciativas de memoria que convocan principalmente a jóvenes en la ciudad.
• Niños, niñas, adolescentes y jóvenes de la ciudad cuentan con una oferta pedagógica para pensar y debatir acerca de la memoria, la paz y la reconciliación.</v>
          </cell>
          <cell r="II60"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septiembre se reportaron (30) procesos pedagógicos de (30) programados:
•Se brindó acompañamiento técnico, y se articuló con familiares y u organizaciones, para la realización de (3) conmemoraciones:
1. Conmemoración Darío Betancourt
2. Conmemoración Masacre del 9 se septiembre de 2020
3. Conmemoración Masacre de Suroriente
•Se brindó asistencia técnica para el fortalecimiento de (2) iniciativas de memoria, paz y reconciliación:
4. Asistencia técnica a la Tribu de Mujeres Autónomas Víctimas y sus Familias -Tmuvf-, a través del desarrollo del proceso con mujeres “Sanando heridas / Cambio de piel”
5. Asistencia técnica al proyecto de “Historias Metropolitanas” de la Universidad Autónoma Metropolitana, a través de un intercambio con cinco (5) colectivos de Bogotá, la organización de un diálogo, la impresión de una cartilla y el préstamo del espacio.
• Se reportaron (25) visitas guiadas al CMPR e intercambios con actores educativos, sociales, institucionales y ciudadanos de (25) programadas, de la siguiente manera:
6 al 25.  (20) visitas guiadas en el marco de la estrategia general de visitas guiadas, en las que participaron más de 14 colegios públicos y privados de la ciudad, 4 instituciones de educación superior, 2 organizaciones sociales.
26 al 30.  (5) visitas guiadas en el marco de la estrategia especializada para niños y niñas ‘Camino a Casa’, en las que participaron 5 jardines infantiles y colegios.
BENEFICIOS
• Las acciones de fortalecimiento a iniciativas de memoria permitieron el fortalecimiento de organizaciones de víctimas de distintos actores armados, firmantes de paz y organizaciones sociales territoriales, para mejorar sus capacidades y herramientas en la construcción de memoria, paz y reconciliación. Las acciones de fortalecimiento, así como las conmemorativas, permiten visibilizar el trabajo desarrollado por las organizaciones e instituciones involucradas.
• Las acciones desarrolladas en septiembre permitieron fortalecer iniciativas y organizaciones que trabajan alrededor de la desaparición forzada y el abuso de autoridad, así como fortalecer iniciativas de memoria que convocan principalmente a jóvenes en la ciudad.
• Niños, niñas, adolescentes y jóvenes de la ciudad cuentan con una oferta pedagógica para pensar y debatir acerca de la memoria, la paz y la reconciliación.</v>
          </cell>
          <cell r="IJ60" t="str">
            <v>fortalecimiento de iniciativas ciudadanas, que conduzcan al debate y la apropiación social de la paz, la memoria y la reconciliación, que se construye en los territorios ciudad región, según las cuales, para el mes de octubre se reportaron (30) procesos pedagógicos de (30) programados:
• Se brindó acompañamiento técnico, y se articuló con familiares y u organizaciones, para la realización de (2) conmemoraciones:
1. Conmemoración Jorge Luis Ortega
2. Conmemoración Jaime Pardo Leal
• Se brindó asistencia técnica para el fortalecimiento de (3) iniciativas de memoria, paz y reconciliación:
3. Asistencia técnica a la Colectiva Huertopía, a través del desarrollo de un taller sobre narrativas, junto al proceso de “Historias Metropolitanas” de la Universidad Autónoma Metropolitana.
4. Asistencia técnica al VII Encuentro Distrital de Mujeres Populares y Diversas para la Construcción de Paz en Bogotá, a través del préstamo de espacios y la participación en el panel del CMPR. 
5. Asistencia técnica al festival de Cine Futbolero, a través del préstamo de espacios y del apoyo en el taller “Defendiendo la pelota. Herramientas de acción sin daño y memoria histórica”.
• Se reportaron (25) visitas guiadas al CMPR e intercambios con actores educativos, sociales, institucionales y ciudadanos de (25) programadas, de la siguiente manera:
6 al 22.  (17) visitas guiadas en el marco de la estrategia general de visitas guiadas, en las que participaron más de 10 colegios públicos y privados de la ciudad, 4 instituciones de educación superior, y 3 instituciones
23 al 28.  (6) visitas guiadas en el marco de la estrategia especializada para niños y niñas ‘Camino a Casa’, en las que participaron 6 jardines infantiles y colegios visitas guiadas en el marco de la estrategia especializada para niños y niñas ‘Camino a Casa’, en las que participaron 5 jardines infantiles y colegios.
29 y 30. (2) acciones de intercambios con actores educativos, sociales, institucionales y ciudadanos.
BENEFICIOS
• Las acciones de fortalecimiento a iniciativas de memoria permitieron el fortalecimiento de organizaciones de víctimas de distintos actores armados, firmantes de paz y organizaciones sociales territoriales, para mejorar sus capacidades y herramientas en la construcción de memoria, paz y reconciliación. Las acciones de fortalecimiento, así como las conmemorativas, permiten visibilizar el trabajo desarrollado por las organizaciones e instituciones involucradas.
• Las acciones desarrolladas en octubre permitieron fortalecer iniciativas y organizaciones que trabajan alrededor de la desaparición forzada y el abuso de autoridad, así como fortalecer iniciativas de memoria que convocan principalmente a jóvenes en la ciudad.
• Niños, niñas, adolescentes y jóvenes de la ciudad cuentan con una oferta pedagógica para pensar y debatir acerca de la memoria, la paz y la reconciliación.</v>
          </cell>
          <cell r="IK60" t="str">
            <v/>
          </cell>
          <cell r="IL60" t="str">
            <v/>
          </cell>
          <cell r="IM60">
            <v>0</v>
          </cell>
          <cell r="IN60">
            <v>1</v>
          </cell>
          <cell r="IO60">
            <v>1</v>
          </cell>
          <cell r="IP60">
            <v>1</v>
          </cell>
          <cell r="IQ60">
            <v>1</v>
          </cell>
          <cell r="IR60">
            <v>1</v>
          </cell>
          <cell r="IS60">
            <v>1</v>
          </cell>
          <cell r="IT60">
            <v>1</v>
          </cell>
          <cell r="IU60">
            <v>1</v>
          </cell>
          <cell r="IV60">
            <v>1</v>
          </cell>
          <cell r="IW60">
            <v>0</v>
          </cell>
          <cell r="IX60">
            <v>0</v>
          </cell>
          <cell r="IY60">
            <v>0.8527131782945736</v>
          </cell>
          <cell r="IZ60">
            <v>0</v>
          </cell>
          <cell r="JA60">
            <v>3.8759689922480618</v>
          </cell>
          <cell r="JB60">
            <v>11.627906976744185</v>
          </cell>
          <cell r="JC60">
            <v>11.627906976744185</v>
          </cell>
          <cell r="JD60">
            <v>11.627906976744185</v>
          </cell>
          <cell r="JE60">
            <v>5.8139534883720927</v>
          </cell>
          <cell r="JF60">
            <v>5.8139534883720927</v>
          </cell>
          <cell r="JG60">
            <v>11.627906976744185</v>
          </cell>
          <cell r="JH60">
            <v>11.627906976744185</v>
          </cell>
          <cell r="JI60">
            <v>11.627906976744185</v>
          </cell>
          <cell r="JJ60">
            <v>0</v>
          </cell>
          <cell r="JK60">
            <v>0</v>
          </cell>
          <cell r="JL60">
            <v>85.271317829457359</v>
          </cell>
          <cell r="JM60">
            <v>0</v>
          </cell>
          <cell r="JN60">
            <v>3.8759689922480618</v>
          </cell>
          <cell r="JO60">
            <v>15.503875968992247</v>
          </cell>
          <cell r="JP60">
            <v>27.131782945736433</v>
          </cell>
          <cell r="JQ60">
            <v>38.759689922480618</v>
          </cell>
          <cell r="JR60">
            <v>44.573643410852711</v>
          </cell>
          <cell r="JS60">
            <v>50.387596899224803</v>
          </cell>
          <cell r="JT60">
            <v>62.015503875968989</v>
          </cell>
          <cell r="JU60">
            <v>73.643410852713174</v>
          </cell>
          <cell r="JV60">
            <v>85.271317829457359</v>
          </cell>
          <cell r="JW60">
            <v>85.271317829457359</v>
          </cell>
          <cell r="JX60">
            <v>85.271317829457359</v>
          </cell>
          <cell r="JY60" t="str">
            <v>No Programó</v>
          </cell>
          <cell r="JZ60">
            <v>99.999999999999986</v>
          </cell>
          <cell r="KA60">
            <v>99.999999999999986</v>
          </cell>
          <cell r="KB60">
            <v>99.999999999999986</v>
          </cell>
          <cell r="KC60">
            <v>99.999999999999986</v>
          </cell>
          <cell r="KD60">
            <v>99.999999999999986</v>
          </cell>
          <cell r="KE60">
            <v>99.999999999999986</v>
          </cell>
          <cell r="KF60">
            <v>99.999999999999986</v>
          </cell>
          <cell r="KG60">
            <v>99.999999999999986</v>
          </cell>
          <cell r="KH60">
            <v>99.999999999999986</v>
          </cell>
          <cell r="KI60" t="str">
            <v/>
          </cell>
          <cell r="KJ60" t="str">
            <v/>
          </cell>
          <cell r="KK60" t="str">
            <v>No Programó</v>
          </cell>
          <cell r="KL60">
            <v>99.999999999999986</v>
          </cell>
          <cell r="KM60">
            <v>99.999999999999986</v>
          </cell>
          <cell r="KN60">
            <v>99.999999999999986</v>
          </cell>
          <cell r="KO60">
            <v>99.999999999999986</v>
          </cell>
          <cell r="KP60">
            <v>99.999999999999986</v>
          </cell>
          <cell r="KQ60">
            <v>99.999999999999986</v>
          </cell>
          <cell r="KR60">
            <v>99.999999999999986</v>
          </cell>
          <cell r="KS60">
            <v>99.999999999999986</v>
          </cell>
          <cell r="KT60">
            <v>99.999999999999986</v>
          </cell>
          <cell r="KU60" t="str">
            <v/>
          </cell>
          <cell r="KV60" t="str">
            <v/>
          </cell>
          <cell r="KW60">
            <v>99.999999999999986</v>
          </cell>
          <cell r="KX60" t="str">
            <v>7871_1</v>
          </cell>
          <cell r="KY60" t="str">
            <v xml:space="preserve">1. Aumentar la apropiación social de la memoria y la verdad históricas, por parte de la ciudadanía, </v>
          </cell>
          <cell r="KZ60">
            <v>100</v>
          </cell>
          <cell r="LA60">
            <v>81.978543743078632</v>
          </cell>
          <cell r="LB60" t="str">
            <v/>
          </cell>
          <cell r="LC60" t="str">
            <v/>
          </cell>
          <cell r="LD60">
            <v>99.853518815976557</v>
          </cell>
          <cell r="LE60">
            <v>91.826164710134094</v>
          </cell>
          <cell r="LF60">
            <v>33020418000</v>
          </cell>
          <cell r="LG60">
            <v>30936370769</v>
          </cell>
          <cell r="LH60">
            <v>22941975143</v>
          </cell>
          <cell r="LI60">
            <v>3442935911</v>
          </cell>
          <cell r="LJ60">
            <v>3440856465</v>
          </cell>
          <cell r="LK60" t="str">
            <v>No Programó</v>
          </cell>
          <cell r="LL60">
            <v>9.9999999999999982</v>
          </cell>
          <cell r="LM60">
            <v>29.999999999999993</v>
          </cell>
          <cell r="LN60">
            <v>29.999999999999993</v>
          </cell>
          <cell r="LO60">
            <v>30</v>
          </cell>
          <cell r="LP60">
            <v>15</v>
          </cell>
          <cell r="LQ60">
            <v>14.999999999999986</v>
          </cell>
          <cell r="LR60">
            <v>30</v>
          </cell>
          <cell r="LS60">
            <v>30</v>
          </cell>
          <cell r="LT60">
            <v>30</v>
          </cell>
          <cell r="LU60" t="str">
            <v/>
          </cell>
          <cell r="LV60" t="str">
            <v/>
          </cell>
          <cell r="LW60">
            <v>219.99999999999997</v>
          </cell>
          <cell r="LX60">
            <v>219.99999999999997</v>
          </cell>
          <cell r="LY60">
            <v>219.99999999999997</v>
          </cell>
          <cell r="LZ60" t="str">
            <v>No oportuna: El tiempo de radicación debe coincidir con el plazo establecido por la Oficina Asesora de Planeación - OAP</v>
          </cell>
          <cell r="MA60" t="str">
            <v>Oportuno: Se radica en los tiempos establecidos por la Oficina Asesora de Planeación - OAP</v>
          </cell>
          <cell r="MB60" t="str">
            <v>Oportuno: Se radica en los tiempos establecidos por la Oficina Asesora de Planeación - OAP</v>
          </cell>
          <cell r="MC60" t="str">
            <v>Oportuno: Se radica en los tiempos establecidos por la Oficina Asesora de Planeación - OAP</v>
          </cell>
          <cell r="MD60" t="str">
            <v>Oportuno: Se radica en los tiempos establecidos por la Oficina Asesora de Planeación - OAP</v>
          </cell>
          <cell r="ME60" t="str">
            <v>Oportuno: Se radica en los tiempos establecidos por la Oficina Asesora de Planeación - OAP</v>
          </cell>
          <cell r="MF60" t="str">
            <v>Oportuno: Se radica en los tiempos establecidos por la Oficina Asesora de Planeación - OAP</v>
          </cell>
          <cell r="MG60" t="str">
            <v>Oportuno: Se radica en los tiempos establecidos por la Oficina Asesora de Planeación - OAP</v>
          </cell>
          <cell r="MH60">
            <v>0</v>
          </cell>
          <cell r="MI60">
            <v>0</v>
          </cell>
          <cell r="MJ60">
            <v>0</v>
          </cell>
          <cell r="MK60">
            <v>0</v>
          </cell>
          <cell r="ML60" t="str">
            <v>No aplica</v>
          </cell>
          <cell r="MM6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6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6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6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60" t="str">
            <v>Coherente: La información de avance de la magnitud, consignada en el reporte del periodo, concuerda con la programación realizada, con la información cualitativa presentada, con las actividades establecidas (si aplica) y con los soportes presentados. Esta</v>
          </cell>
          <cell r="MR6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6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60">
            <v>0</v>
          </cell>
          <cell r="MU60">
            <v>0</v>
          </cell>
          <cell r="MV60">
            <v>0</v>
          </cell>
          <cell r="MW60">
            <v>0</v>
          </cell>
          <cell r="MX60" t="str">
            <v>No Programó</v>
          </cell>
          <cell r="MY60">
            <v>99.999999999999986</v>
          </cell>
          <cell r="MZ60">
            <v>99.999999999999986</v>
          </cell>
          <cell r="NA60">
            <v>99.999999999999986</v>
          </cell>
          <cell r="NB60">
            <v>99.999999999999986</v>
          </cell>
          <cell r="NC60">
            <v>99.999999999999986</v>
          </cell>
          <cell r="ND60">
            <v>99.999999999999986</v>
          </cell>
          <cell r="NE60">
            <v>99.999999999999986</v>
          </cell>
          <cell r="NF60">
            <v>99.999999999999986</v>
          </cell>
          <cell r="NG60">
            <v>99.999999999999986</v>
          </cell>
          <cell r="NH60" t="str">
            <v/>
          </cell>
          <cell r="NI60" t="str">
            <v/>
          </cell>
          <cell r="NJ60" t="str">
            <v xml:space="preserve">La información consignada en el reporte del periodo, coincide con la información registrada en las herramientas presupuestales oficiales.  </v>
          </cell>
          <cell r="NK60" t="str">
            <v xml:space="preserve">La información consignada en el reporte del periodo, coincide con la información registrada en las herramientas presupuestales oficiales.  </v>
          </cell>
          <cell r="NL60" t="str">
            <v xml:space="preserve">La información consignada en el reporte del periodo, coincide con la información registrada en las herramientas presupuestales oficiales.  </v>
          </cell>
          <cell r="NM60" t="str">
            <v xml:space="preserve">La información consignada en el reporte del periodo, coincide con la información registrada en las herramientas presupuestales oficiales.  </v>
          </cell>
          <cell r="NN60" t="str">
            <v xml:space="preserve">La información consignada en el reporte del periodo, coincide con la información registrada en las herramientas presupuestales oficiales.  </v>
          </cell>
          <cell r="NO60" t="str">
            <v xml:space="preserve">La información consignada en el reporte del periodo, coincide con la información registrada en las herramientas presupuestales oficiales.  </v>
          </cell>
          <cell r="NP60" t="str">
            <v xml:space="preserve">La información consignada en el reporte del periodo, coincide con la información registrada en las herramientas presupuestales oficiales.  </v>
          </cell>
          <cell r="NQ60" t="str">
            <v xml:space="preserve">La información consignada en el reporte del periodo, coincide con la información registrada en las herramientas presupuestales oficiales.  </v>
          </cell>
          <cell r="NR60">
            <v>0</v>
          </cell>
          <cell r="NS60">
            <v>0</v>
          </cell>
          <cell r="NT60">
            <v>0</v>
          </cell>
          <cell r="NU60">
            <v>0</v>
          </cell>
          <cell r="NV60" t="str">
            <v>No aplica</v>
          </cell>
          <cell r="NW60" t="str">
            <v>No aplica</v>
          </cell>
          <cell r="NX60" t="str">
            <v>No aplica</v>
          </cell>
          <cell r="NY60" t="str">
            <v xml:space="preserve">Si bien la meta proyecto de inversión número 2 no presenta rezagos en la medida que su cálculo depende de variables numéricas, se observa en relación con la actividad número 2 denominada “Promover visitas guiadas al CMPR e intercambios con actores educativos, sociales, institucionales y ciudadanos” una sobre ejecución del 8,33 la cual se debe tener presente para los reportes de mayo y junio de manera que no se supere la programación del 50% de la actividad planeada para el primer semestre de la vigencia 2022. 	
	</v>
          </cell>
          <cell r="NZ60" t="str">
            <v xml:space="preserve">Si bien la meta proyecto de inversión 2 “Realizar 1030 procesos pedagógicos para el fortalecimiento de iniciativas ciudadanas” no presenta rezagos debido a que su cálculo depende de variables numéricas, se presenta una novedad en una de las actividades del plan de acción, la cual se describe a continuación: 
Al corte de mayo de 2022, la actividad número 2 denominada “Promover visitas guiadas al Centro de Memoria, Paz y Reconciliación e intercambios con actores educativos, sociales, institucionales y ciudadanos” tenía una programación acumulada de 25% y una ejecución de 41,66% es decir, una sobre ejecución del 16,66% debido a que se adelantó parte de las actividades que se tenían programadas para el mes de junio de 2022. Sin embargo, es necesario tener en cuenta que, para el reporte de junio se deben considerar dichos porcentajes reportados con anticipación, con el fin de nivelar el avance frente a la programación del 50% de la actividad planeada para el primer semestre de la vigencia 2022. 
	</v>
          </cell>
          <cell r="OA60" t="str">
            <v xml:space="preserve">En el reporte de junio se realiza las nivelaciones en la actividad No 2, teniendo en cuenta las actividades programadas y ejecutadas al corte del reporte, por tanto, la programaciòn y ejecuciòn es del 50% </v>
          </cell>
          <cell r="OB60" t="str">
            <v xml:space="preserve">Se debe revisar la programación de las actividades con el fin de que esten acordes con la programación  de avance de la meta, con el fin de que guarden coherencia en los periodos de medición </v>
          </cell>
          <cell r="OC60" t="str">
            <v>Se realiza ajuste a la programación de magnitudes de la actividad No. 2, atendiendo las recomendaciones emitidas desde el ejercicio de retroalimentación de parte de la Oficina Asesora de Planeación.</v>
          </cell>
          <cell r="OD60">
            <v>0</v>
          </cell>
          <cell r="OE60">
            <v>0</v>
          </cell>
          <cell r="OF60">
            <v>0</v>
          </cell>
          <cell r="OG60">
            <v>0</v>
          </cell>
          <cell r="OJ60" t="str">
            <v>PD101</v>
          </cell>
          <cell r="OK60">
            <v>220</v>
          </cell>
          <cell r="OL60">
            <v>0</v>
          </cell>
          <cell r="OM60">
            <v>0</v>
          </cell>
          <cell r="ON60">
            <v>0</v>
          </cell>
          <cell r="OO60">
            <v>0</v>
          </cell>
          <cell r="OP60">
            <v>0</v>
          </cell>
          <cell r="OQ60">
            <v>0</v>
          </cell>
          <cell r="OR60">
            <v>0</v>
          </cell>
          <cell r="OS60">
            <v>0</v>
          </cell>
          <cell r="OT60">
            <v>0</v>
          </cell>
          <cell r="OU60">
            <v>0</v>
          </cell>
          <cell r="OV60">
            <v>0</v>
          </cell>
          <cell r="OW60">
            <v>0</v>
          </cell>
          <cell r="OX60">
            <v>0</v>
          </cell>
          <cell r="OY60">
            <v>41000000</v>
          </cell>
          <cell r="OZ60">
            <v>41000000</v>
          </cell>
          <cell r="PA60">
            <v>41000000</v>
          </cell>
          <cell r="PB60">
            <v>41000000</v>
          </cell>
          <cell r="PC60">
            <v>41000000</v>
          </cell>
          <cell r="PD60">
            <v>41000000</v>
          </cell>
          <cell r="PE60">
            <v>41000000</v>
          </cell>
          <cell r="PF60">
            <v>41000000</v>
          </cell>
          <cell r="PG60">
            <v>41000000</v>
          </cell>
          <cell r="PH60">
            <v>41000000</v>
          </cell>
          <cell r="PI60">
            <v>0</v>
          </cell>
          <cell r="PJ60">
            <v>0</v>
          </cell>
          <cell r="PK60">
            <v>41000000</v>
          </cell>
          <cell r="PL60">
            <v>1942744</v>
          </cell>
          <cell r="PM60">
            <v>3440993167</v>
          </cell>
          <cell r="PN60" t="str">
            <v>Meta Proyecto de Inversión</v>
          </cell>
        </row>
        <row r="61">
          <cell r="A61" t="str">
            <v>PD102</v>
          </cell>
          <cell r="B61">
            <v>7871</v>
          </cell>
          <cell r="C61" t="str">
            <v>7871_3</v>
          </cell>
          <cell r="D61">
            <v>2020110010188</v>
          </cell>
          <cell r="E61" t="str">
            <v>Un nuevo contrato social y ambiental para la Bogotá del siglo XXI</v>
          </cell>
          <cell r="F61" t="str">
            <v>3. Inspirar confianza y legitimidad para vivir sin miedo y ser epicentro de cultura ciudadana, paz y reconciliación.</v>
          </cell>
          <cell r="G61" t="str">
            <v>39.  Bogotá territorio de paz y atención integral a las víctimas del conflicto armado.</v>
          </cell>
          <cell r="H61" t="str">
            <v>Mejorar la integración de las acciones, servicios y escenarios que dan respuesta a las obligaciones derivadas de ley para las víctimas, el Acuerdo de Paz, y los demás compromisos distritales en materia de memoria, reparación, paz y reconciliación.</v>
          </cell>
          <cell r="I61" t="str">
            <v>1. Aumentar la apropiación social de la memoria y la verdad históricas, por parte de la ciudadanía, como herramientas fundamentales en la construcción de paz, reconciliación y la profundización de la democracia</v>
          </cell>
          <cell r="J61" t="str">
            <v>Construcción de Bogotá-región como territorio de paz para las víctimas y la reconciliación</v>
          </cell>
          <cell r="K61" t="str">
            <v>Oficina de Alta Consejería de Paz, Víctimas y Reconciliación</v>
          </cell>
          <cell r="L61" t="str">
            <v xml:space="preserve">Carlos Vladimir Rodriguez Valencia </v>
          </cell>
          <cell r="M61" t="str">
            <v>Alto Consejero de Paz, Víctimas y Reconciliación</v>
          </cell>
          <cell r="N61" t="str">
            <v>Oficina de Alta Consejería de Paz, Víctimas y Reconciliación</v>
          </cell>
          <cell r="O61" t="str">
            <v xml:space="preserve">Carlos Vladimir Rodriguez Valencia </v>
          </cell>
          <cell r="P61" t="str">
            <v>Alto Consejero de Paz, Víctimas y Reconciliación</v>
          </cell>
          <cell r="Q61" t="str">
            <v>Ivana Carolina Gonzalez Murcia, Juan Guillermo Becerra Jimenez</v>
          </cell>
          <cell r="R61" t="str">
            <v>Hilda Lucero Molina Velandia</v>
          </cell>
          <cell r="S61" t="str">
            <v>3. Implementar 300 productos de pedagogía social y gestión del conocimiento, para el debate y la apropiación social de la paz, la memoria y la  reconciliación, que se construye en los territorios ciudad región.</v>
          </cell>
          <cell r="T61" t="str">
            <v>Implementar 300 productos de pedagogía social y gestión del conocimiento, para el debate y la apropiación social de la paz, la memoria y la  reconciliación, que se construye en los territorios ciudad región.</v>
          </cell>
          <cell r="AB61" t="str">
            <v>20.2. Numero de productos de pedagogía social y gestión del conocimiento implementados.</v>
          </cell>
          <cell r="AC61" t="str">
            <v>3. Implementar 300 productos de pedagogía social y gestión del conocimiento, para el debate y la apropiación social de la paz, la memoria y la  reconciliación, que se construye en los territorios ciudad región.</v>
          </cell>
          <cell r="AI61" t="str">
            <v xml:space="preserve">PD_PMR: 20.2. Numero de productos de pedagogía social y gestión del conocimiento implementados.; PD_Meta Proyecto: 3. Implementar 300 productos de pedagogía social y gestión del conocimiento, para el debate y la apropiación social de la paz, la memoria y la  reconciliación, que se construye en los territorios ciudad región.; </v>
          </cell>
          <cell r="AJ61">
            <v>0</v>
          </cell>
          <cell r="AK61">
            <v>44466</v>
          </cell>
          <cell r="AL61">
            <v>2</v>
          </cell>
          <cell r="AM61">
            <v>2022</v>
          </cell>
          <cell r="AN61" t="str">
            <v>Un producto de pedagogías social y gestión del conocimiento, para el debate y la apropiación social de la paz, la memoria y la reconciliación son todas aquellas acciones, dispositivos, productos, herramientas, publicaciones, que se construyen para divulgar el conocimiento en memoria que circula en la ciudad, y aquellos que buscan construir, circular o difundir la memoria sobre asuntos relevantes en la ciudad en materia de memoria, paz y reconciliación.
Dentro de los productos de pedagogía social y de gestión del conocimiento se encuentran, por ejemplo las publicaciones que contienen los resultados de investigaciones o procesos de memoria; herramientas metodológicas; franjas de debate, conversación o circulación de memoria; exposiciones; laboratorios de creación; entre otros.
Este indicador evidencia los productos de pedagogía social agenciados por el Centro de Memoria, Paz y Reconciliación -CMPR- para la apropiación, circulación y construcción de la memoria, que contribuya al fortalecimiento democrático, a la transformación de imaginarios y la construcción de paz y reconciliación.</v>
          </cell>
          <cell r="AO61" t="str">
            <v>Puesta en disposición de la ciudadanía de herramientas para la apropiación social de la memoria que contribuyan a la construcción de ciudadanías críticas que le apuesten a la memoria y la construcción de paz.
Ofertar a la ciudadanía materiales pedagógicos para que puedan agenciar procesos propios de memoria.
Visibilizar la memoria sobre el conflicto armado, sobre la violencia política, sobre las apuestas de construcción de paz y reconciliación en la ciudad.
Disponer del CMPR como una plataforma para la circulación de los debates y el conocimiento de memoria que se construye en la ciudad - región.</v>
          </cell>
          <cell r="AP61">
            <v>2020</v>
          </cell>
          <cell r="AQ61">
            <v>2024</v>
          </cell>
          <cell r="AR61" t="str">
            <v>Suma</v>
          </cell>
          <cell r="AS61" t="str">
            <v>Eficacia</v>
          </cell>
          <cell r="AT61" t="str">
            <v>Número</v>
          </cell>
          <cell r="AU61" t="str">
            <v>Producto</v>
          </cell>
          <cell r="AV61" t="str">
            <v>N/D</v>
          </cell>
          <cell r="AW61" t="str">
            <v>N/D</v>
          </cell>
          <cell r="AX61" t="str">
            <v>N/D</v>
          </cell>
          <cell r="AZ61">
            <v>1</v>
          </cell>
          <cell r="BB61" t="str">
            <v>Este indicador se calcula a través de la sumatoria de productos pedagógicos implementados, de conformidad con el plan interno de trabajo de la Oficina Alta Consejería de Paz, Víctimas y Reconciliación</v>
          </cell>
          <cell r="BC61" t="str">
            <v>Sumatoria de productos pedagógicos implementados</v>
          </cell>
          <cell r="BD61" t="str">
            <v>Productos pedagógicos implementados</v>
          </cell>
          <cell r="BE61" t="str">
            <v>N/A</v>
          </cell>
          <cell r="BF61" t="str">
            <v>Soportes que evidencian el cumplimiento de productos pedagógicos implementados.</v>
          </cell>
          <cell r="BG61">
            <v>3</v>
          </cell>
          <cell r="BH61">
            <v>44644</v>
          </cell>
          <cell r="BI61" t="str">
            <v>Radicado 3-2022-9977 del 24/03/2022</v>
          </cell>
          <cell r="BJ61" t="str">
            <v>Establecer variables 1 y/o 2 numéricas</v>
          </cell>
          <cell r="BK61">
            <v>300</v>
          </cell>
          <cell r="BL61">
            <v>75</v>
          </cell>
          <cell r="BM61">
            <v>73</v>
          </cell>
          <cell r="BN61">
            <v>70</v>
          </cell>
          <cell r="BO61">
            <v>65</v>
          </cell>
          <cell r="BP61">
            <v>17</v>
          </cell>
          <cell r="BQ61">
            <v>3855608733</v>
          </cell>
          <cell r="BR61">
            <v>343596383</v>
          </cell>
          <cell r="BS61">
            <v>1162264350</v>
          </cell>
          <cell r="BT61">
            <v>994466000</v>
          </cell>
          <cell r="BU61">
            <v>769243000</v>
          </cell>
          <cell r="BV61">
            <v>586039000</v>
          </cell>
          <cell r="BW61">
            <v>32</v>
          </cell>
          <cell r="BX61">
            <v>34</v>
          </cell>
          <cell r="BY61">
            <v>70</v>
          </cell>
          <cell r="BZ61">
            <v>73</v>
          </cell>
          <cell r="CA61">
            <v>70</v>
          </cell>
          <cell r="CB61">
            <v>343595433</v>
          </cell>
          <cell r="CC61">
            <v>343595433</v>
          </cell>
          <cell r="CD61">
            <v>1162264350</v>
          </cell>
          <cell r="CE61">
            <v>1077880574</v>
          </cell>
          <cell r="CF61">
            <v>74.999999999999986</v>
          </cell>
          <cell r="CG61">
            <v>73</v>
          </cell>
          <cell r="CH61">
            <v>209</v>
          </cell>
          <cell r="CI61" t="str">
            <v>Suma</v>
          </cell>
          <cell r="CJ61">
            <v>0</v>
          </cell>
          <cell r="CK61">
            <v>4</v>
          </cell>
          <cell r="CL61">
            <v>7</v>
          </cell>
          <cell r="CM61">
            <v>7</v>
          </cell>
          <cell r="CN61">
            <v>7</v>
          </cell>
          <cell r="CO61">
            <v>7</v>
          </cell>
          <cell r="CP61">
            <v>8</v>
          </cell>
          <cell r="CQ61">
            <v>7</v>
          </cell>
          <cell r="CR61">
            <v>7</v>
          </cell>
          <cell r="CS61">
            <v>7</v>
          </cell>
          <cell r="CT61">
            <v>6</v>
          </cell>
          <cell r="CU61">
            <v>3</v>
          </cell>
          <cell r="CV61">
            <v>70</v>
          </cell>
          <cell r="CW61">
            <v>61</v>
          </cell>
          <cell r="CX61">
            <v>61</v>
          </cell>
          <cell r="CY61">
            <v>0</v>
          </cell>
          <cell r="CZ61">
            <v>0</v>
          </cell>
          <cell r="DA61">
            <v>0</v>
          </cell>
          <cell r="DB61">
            <v>0</v>
          </cell>
          <cell r="DC61">
            <v>0</v>
          </cell>
          <cell r="DD61">
            <v>0</v>
          </cell>
          <cell r="DE61">
            <v>0</v>
          </cell>
          <cell r="DF61">
            <v>0</v>
          </cell>
          <cell r="DG61">
            <v>0</v>
          </cell>
          <cell r="DH61">
            <v>0</v>
          </cell>
          <cell r="DI61">
            <v>0</v>
          </cell>
          <cell r="DJ61">
            <v>0</v>
          </cell>
          <cell r="DK61">
            <v>70</v>
          </cell>
          <cell r="DL61">
            <v>0</v>
          </cell>
          <cell r="DM61">
            <v>4</v>
          </cell>
          <cell r="DN61">
            <v>7</v>
          </cell>
          <cell r="DO61">
            <v>7</v>
          </cell>
          <cell r="DP61">
            <v>7</v>
          </cell>
          <cell r="DQ61">
            <v>7</v>
          </cell>
          <cell r="DR61">
            <v>8</v>
          </cell>
          <cell r="DS61">
            <v>7</v>
          </cell>
          <cell r="DT61">
            <v>7</v>
          </cell>
          <cell r="DU61">
            <v>7</v>
          </cell>
          <cell r="DV61">
            <v>0</v>
          </cell>
          <cell r="DW61">
            <v>0</v>
          </cell>
          <cell r="DX61">
            <v>61</v>
          </cell>
          <cell r="DY61">
            <v>61</v>
          </cell>
          <cell r="DZ61" t="str">
            <v>No Programó</v>
          </cell>
          <cell r="EA61"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B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C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D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E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F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G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H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I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J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K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L61" t="str">
            <v>No Programó</v>
          </cell>
          <cell r="EM61" t="str">
            <v>•	M3.A1.1. Libro Agua Corriente
•	M3.A1.2. Informe 1 convenio 847 de 2021 ICC
•	M3.A1.3. Informe 2 convenio 847 de 2021 ICC
•	M3.A1.4. Informe final Conv 847 de 2021 ICC
•	M3.A1.5. 030222 EReunión planeación Agua Corriente
•	M3.A1.6. 160222 EReunión planeación Agua Corriente
•	M3.A1.7. Listado Asistencia  Agua Corriente
•	M3.A2.1 Reporte acciones para el posicionamiento MPR
•	M3.A2.2 Anexos
•	M3.A3.1. Dispositivo procesos de resistencia y de construcción de territorio</v>
          </cell>
          <cell r="EN61" t="str">
            <v>•	M3.A1.3.1.1 EN-DIALOGO CON LA CÁTEDRA DE PAZ
•	M3.A1.3.1.A FORO ¿Y LA PAZ CON EL ELN?
•	M3.A1.3.2.1 Reporte acciones para el posicionamiento MPR marzo
• M3.A1.3.2.2 ANEXOS FILMEMORIA
• M3.A1.3.2.2. ANEXO GUION MUSEOGRÁFICO RESISTO LUEGO EXISTO
• M3.A1.3.2.3. ANEXO EXPOSICIÓN ITINERANTE
• M3.A1.3.2.4. ANEXO CARTILLA PEDAGÓGICA EXPOSICIÓN
• M3.A1.3.3.1. PODCAST BARRIOS CON MEMORIAS
• M3.A1.3.3.2. LISTADO DE ASISTENCIA TALLER AMANITAS</v>
          </cell>
          <cell r="EO61" t="str">
            <v>• M3.A1.3.1.1 Agenda Encuentro Internacional 2022  - PÚBLICA
• M3.A1.3.1.2 Listado inscritos Encuentro Internacional El legado de las Comisiones de la Verdad
• M3.A1.3.1.3 III Sesión Comunidad de Práctica Pedagógicas distrito
• M3.A1.3.1.4 Guía Pedagógica 9 Abril
• M3.A1.3.2.1 Reporte acciones para el posicionamiento MPR abril
• M3.A1.3.3.1. PODCAST BARRIOS CON MEMORIAS</v>
          </cell>
          <cell r="EP61" t="str">
            <v>•	M3.A1.3.1.1 FT II Parte Encuentro Internacional.docx
•	M3.A1.3.1.1. Relatoria M1 Archivos y documentación.pdf
•	M3.A1.3.1.1. Relatoria M2 Reconoc Responsabilidades.pdf
•	M3.A1.3.1.1. Relatoria M3 Recom No Repetición.pdf
•	M3.A1.3.1.1. Relatoría M4 Pcas Púb de Memoria.pdf
•	M3.A1.3.1.2 Base de datos inscritos Encuentro Estallido Social y Participación Política.xlsx
•	M3.A1.3.1.2 FT Foro Estallido Social.docx
•	M3.A1.3.1.2 Lista de participantes.pdf
•	M3.A1.3.1.2 Programación Encuentro Estallido 28 A.pdf
•	M3.A1.3.2.1. RAPAZ ANEXOS
•	M3.A1.3.2.1. FICHAS TÉCNICAS FILMEMORIA
•	M3.A1.3.2.1. CIRCULACIÓN PREMIOS
•	M3.A1.3.2.1 Reporte acciones para el posicionamiento MPR MAYO
•	M3.A1.3.3.1. PODCAST BARRIOS CON MEMORIAS
•	M3.A1.3.3.2. Ficha Técnica Semana de las Memorias IED Sorrento</v>
          </cell>
          <cell r="EQ61" t="str">
            <v xml:space="preserve">M3.A1.3.1.1 Curso Memorias en Resistencia
M3.A1.3.1.2 Presentación del libro Memorias para la paz
M3.A1.3.1.3 Guía Pedagógica por el derecho a la paz NNA 
M3.A1.3.2.1 Reporte acciones para el posicionamiento MPR JUNIO
M3.A1.3.2.1. ANEXOS FILMEMORIA
M3.A1.3.2.1. ANEXO FT Expo CEV No repetir.docx
M3.A1.3.2.1. ANEXOS CIRCULACIÓN PREMIOS
M3.A1.3.3.1. PODCAST BARRIOS CON MEMORIAS
</v>
          </cell>
          <cell r="ER61" t="str">
            <v>• M3.A1.3.1.1 Anexo LAsist El pasado entrometido.pdf
• M3.A1.3.1.1 FT PresLibro El pasado entrometido.docx
• M3.A1.3.1.2 Artículo Dubán Barros.pdf
• M3.A1.3.1.3 Preparativos comunidades de práctica
• M3.A1.3.1.3 Presentación pública de la Comunidad de Prácticas.docx
• M3.A1.3.2.1 Reporte acciones para el posicionamiento MPR JULIO
• M3.A1.3.2.1. ANEXOS CIRC AISTEMPODERADAS 270722.pdf
• M3.A1.3.2.1. ANEXOS CIRC AISTPLOMO 130722.pdf
• M3.A1.3.2.1. ANEXOS CIRC FTEMPODERADAS 270722.docx
• M3.A1.3.2.1. ANEXOS CIRCULACIÓN FTPLOMO 130722.docx
• M3.A1.3.2.1. FT FUERON TRES.docx
• M3.A1.3.3.1. PODCAST BARRIOS CON MEMORIAS
• M3.A1.3.3.2. EVIDENCIAS ITINERANCIA LA VICTORIA</v>
          </cell>
          <cell r="ES61" t="str">
            <v>• M3.A1.3.1.1 FT PresLibro Caida de Aguilas
• M3.A1.3.1.2 FT Foro Seguimiento RecCEV
• M3.A1.3.1.3 FT La Escuela abraza la Verdad
• M3.A1.3.2.1 Reporte acciones para el posicionamiento MPR AGOSTO
• M3.A1.3.2.1A FT STILL ALIVE
• M3.A1.3.2.1B PLOMO
• M3.A1.3.2.1C FREESTYLE JAIME GARZÓN
• M3.A1.3.2.1D ROCK DEGATO
• M3.A1.3.2.1E FT ARTE PERDON RECON
• M3.A1.3.2.1F FT LA EPOCA
• M3.A1.3.2.1G FT TRAZOS EN LA TIERRA
• M3.A1.3.2.1H LASISTENCIA TRAZOS EN LA TIERRA
• M3.A1.3.3.1. PODCAST BARRIOS CON MEMORIAS</v>
          </cell>
          <cell r="ET61" t="str">
            <v>•	M3.A1.3.1.1 FT Encuentro del Grupo Regional América Latina de la MSA.docx
•	M3.A1.3.1.2 Programa Primer Encuentro Latan MSA.pdf
•	M3.A1.3.1.3 FT Conversatorio Dinámicas Urbanas de la CEV .docx
•	M3.A1.3.1.4 Lasistencia colombia adentro guerra en Bogota.pdf
•	M3.A1.3.1.5 Ciclo informe CEV 
•	M3.A1.3.2.1 Reporte acciones para el posicionamiento MPR SEPTIEMBRE
•	M3.A1.3.3.1. Activación Expo BPTunal 02092022.pdf
•	M3.A1.3.3.1. Activación Expo BPVirgilio Barco 20092022.pdf
•	M3.A1.3.3.2. Activación Expo BPTunal 07092022.pdf</v>
          </cell>
          <cell r="EU61" t="str">
            <v>•	M3.A1.3.1.1 FT PRESENTACIÓN LIBRO MUCHEDUMBRES
•	M3.A1.3.1.2 FT PRESENTACIÓN LIBRO UMBRALES
•	M3.A1.3.1.3 AGENDA CONGRESO HISTORIA SOCIAL
•	M3.A1.3.2.1 Reporte acciones para el posicionamiento MPR OCTUBRE
•	M3.A1.3.3.1. PODCAST BARRIOS CON MEMORIAS</v>
          </cell>
          <cell r="EV61">
            <v>0</v>
          </cell>
          <cell r="EW61">
            <v>0</v>
          </cell>
          <cell r="EX61">
            <v>1194466000</v>
          </cell>
          <cell r="EY61">
            <v>1194466000</v>
          </cell>
          <cell r="EZ61">
            <v>1194466000</v>
          </cell>
          <cell r="FA61">
            <v>1194466000</v>
          </cell>
          <cell r="FB61">
            <v>1194466000</v>
          </cell>
          <cell r="FC61">
            <v>1194466000</v>
          </cell>
          <cell r="FD61">
            <v>1194466000</v>
          </cell>
          <cell r="FE61">
            <v>1194466000</v>
          </cell>
          <cell r="FF61">
            <v>1194466000</v>
          </cell>
          <cell r="FG61">
            <v>1194466000</v>
          </cell>
          <cell r="FH61">
            <v>1194466000</v>
          </cell>
          <cell r="FI61">
            <v>1194466000</v>
          </cell>
          <cell r="FJ61">
            <v>1194466000</v>
          </cell>
          <cell r="FK61">
            <v>1194466000</v>
          </cell>
          <cell r="FL61">
            <v>1194466000</v>
          </cell>
          <cell r="FM61">
            <v>1194466000</v>
          </cell>
          <cell r="FN61">
            <v>1194466000</v>
          </cell>
          <cell r="FO61">
            <v>1194466000</v>
          </cell>
          <cell r="FP61">
            <v>1194466000</v>
          </cell>
          <cell r="FQ61">
            <v>1194466000</v>
          </cell>
          <cell r="FR61">
            <v>994466000</v>
          </cell>
          <cell r="FS61">
            <v>994466000</v>
          </cell>
          <cell r="FT61">
            <v>994466000</v>
          </cell>
          <cell r="FU61">
            <v>0</v>
          </cell>
          <cell r="FV61">
            <v>0</v>
          </cell>
          <cell r="FW61">
            <v>994466000</v>
          </cell>
          <cell r="FX61">
            <v>994461710</v>
          </cell>
          <cell r="FY61">
            <v>994461710</v>
          </cell>
          <cell r="FZ61">
            <v>994461710</v>
          </cell>
          <cell r="GA61">
            <v>994461710</v>
          </cell>
          <cell r="GB61">
            <v>994461710</v>
          </cell>
          <cell r="GC61">
            <v>994461710</v>
          </cell>
          <cell r="GD61">
            <v>994461710</v>
          </cell>
          <cell r="GE61">
            <v>994461710</v>
          </cell>
          <cell r="GF61">
            <v>972256822</v>
          </cell>
          <cell r="GG61">
            <v>972256822</v>
          </cell>
          <cell r="GH61">
            <v>0</v>
          </cell>
          <cell r="GI61">
            <v>0</v>
          </cell>
          <cell r="GJ61">
            <v>972256822</v>
          </cell>
          <cell r="GK61">
            <v>0</v>
          </cell>
          <cell r="GL61">
            <v>9992201</v>
          </cell>
          <cell r="GM61">
            <v>91674463</v>
          </cell>
          <cell r="GN61">
            <v>190803421</v>
          </cell>
          <cell r="GO61">
            <v>281209031</v>
          </cell>
          <cell r="GP61">
            <v>371614641</v>
          </cell>
          <cell r="GQ61">
            <v>456786242</v>
          </cell>
          <cell r="GR61">
            <v>547191852</v>
          </cell>
          <cell r="GS61">
            <v>637597462</v>
          </cell>
          <cell r="GT61">
            <v>722451850</v>
          </cell>
          <cell r="GU61">
            <v>0</v>
          </cell>
          <cell r="GV61">
            <v>0</v>
          </cell>
          <cell r="GW61">
            <v>722451850</v>
          </cell>
          <cell r="GX61">
            <v>0</v>
          </cell>
          <cell r="GY61">
            <v>0</v>
          </cell>
          <cell r="GZ61">
            <v>0</v>
          </cell>
          <cell r="HA61">
            <v>0</v>
          </cell>
          <cell r="HB61">
            <v>0</v>
          </cell>
          <cell r="HC61">
            <v>0</v>
          </cell>
          <cell r="HD61">
            <v>0</v>
          </cell>
          <cell r="HE61">
            <v>0</v>
          </cell>
          <cell r="HF61">
            <v>0</v>
          </cell>
          <cell r="HG61">
            <v>84383776</v>
          </cell>
          <cell r="HH61">
            <v>0</v>
          </cell>
          <cell r="HI61">
            <v>0</v>
          </cell>
          <cell r="HJ61">
            <v>84383776</v>
          </cell>
          <cell r="HK61">
            <v>0</v>
          </cell>
          <cell r="HL61">
            <v>0</v>
          </cell>
          <cell r="HM61">
            <v>84383775</v>
          </cell>
          <cell r="HN61">
            <v>84383775</v>
          </cell>
          <cell r="HO61">
            <v>84383775</v>
          </cell>
          <cell r="HP61">
            <v>84383775</v>
          </cell>
          <cell r="HQ61">
            <v>84383775</v>
          </cell>
          <cell r="HR61">
            <v>84383775</v>
          </cell>
          <cell r="HS61">
            <v>84383775</v>
          </cell>
          <cell r="HT61">
            <v>84383775</v>
          </cell>
          <cell r="HU61">
            <v>0</v>
          </cell>
          <cell r="HV61">
            <v>0</v>
          </cell>
          <cell r="HW61">
            <v>84383775</v>
          </cell>
          <cell r="HX61" t="str">
            <v>El indicador de implementación de productos de pedagogía social y gestión del conocimiento, para el debate y la apropiación social de la paz, la memoria y la reconciliación, que se construye en los territorios ciudad región, tiene como meta para el año 2022 un total de 70 productos de los cuales con corte al mes de octubre se programaron 61 productos, logrando cumplir con el total de 61 productos de pedagogía social y gestión del conocimiento. Los productos de pedagogía social y gestión del conocimiento realizados se centraron en (16) exposiciones, (7) Encuentros, (1) seminario de dialogo, (1) Proceso de formación: “Curso Memorias en Resistencia” proceso de formación y reflexión clausura, (8) Proyecciones de documentales y audiovisuales, (3) obras teatrales, (1) comunidad de práctica, (1) foro, (14) Presentaciones de Publicaciones, (1) acompañamiento pedagógico, (2) conversatorios, (1) agenda cultural con presentaciones de danza y performance "El inquietante abismo del yo", (1) proceso de creación colectiva, (1) agenda de circulación de los premios de ganadores de las convocatorias realizadas por la Secretaría General, (1) participación en el “Cuarto congreso internacional de la Asociación Latinoamericana e Ibérica de Historia Social”  y (1) podcast
BENEFICIOS:
• Personas jóvenes se beneficiaron de la oferta de gestión de conocimiento y de formación en materia de memoria, paz y reconciliación.
• Se entregó a la ciudadanía, y en particular a comunidades educativas una herramienta para que niños, niña y adolescentes puedan reconocer los impactos del conflicto armado en niños, niñas, adolescentes y jóvenes y las formas de resistencia de las comunidades.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v>
          </cell>
          <cell r="HY61" t="str">
            <v>No se presentaron retrasos</v>
          </cell>
          <cell r="HZ61" t="str">
            <v/>
          </cell>
          <cell r="IA61" t="str">
            <v>No programó</v>
          </cell>
          <cell r="IB61" t="str">
            <v>Este indicador está compuesto por el reporte de los productos de pedagogía social y gestión del conocimiento, para el debate y la apropiación social de la paz, la memoria y la reconciliación, que se construye en los territorios ciudad región. Para el mes de febrero se reportaron (4) productos de (4) programados:
1. Se presentó la publicación digital "Agua Corriente", producto de un proceso de escrituras creativas realizado en alianza con el Instituto Caro y Cuervo, en el que participaron excombatientes en un ejercicio de memoria alrededor del agua como causa común. 
2. Se llevó a cabo la presentación performática "El cuerpo del olvido", proceso creativo con enfoque de memoria, llevado a cabo en las instalaciones del CMPR.
3. Se llevó a cabo la presentación de la obra de teatro ""La paz anhelada"", proceso creativo con ganador de la convocatoria de estímulos 2021 del CMPR, a través de la alianza entre la Secretaría General y La de Cultura.
4. Se llevaron a cabo cinco (5) entrevistas con distintos activistas, miembros de organizaciones, defensores de derechos humanos y habitantes y participantes de procesos de memorias locales en los territorios de Suba, la cuenca del río Tunjuelo, Sumapaz, el Alto Fucha y Laches como parte de la construcción de dispositivos de memoria sobre los procesos de resistencia y de construcción de redes territoriales por el cuidado del ambiente y la comunidad.
BENEFICIOS:
•	El proyecto Agua Corriente se implementó con hombres y mueres excombatientes, firmantes de paz, quienes son los principales beneficiarios, al brindarles herramientas para la escritura creativa, y a partir de ella, la construcción de memoria.
•	La ciudadanía en general se beneficia de la oferta del CMPR que promueve el posicionamiento de la memoria, la paz y la reconciliación.
•	La ciudadanía en general se beneficia de la oferta del CMPR que promueve el posicionamiento de la memoria, la paz y la reconciliación.</v>
          </cell>
          <cell r="IC61" t="str">
            <v>Este indicador está compuesto por el reporte de los productos de pedagogía social y gestión del conocimiento, para el debate y la apropiación social de la paz, la memoria y la reconciliación, que se construye en los territorios ciudad región. Para el mes de marzo se reportaron (7) productos de (7) programadas:
1. Se llevó a cabo el seminario En Diálogo con la cátedra de paz, como resultado de la articulación entre el Centro de Memoria, Paz y Reconciliación y la Secretaría de Educación Distrital. El objetivo del seminario fue presentar ante algunos miembros de la comunidad educativa el sentido que tiene el documento de orientaciones para potencializar la cátedra de paz como escenario privilegiado para promover educación y culturas de paz, construido en la misma alianza.
2. Se llevó a cabo el "Foro ¿Y la paz con el ELN?”, realizado presencialmente en el CMPR y transmitido virtualmente por las redes sociales del CMPR.
3. Se realizó la preproducción, producción y montaje de la exposición “Resisto, Luego Existo”, exposición central del CMPR basada en la investigación realizada por el CMPR y la IV edición de la cartografía Bogotá – Ciudad Memoria.
4. Se llevó a cabo el evento de lanzamiento de la exposición “Resisto, Luego Existo”. Para ello, el lanzamiento se realizó en cabeza de la alcaldesa Claudia López, en una presentación privada con el gabinete distrital y las personas integrantes del Consejo Distrital de Paz.
5. En el marco de la Franja de proyección de documentales y audiovisuales se presentaron en el centro los siguientes audiovisuales: a). Marzo 11. Documental BIABU CHUPEA b). Marzo 16. ASALTO y QUE ES LA DEMOCRACIA. c). Marzo 24- Documental LA GRAN JUNTANZA. d). Marzo 28. Serie documental HISTORIAS DESDE EL SUR. DEFENDIENDO LA VIDA Y EL TERRITORIO.
6. Se produjo y publicó un episodio de la serie podcast "Barrios con memoria": Donde dejamos nuestras huellas.
7. Se realizó un taller con la comunidad de San Luis, localidad de Chapinero, sobre cómo realizar podcast y otras herramientas radiales como estrategias para la construcción de memoria, en alianza con la organización Amanitas.
BENEFICIOS:
• Docentes del distrito contaron con un espacio de encuentro y reflexión alrededor de la memoria, la paz y la reconciliación. Por otro lado, la ciudadanía contó con un espacio de reflexión sobre los retos actuales de la construcción de paz y la salida al conflicto que aún vive el país.
• La ciudadanía contó con una agenda cultural y artística para el debate alrededor de la memoria, y los retos de la ciudad y el país con relación a la construcción de democracia, reconciliación y paz.
• Se construyó un nuevo dispositivo, disponible para que la ciudadanía pueda, a partir de la nueva exposición central del CMPR, propiciar ejercicios de construcción y reflexión de la memoria, a partir del reconocimiento de la movilización social como asunto memorable y necesario para construir paz.
• La ciudadanía en general se beneficia de la oferta del CMPR que promueve el posicionamiento de la memoria, la paz y la reconciliación</v>
          </cell>
          <cell r="ID61" t="str">
            <v>Este indicador está compuesto por el reporte de los productos de pedagogía social y gestión del conocimiento, para el debate y la apropiación social de la paz, la memoria y la reconciliación, que se construye en los territorios ciudad región. Para el mes de abril se reportaron (7) actividades de (7) programadas:
1. Se llevó a cabo el “Encuentro Internacional: El legado de la Comisión de la Verdad - Cómo seguir el trabajo en memoria y verdad”, de manera virtual. Actividad convocada por el Centro de Memoria, Paz y Reconciliación, la Mesa por la Verdad, Memoria Abierta, la Red Colombiana de Lugares de Memoria, la Red Latinoamericana de Lugares de Memoria, la Coalición Internacional de Sitios de Consciencia y la Global. Initiative for Justice, Truth and Reconciliation. El evento, tuvo como objetivo Dialogar sobre el rol de la sociedad civil en continuar las iniciativas y trabajos sobre memoria y verdad, y la importancia del legado que la Comisión de la Verdad dejará cuando termine su mandato.
2. Se llevó a cabo el III Encuentro de Comunidad de Prácticas Pedagógicas por la Verdad, la Memoria y la No Repetición, convocado el Equipo Motor de la Comunidad de Prácticas Pedagógicas por la Verdad, la Memoria y la No Repetición: Centro de Memoria, Paz y Reconciliación, Comisión para el Esclarecimiento de la Verdad, la Convivencia y la No Repetición, REDDI, Dirección de Participación SED, La Paz se Toma la Palabra (BANREP), Dirección de Paz (ACPVR), Expedición Pedagógica Nacional, Universidad de la Sabana, Injuhuellas, ADE-Círculo Pedagógico Escuelas como Territorio de Paz, Laboratorio de Derechos Humanos y Ciudadanías, Red de Estudiantes del Doctorado, Universidad Distrital -Maestría en Educación para la Paz-, Universidad Pedagógica Nacional -CPAZ y Licenciatura en Educación Comunitaria, Gimnasio los Ángeles, La Cuarta Raya del Tigre.
3. Se construyó, diagramó y difundió, en alianza con la Secretaria Distrital de Educación, la “Guía pedagógica para la conmemoración del 9 de abril de 2022”, herramienta creada para comunidades escolares para fortalecer los ejercicios pedagógicos de conmemoración en el “Día Nacional de la Memoria y la Solidaridad con las Víctimas del Conflicto Armado Colombiano” de 2022, como parte del reconocimiento y construcción del derecho y el deber de la memoria en la escuela para la construcción de culturas de paz.
4. Se realizó una articulación con el FESTA – Festival Alternativo de Teatro, para la oferta de una agenda artística y académica, con obras de teatro y danza que agencian reflexiones alrededor de la construcción de memoria, paz y reconciliación. Se presentaron así:  a. Abril 11. Obra Mujeres Híbridas; y b. Abril 15. Acto polifónico “Encuentro de teatro y memoria”. Encuentro y diálogo entre artistas que han agenciado obras con la defensa de los derechos humano y la construcción de paz y memoria.
5. En el marco de la Franja de proyección de documentales y audiovisuales se presentaron en el centro los siguientes audiovisuales: a. Abril 11. Capítulos dos y tres de la serie documental “Caimanas”. b. Abril 20. Documental Gaitana, historias de guerra y paz. c. Abril 26. Documental El canto de la libélula.
6. En el marco de la agenda de circulación de los premios de ganadores de las convocatorias realizadas por la Secretaría General – agenciadas desde la Dirección de Centro de Memoria, Paz y Reconciliación y el Programa Distrital de Estímulos de la Secretaría Distrital de Cultura, Recreación y Deporte, se circularon las siguientes piezas, obras o productos ganadores: a. 7 de abril. Usme Nido de Resistencias. Serie documental ganadora del Premio “Audiovisuales Verdad, Paz y Reconciliación”, en el marco de la convocatoria de estímulos realizada durante 2021.
7. Se produjo y publicó un episodio de la serie podcast "Barrios con memoria": La montaña. El nacer, mi nacer.
BENEFICIOS:
• Docentes del distrito contaron con un espacio de encuentro y reflexión alrededor de la memoria, la paz y la reconciliación. Por otro lado, la ciudadanía contó con un espacio de reflexión sobre los retos actuales de la construcción de paz y la salida al conflicto que aún vive el país.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v>
          </cell>
          <cell r="IE61" t="str">
            <v xml:space="preserve">Este indicador está compuesto por el reporte de los productos de pedagogía social y gestión del conocimiento, para el debate y la apropiación social de la paz, la memoria y la reconciliación, que se construye en los territorios ciudad región. Para el mes de MAYO se reportaron (7) actividades de (7) programadas:
1. Se llevó a cabo la segunda parte del “Encuentro Internacional El legado de la Comisión de la Verdad - cómo seguir el trabajo en memoria y verdad”, de manera virtual. Esta actividad fue convocada por el Centro de Memoria, Paz y Reconciliación, la Mesa por la Verdad, Memoria Abierta, la Red Colombiana de Lugares de Memoria, la Red Latinoamericana de Lugares de Memoria, la Coalición Internacional de Sitios de Consciencia y la Global. Initiative for Justice, Truth and Reconciliation. Esta segunda parte del evento se realizó de forma cerrada, con los particiantes que se habían inscrito a la primera parte del Encuentro.
2. Se llevó a cabo el Foro - Encuentro Nacional "Estallido social y participación política", convocado por el Centro de Memoria, Paz y Reconciliación, el colectivo La María Cano, Viva la Ciudadanía, la Escuela Nacional Sindical, el CINEP, Fundación PARES, Oficina de la Región Andina de Rosa Luxemburgo Stiftung, Cooperativa Confiar y la Universidad Externado de Colombia. El evento convocó a distintos investigadores e investigadoras sobre el estallido social en Colombia, a partir de los ejes de i. Estallido social y participación política; ii. Perspectiva histórica del Estallido social; iii. Debates acerca de la naturaleza de la protesta y los actores del Estallido social; iv. Primeras líneas; Movimientos sociales en el Estallido social: étnicos, sindical, territoriales, comunitarios, de mujeres y diversidades sexuales, juveniles, estudiantiles, campesino, etc.; v. Memoria, arte y derribo de estatuas; y vi. Derechos humanos.
3. Se culminó el proceso de creación artística colectiva convocado por el CMPR, denominado RAPAZ. El espacio de creación colectiva tuvo como objetivo desarrollar una herramienta de investigación artística, desde el rap y el lenguaje escénico, que explore nuevas narrativas a partir del juego, la improvisación y la música, en aras de abordar desde la lúdica temas como la memoria, paz y la reconciliación. (MAYO 13)
4. En el marco de la Franja de proyección de documentales y audiovisuales se presentaron en el centro los siguientes audiovisuales: a. Mayo 3. Amor rebelde; b. Mayo 18. Kaporito, el guardián de la montaña; c. Mayo 31. Documental Justicia para Marielle
5. En el marco de la agenda de circulación de los premios de ganadores de las convocatorias realizadas por la Secretaría General – agenciadas desde la Dirección de Centro de Memoria, Paz y Reconciliación y el Programa Distrital de Estímulos de la Secretaría Distrital de Cultura, Recreación y Deporte, se circularon las siguientes piezas, obras o productos ganadores: a. 19 de Mayo - Poemario Afro Sundiata Keita; b.25 de Mayo - Costureros Kilómetros de Vida y Costurero de Suba, Obra de teatro Fuga de Voces Bataklan Teatro; c. 26 de Mayo - Audiovisual Patidescalzas; d. 27 de Mayo - Obra El Palacio Arde.
6. Se produjo y publicó un episodio de la serie podcast "Barrios con memoria: La montaña, la juntanza hacia el futuro”
7. En alianza con ASFADDES y con la IED Sorrento de la localidad de Puente Aranda, se desarrolló la actividad "Semana de las memorias 'Póngale cuidado al cuento", ciclo de actividades en la institución educativa, que buscaron promover ejercicios de memoria y de reflexión alrededor de la desaparición forzada en Colombia. Dentro de la agenda de la semana pro la memoria se llevó la exposición itinerante del CMPR 'Resisto, Luego Existo', se desarrolló un foro con los estudiantes de bachillerato, y se desarrollaron varios ejercicios de la estrategia infantil "Camino a Casa" con los y las estudiantes de primaria de la Institución Educativa Distrital. 
BENEFICIOS:
•	Investigadores y expertos en temas de memoria y de movilización social contaron con espacios de encuentro y reflexión alrededor de la memoria y verdad, por un lado; y movilización social y construcción de paz por el otro.
•	La ciudadanía contó con una agenda cultural y artística para el debate alrededor de la memoria, y los retos de la ciudad y el país con relación a la construcción de democracia, reconciliación y paz. Adicionalmente, se construyó un nuevo dispositivo, disponible para que la ciudadanía pueda, a partir de la nueva exposición central del CMPR, propiciar ejercicios de construcción y reflexión de la memoria, a partir del reconocimiento de la movilización social como asunto memorable y necesario para construir paz.
•	La ciudadanía en general se beneficia de la oferta del CMPR que promueve el posicionamiento de la memoria, la paz y la reconciliación. Por otro lado, se fortalecieron las iniciativas de construcción de memoria, paz y reconciliación docentes, victimas y estudiantes (niños, niñas, adolescentes y jóvenes), habitantes de la localidad de Puente Aranda. </v>
          </cell>
          <cell r="IF61" t="str">
            <v xml:space="preserve">Este indicador está compuesto por el reporte de los productos de pedagogía social y gestión del conocimiento, para el debate y la apropiación social de la paz, la memoria y la nciliación, que se construye en los territorios ciudad región. Para el mes de junio se reportaron (7) actividades de (7) programadas:
1. Se llevó a cabo la clausura del curso Memorias en Resistencia que consistió en un proceso de formación y reflexión, en el que se inscribieron 160 personas, pero participaron de forma constante 40. A través de unos espacios virtuales, se llevaron a cabo espacios de formación y reflexión alrededor de los debates actuales de la memoria en clave democrática, para lo cual se contó con la participación de diversos expertos que llevaron su conocimiento y experiencia sobre diversos temas. La clausura del evento se llevó a cabo el 25 de junio de 2022.
2. Se llevó a cabo la presentación del libro ""Memorias para la paz o memorias para la guerra. Las disyuntivas frente al pasado que seremos"", con la autora María Emma Wills. El evento contó como comentaristas con José Antequera y Lina Díaz. 1 de junio de 2022.
3. Se presentó a la ciudadanía, y en particular a las comunidades educativas del distrito, la guía pedagógica "Por el derecho a la paz de niños, niñas, adolescentes y jóvenes", para ser desarrollada en el marco del Día Internacional de los Niños y Niñas Víctimas de Agresión (4 de junio).
4.En el marco de la Franja de proyección de documentales y audiovisuales se presentaron en el centro los siguientes audiovisuales: a. Junio 9: Función privada del Documental alemán KRIEGERINNEN (GUERRERAS. VIOLENCIA Y ARTE EN COLOMBIA), de la directora colombiana Paola Tamayo. b. Junio 14: Proyección del documental colombiano NO ME CALLARÁN, de los directores Yesid Quiroga y Rubén Pinzón. c. Junio 22 y 24: Documental El Estallido de ARTEMISAS, dos funciones privadas para estudiantes de la Universidad Distrital y del SENA, en alianza con Adriana Rojas del Centro de Documentación del CMPR.  d. Junio 28: Documental colombiano SEMILLAS, del director Edwin Matew.
5. En el marco de la agenda expositiva se realizó el montaje y apertura de la exposición Reconocer para no repetir"" en alianza con Comisión para el Esclarecimiento de la Verdad.
6. En el marco de la agenda de circulación de los premios de ganadores de las convocatorias realizadas por la Secretaría General – agenciadas desde la Dirección de Centro de Memoria, Paz y Reconciliación y el Programa Distrital de Estímulos de la Secretaría Distrital de Cultura, Recreación y Deporte, se circularon las siguientes piezas, obras o productos ganadores: a. 15 de Junio – Audiovisual Cicatrices en la Tierra. Proyección del audiovisual ganador del premio Audiovisuales Verdad Paz y Reconciliación.
b.23 de Junio – “Estesis Danza”. Circulación de la compañía de danza “Estesis Danza”, ganadora del premio Prácticas artísticas y culturales para la memoria, la paz y la reconciliación.
7. Se produjo y publicó un episodio de la serie podcast "Barrios con memoria" De fábrica a barrio; publicado en la aplicación spotify: https://open.spotify.com/episode/0MmviWftgjfQWOIuHZojlC?si=rNUyse7HT66Y3GeDg1_J4Q   
BENEFICIOS:
• Personas jóvenes se beneficiaron de la oferta de gestión de conocimiento y de formación en materia de memoria, paz y reconciliación.
• Se entregó a la ciudadanía, y en particular a comunidades educativas una herramienta para que niños, niña y adolescentes puedan reconocer los impactos del conflicto armado en niños, niñas, adolescentes y jóvenes y las formas de resistencia de las comunidades.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v>
          </cell>
          <cell r="IG61" t="str">
            <v xml:space="preserve">Este indicador está compuesto por el reporte de los productos de pedagogía social y gestión del conocimiento, para el debate y la apropiación social de la paz, la memoria y la reconciliación, que se construye en los territorios ciudad región. Para el mes de julio se reportaron (8) actividades de (8) programadas:
1. Se llevó a cabo la presentación del libro "El pasado entrometido", con el autor Iván Garzón Vallejo. El evento se realizó a través de un panel en el que participaron Garzón Vallejo, Fátima Martínez y José Antequera. 19 de julio de 2022.
2. Se produjo y se presentó a la ciudadanía el artículo “Un Jardín para cuidar la memoria de Dubán”, a propósito del proceso de memoria que llevan a cabo familiares y amigos de Dubán Barros, así como organizaciones sociales de la localidad de Kennedy, en torno a su memoria.
3. Se presentó a la ciudadanía, y en particular a las comunidades educativas del distrito y de otros lugares del país, la Comunidad de Práctica “Que la verdad sea dicha”, en una alianza con la Comisión de Esclarecimiento de la Verdad, la Secretaría de Educación y Rodeemos el Diálogo. La Comunidad reúne distintos actores sociales (academia, organizaciones sociales, de víctimas, instituciones públicas) alrededor de la labor de pedagogía sobre el legado de la Comisión de Esclarecimiento de la Verdad, su Informe Final y sus herramientas pedagógicas.
4. En el marco de la agenda cultural del CMPR se realizó la presentación de la Obra teatral “Fueron tres”, dirigida por Sergio Castillo, e interpretada por la compañía artística Naieté CiaFranja, el 22 de julio de 2022.
5. En el marco de la agenda expositiva se realizó el montaje y apertura de la exposición "Re-imaginémonos" en alianza con La fundación See Me y El Espectador
6. En el marco de la agenda de circulación de los premios de ganadores de las convocatorias realizadas por la Secretaría General – agenciadas desde la Dirección de Centro de Memoria, Paz y Reconciliación y el Programa Distrital de Estímulos de la Secretaría Distrital de Cultura, Recreación y Deporte, se circularon las siguientes piezas, obras o productos ganadores: a) El 13 de Julio la obra de teatro “Plomo”. b) El 27 de Julio la obra de teatro “Empoderadas”, las cuales fueron ganadoras del premio Prácticas artísticas y culturales para la memoria, la paz y la reconciliación.
7. Se produjo y publicó un episodio de la serie podcast "Barrios con memoria": Barrio Fábrica de Lozas. Los lavaderos y su legado.
8. Se realizó la itinerancia de la exposición portátil "Resisto, Luego existo", en la biblioteca pública La Victoria, en el marco de una alianza con BiblioRed.
BENEFICIOS
•	La ciudadanía en general se benefició de la oferta de gestión de conocimiento y de formación en materia de memoria, paz y reconciliación
•	La ciudadanía, y en particular las comunidades educativas y organizaciones interesadas en este tema, se beneficiaron al conocer una plataforma de pedagogías y de movimiento social alrededor del legado de la Comisión de la Verdad.
•	Se logró visibilizar los esfuerzos de memoria, para la paz y la reconciliación, que se agencian desde la academia, las organizaciones sociales y las comunidades educativas de la ciudad.
•	La ciudadanía contó con una agenda cultural y artística para el debate alrededor de la memoria, y los retos de la ciudad y el país con relación a la construcción de democracia, reconciliación y paz. Adicionalmente, se construyó un nuevo dispositivo, disponible para que la ciudadanía pueda, a partir de la nueva exposición central del CMPR, propiciar ejercicios de construcción y reflexión de la memoria, a partir del reconocimiento de la movilización social como asunto memorable y necesario para construir paz.
•	La ciudadanía en general se beneficia de la oferta del CMPR que promueve el posicionamiento de la memoria, la paz y la reconciliación. Por otro lado, se fortalecieron las iniciativas de construcción de memoria, paz y reconciliación docentes, victimas y estudiantes (niños, niñas, adolescentes y jóvenes), habitantes de la localidad de Puente Aranda. </v>
          </cell>
          <cell r="IH61" t="str">
            <v xml:space="preserve">Este indicador está compuesto por el reporte de los productos de pedagogía social y gestión del conocimiento, para el debate y la apropiación social de la paz, la memoria y la reconciliación, que se construye en los territorios ciudad región. Para el mes de agosto se reportaron (7) productos de (7) programados:
1. Se llevó a cabo la presentación del libro "La caída de las águilas", con la autora Paola Guarnizo. El evento se realizó a través de un panel en el que participaron Raúl Cortés y Álvaro Rodríguez. (26 de agosto de 2022)
2. Se llevó a cabo el Foro "Seguimiento y monitoreo a las recomendaciones de la Comisión de la Verdad", el sábado 27 de agosto en el CMPR, con miembros de la comisión para tal fin.
3. Se planeó y acompañó pedagógicamente el evento "La escuela abraza la verdad" en la institución educativa Candelaria Integrada, el 12 de agosto de 2022.
4. En el marco de la agenda cultural del CMPR se realizó la presentación de la Obra teatral “Still Alive” (10 de agosto de 2022), “Plomo” (12 de agosto de 2022), un “Encuentro de Freestyle” y la presentación del grupo de rock “Degato” (13 de agosto de 2022), y la obra teatral “Arte + Perdón y Reconciliación #PodemosSer”. 
5. En el marco de la agenda expositiva se realizó el montaje y apertura de la exposición "La Época, reportajes de una historia vetada”, en alianza con Fundación Ojo Rojo Fábrica Visual (18 de agosto).
6. En el marco de la agenda de circulación de los premios de ganadores de las convocatorias realizadas por la Secretaría General – agenciadas desde la Dirección de Centro de Memoria, Paz y Reconciliación y el Programa Distrital de Estímulos de la Secretaría Distrital de Cultura, Recreación y Deporte, se circularon las siguientes piezas, obras o productos ganadores: a) El 23 de agosto la obra de teatro “Trazos de tierra” de la Organización Meraky."
7. Se produjo y publicó un episodio de la serie podcast "Barrios con memoria": Barrio Fábrica de Lozas. Los lavaderos y su legado. LAS MUJERES Y SU HUERTA.
BENEFICIOS
•	La ciudadanía en general se benefició de la oferta de gestión de conocimiento y de formación en materia de memoria, paz y reconciliación
• La ciudadanía, y en particular las comunidades educativas y organizaciones interesadas en este tema, se beneficiaron al conocer una plataforma de pedagogías y de movimiento social alrededor del legado de la Comisión de la Verdad.
• Se logró visibilizar los esfuerzos de memoria, para la paz y la reconciliación, que se agencian desde la academia, las organizaciones sociales y las comunidades educativas de la ciudad.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v>
          </cell>
          <cell r="II61" t="str">
            <v xml:space="preserve">Este indicador está compuesto por el reporte de los productos de pedagogía social y gestión del conocimiento, para el debate y la apropiación social de la paz, la memoria y la reconciliación, que se construye en los territorios ciudad región. Para el mes de septiembre se reportaron (7) productos de (7) programados:
1. Se llevó a cabo el Primer Encuentro del Grupo Regional América Latina de la Memory Studies Association - MSA “La construcción de memorias en/desde América Latina y el Caribe”. El evento, coorganizado por el Centro Memoria, Paz y Reconciliación -CMPR con la Universidad del Rosario y el MSA contó con una agenda de conferencias magistrales, intervenciones artísticas y presentación de libros, varios de ellos llevados a cabo en las instalaciones del CMPR.
2. Se llevó a cabo el Conversatorio "Colombia Adentro: dinámicas de la guerra en Bogotá- Soacha", el 1 de septiembre en el CMPR, con miembros de la comisión para tal fin.
3. Se dio por finalizado el Ciclo de Conversatorios sobre el Informe Final de la Comisión de la Verdad. Estos fueron un ciclo de conversaciones con distintos investigadores de la Comisión de la Verdad que tuvo como objetivo socializar los principales hallazgos consignados en el Informe Final y la herramienta transmedia. El ciclo dio inicio en julio y finalizó en septiembre de 2022.
4. En el marco de la agenda cultural del CMPR se realizó: a. Sábado 17 de septiembre de 2022. Performance "El inquietante abismo del yo". Danza Buto. Una producción del Grupo MANUSDEA, bajo la dirección de Brenda Polo.
5. En el marco de la agenda de películas, documentales y proyecciones se realizó:  a. Lunes 5 de septiembre de 2022: Función privada de la Película Memento Mori, del director Fernando López Cardona; b. Jueves 8 de septiembre de 2022. Proyección de la serie documental "Sur oriente Popular y Resistencia"; c. Lunes 12 al viernes 16 de septiembre de 2022. Quibdó África Film Festival (QAFF)2022; d. Sábado 24 de septiembre, martes 27 de septiembre, jueves 29 de septiembre. FESTIVAL DE CINE COLOMBIA MIGRANTE; e. Sábado 24 de septiembre. Serie documental “Con los pobres de la tierra: cristianismo liberador en Colombia”.
6. En el marco de la agenda de circulación de los premios de ganadores de las convocatorias realizadas por la Secretaría General – agenciadas desde la Dirección de Centro de Memoria, Paz y Reconciliación y el Programa Distrital de Estímulos de la Secretaría Distrital de Cultura, Recreación y Deporte, se circularon las siguientes piezas, obras o productos ganadores: a. Miércoles 21 de septiembre de 2022. Circulación Corto Audiovisual “Pille la Vuelta es construyendo Memoria” y Concierto, Propuesta Ganadora del Premio Audiovisuales Verdad Paz y Reconciliación.
7. Se realizó el montaje temporal de la exposición "Resisto, Luego Existo" en su versión itinerante, en la Biblioteca Pública El Tunal y la Biblioteca Pública Virgilio Barco, así como se realizaron activaciones pertinentes de la misma.
BENEFICIOS
•	La ciudadanía en general se benefició de la oferta de gestión de conocimiento y de formación en materia de memoria, paz y reconciliación
• La ciudadanía, y en particular las comunidades educativas y organizaciones interesadas en este tema, se beneficiaron al conocer una plataforma de pedagogías y de movimiento social alrededor del legado de la Comisión de la Verdad.
• Se logró visibilizar los esfuerzos de memoria, para la paz y la reconciliación, que se agencian desde la academia, las organizaciones sociales y las comunidades educativas de la ciudad.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v>
          </cell>
          <cell r="IJ61" t="str">
            <v xml:space="preserve">Este indicador está compuesto por el reporte de los productos de pedagogía social y gestión del conocimiento, para el debate y la apropiación social de la paz, la memoria y la reconciliación, que se construye en los territorios ciudad región. Para el mes de octubre se reportaron (7) productos de (7) programados:
1. Se llevó la presentación del libro “Muchedumbres políticas en Colombia: 1893 - 2022” del historiador Medófilo Medina, a través del diálogo con expertos en el tema, el 6 de octubre de 2022.
2. Se llevó la presentación del libro “Umbrales de la memoria y la desaparición: estudios sobre Colombia y México”, a través de un debate en el que participaron académicos y miembros de organizaciones sociales que trabajan el tema de la desaparición forzada en ambos países, el 10 de octubre de 2022
3. Se participó en el “Cuarto congreso internacional de la Asociación Latinoamericana e Ibérica de Historia Social”, realizado en Medellín entre el 19 y el 21 de octubre. 
4. En el marco de la agenda cultural del CMPR se realizó: a. Viernes 28 de octubre: Estreno proceso de creación colectiva “La Brújula, un viaje a la memoria”.
5. En el marco de la agenda de películas, documentales y proyecciones se realizó:  a) miércoles 12 de octubre de 2022. Proyección del primer capítulo “Las entrañas de la tierra”; b) 20 al 26 de Octubre de 2022. Proyección de programación de la categoría de “Documental social” del Festival de Cine de Bogotá – BOGOCINE, con la muestra de 19 audiovisuales.
6. En el marco de la agenda de exposiciones se llevó a cabo la producción, montaje y apertura de la exposición Exposición fotográfica Portraits of Abscence, ganadora de los Word Press Awards, el 13 de octubre de 2022.
7. Se produjo y publicó un episodio de la serie podcast "Barrios con memoria": Las luchas por la vivienda.
BENEFICIOS
• La ciudadanía en general se benefició de la oferta de gestión de conocimiento y de formación en materia de memoria, paz y reconciliación
• La ciudadanía, y en particular las comunidades educativas y organizaciones interesadas en este tema, se beneficiaron al conocer una plataforma de pedagogías y de movimiento social alrededor del legado de la Comisión de la Verdad.
• Se logró visibilizar los esfuerzos de memoria, para la paz y la reconciliación, que se agencian desde la academia, las organizaciones sociales y las comunidades educativas de la ciudad.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v>
          </cell>
          <cell r="IK61" t="str">
            <v/>
          </cell>
          <cell r="IL61" t="str">
            <v/>
          </cell>
          <cell r="IM61">
            <v>0</v>
          </cell>
          <cell r="IN61">
            <v>1</v>
          </cell>
          <cell r="IO61">
            <v>1</v>
          </cell>
          <cell r="IP61">
            <v>1</v>
          </cell>
          <cell r="IQ61">
            <v>1</v>
          </cell>
          <cell r="IR61">
            <v>1</v>
          </cell>
          <cell r="IS61">
            <v>1</v>
          </cell>
          <cell r="IT61">
            <v>1</v>
          </cell>
          <cell r="IU61">
            <v>1</v>
          </cell>
          <cell r="IV61">
            <v>1</v>
          </cell>
          <cell r="IW61">
            <v>0</v>
          </cell>
          <cell r="IX61">
            <v>0</v>
          </cell>
          <cell r="IY61">
            <v>0.87142857142857144</v>
          </cell>
          <cell r="IZ61">
            <v>0</v>
          </cell>
          <cell r="JA61">
            <v>5.7142857142857144</v>
          </cell>
          <cell r="JB61">
            <v>10</v>
          </cell>
          <cell r="JC61">
            <v>10</v>
          </cell>
          <cell r="JD61">
            <v>10</v>
          </cell>
          <cell r="JE61">
            <v>10</v>
          </cell>
          <cell r="JF61">
            <v>11.428571428571429</v>
          </cell>
          <cell r="JG61">
            <v>10</v>
          </cell>
          <cell r="JH61">
            <v>10</v>
          </cell>
          <cell r="JI61">
            <v>10</v>
          </cell>
          <cell r="JJ61">
            <v>0</v>
          </cell>
          <cell r="JK61">
            <v>0</v>
          </cell>
          <cell r="JL61">
            <v>87.142857142857139</v>
          </cell>
          <cell r="JM61">
            <v>0</v>
          </cell>
          <cell r="JN61">
            <v>5.7142857142857144</v>
          </cell>
          <cell r="JO61">
            <v>15.714285714285715</v>
          </cell>
          <cell r="JP61">
            <v>25.714285714285715</v>
          </cell>
          <cell r="JQ61">
            <v>35.714285714285715</v>
          </cell>
          <cell r="JR61">
            <v>45.714285714285715</v>
          </cell>
          <cell r="JS61">
            <v>57.142857142857146</v>
          </cell>
          <cell r="JT61">
            <v>67.142857142857139</v>
          </cell>
          <cell r="JU61">
            <v>77.142857142857139</v>
          </cell>
          <cell r="JV61">
            <v>87.142857142857139</v>
          </cell>
          <cell r="JW61">
            <v>87.142857142857139</v>
          </cell>
          <cell r="JX61">
            <v>87.142857142857139</v>
          </cell>
          <cell r="JY61" t="str">
            <v>No Programó</v>
          </cell>
          <cell r="JZ61">
            <v>100</v>
          </cell>
          <cell r="KA61">
            <v>100</v>
          </cell>
          <cell r="KB61">
            <v>100</v>
          </cell>
          <cell r="KC61">
            <v>100</v>
          </cell>
          <cell r="KD61">
            <v>100</v>
          </cell>
          <cell r="KE61">
            <v>100</v>
          </cell>
          <cell r="KF61">
            <v>100</v>
          </cell>
          <cell r="KG61">
            <v>100</v>
          </cell>
          <cell r="KH61">
            <v>100</v>
          </cell>
          <cell r="KI61" t="str">
            <v/>
          </cell>
          <cell r="KJ61" t="str">
            <v/>
          </cell>
          <cell r="KK61" t="str">
            <v>No Programó</v>
          </cell>
          <cell r="KL61">
            <v>100</v>
          </cell>
          <cell r="KM61">
            <v>100</v>
          </cell>
          <cell r="KN61">
            <v>100</v>
          </cell>
          <cell r="KO61">
            <v>100</v>
          </cell>
          <cell r="KP61">
            <v>100</v>
          </cell>
          <cell r="KQ61">
            <v>100</v>
          </cell>
          <cell r="KR61">
            <v>99.999999999999986</v>
          </cell>
          <cell r="KS61">
            <v>100</v>
          </cell>
          <cell r="KT61">
            <v>100</v>
          </cell>
          <cell r="KU61" t="str">
            <v/>
          </cell>
          <cell r="KV61" t="str">
            <v/>
          </cell>
          <cell r="KW61">
            <v>100</v>
          </cell>
          <cell r="KX61" t="str">
            <v>7871_1</v>
          </cell>
          <cell r="KY61" t="str">
            <v xml:space="preserve">1. Aumentar la apropiación social de la memoria y la verdad históricas, por parte de la ciudadanía, </v>
          </cell>
          <cell r="KZ61">
            <v>100</v>
          </cell>
          <cell r="LA61">
            <v>81.978543743078632</v>
          </cell>
          <cell r="LB61" t="str">
            <v/>
          </cell>
          <cell r="LC61" t="str">
            <v/>
          </cell>
          <cell r="LD61">
            <v>99.853518815976557</v>
          </cell>
          <cell r="LE61">
            <v>91.826164710134094</v>
          </cell>
          <cell r="LF61">
            <v>33020418000</v>
          </cell>
          <cell r="LG61">
            <v>30936370769</v>
          </cell>
          <cell r="LH61">
            <v>22941975143</v>
          </cell>
          <cell r="LI61">
            <v>3442935911</v>
          </cell>
          <cell r="LJ61">
            <v>3440856465</v>
          </cell>
          <cell r="LK61" t="str">
            <v>No Programó</v>
          </cell>
          <cell r="LL61">
            <v>4</v>
          </cell>
          <cell r="LM61">
            <v>7</v>
          </cell>
          <cell r="LN61">
            <v>7</v>
          </cell>
          <cell r="LO61">
            <v>7</v>
          </cell>
          <cell r="LP61">
            <v>7</v>
          </cell>
          <cell r="LQ61">
            <v>8</v>
          </cell>
          <cell r="LR61">
            <v>6.9999999999999929</v>
          </cell>
          <cell r="LS61">
            <v>7.0000000000000071</v>
          </cell>
          <cell r="LT61">
            <v>7</v>
          </cell>
          <cell r="LU61" t="str">
            <v/>
          </cell>
          <cell r="LV61" t="str">
            <v/>
          </cell>
          <cell r="LW61">
            <v>61</v>
          </cell>
          <cell r="LX61">
            <v>61</v>
          </cell>
          <cell r="LY61">
            <v>61</v>
          </cell>
          <cell r="LZ61" t="str">
            <v>No oportuna: El tiempo de radicación debe coincidir con el plazo establecido por la Oficina Asesora de Planeación - OAP</v>
          </cell>
          <cell r="MA61" t="str">
            <v>Oportuno: Se radica en los tiempos establecidos por la Oficina Asesora de Planeación - OAP</v>
          </cell>
          <cell r="MB61" t="str">
            <v>Oportuno: Se radica en los tiempos establecidos por la Oficina Asesora de Planeación - OAP</v>
          </cell>
          <cell r="MC61" t="str">
            <v>Oportuno: Se radica en los tiempos establecidos por la Oficina Asesora de Planeación - OAP</v>
          </cell>
          <cell r="MD61" t="str">
            <v>Oportuno: Se radica en los tiempos establecidos por la Oficina Asesora de Planeación - OAP</v>
          </cell>
          <cell r="ME61" t="str">
            <v>Oportuno: Se radica en los tiempos establecidos por la Oficina Asesora de Planeación - OAP</v>
          </cell>
          <cell r="MF61" t="str">
            <v>Oportuno: Se radica en los tiempos establecidos por la Oficina Asesora de Planeación - OAP</v>
          </cell>
          <cell r="MG61" t="str">
            <v>Oportuno: Se radica en los tiempos establecidos por la Oficina Asesora de Planeación - OAP</v>
          </cell>
          <cell r="MH61">
            <v>0</v>
          </cell>
          <cell r="MI61">
            <v>0</v>
          </cell>
          <cell r="MJ61">
            <v>0</v>
          </cell>
          <cell r="MK61">
            <v>0</v>
          </cell>
          <cell r="ML61" t="str">
            <v>No aplica</v>
          </cell>
          <cell r="MM6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6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6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6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61" t="str">
            <v>Coherente: La información de avance de la magnitud, consignada en el reporte del periodo, concuerda con la programación realizada, con la información cualitativa presentada, con las actividades establecidas (si aplica) y con los soportes presentados. Esta</v>
          </cell>
          <cell r="MR6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6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61">
            <v>0</v>
          </cell>
          <cell r="MU61">
            <v>0</v>
          </cell>
          <cell r="MV61">
            <v>0</v>
          </cell>
          <cell r="MW61">
            <v>0</v>
          </cell>
          <cell r="MX61" t="str">
            <v>No Programó</v>
          </cell>
          <cell r="MY61">
            <v>100</v>
          </cell>
          <cell r="MZ61">
            <v>100</v>
          </cell>
          <cell r="NA61">
            <v>100</v>
          </cell>
          <cell r="NB61">
            <v>100</v>
          </cell>
          <cell r="NC61">
            <v>100</v>
          </cell>
          <cell r="ND61">
            <v>100</v>
          </cell>
          <cell r="NE61">
            <v>99.999999999999986</v>
          </cell>
          <cell r="NF61">
            <v>100</v>
          </cell>
          <cell r="NG61">
            <v>100</v>
          </cell>
          <cell r="NH61" t="str">
            <v/>
          </cell>
          <cell r="NI61" t="str">
            <v/>
          </cell>
          <cell r="NJ61" t="str">
            <v xml:space="preserve">La información consignada en el reporte del periodo, coincide con la información registrada en las herramientas presupuestales oficiales.  </v>
          </cell>
          <cell r="NK61" t="str">
            <v xml:space="preserve">La información consignada en el reporte del periodo, coincide con la información registrada en las herramientas presupuestales oficiales.  </v>
          </cell>
          <cell r="NL61" t="str">
            <v xml:space="preserve">La información consignada en el reporte del periodo, coincide con la información registrada en las herramientas presupuestales oficiales.  </v>
          </cell>
          <cell r="NM61" t="str">
            <v xml:space="preserve">La información consignada en el reporte del periodo, coincide con la información registrada en las herramientas presupuestales oficiales.  </v>
          </cell>
          <cell r="NN61" t="str">
            <v xml:space="preserve">La información consignada en el reporte del periodo, coincide con la información registrada en las herramientas presupuestales oficiales.  </v>
          </cell>
          <cell r="NO61" t="str">
            <v xml:space="preserve">La información consignada en el reporte del periodo, coincide con la información registrada en las herramientas presupuestales oficiales.  </v>
          </cell>
          <cell r="NP61" t="str">
            <v xml:space="preserve">La información consignada en el reporte del periodo, coincide con la información registrada en las herramientas presupuestales oficiales.  </v>
          </cell>
          <cell r="NQ61" t="str">
            <v xml:space="preserve">La información consignada en el reporte del periodo, coincide con la información registrada en las herramientas presupuestales oficiales.  </v>
          </cell>
          <cell r="NR61">
            <v>0</v>
          </cell>
          <cell r="NS61">
            <v>0</v>
          </cell>
          <cell r="NT61">
            <v>0</v>
          </cell>
          <cell r="NU61">
            <v>0</v>
          </cell>
          <cell r="NV61" t="str">
            <v>No aplica</v>
          </cell>
          <cell r="NW61" t="str">
            <v>No aplica</v>
          </cell>
          <cell r="NX61" t="str">
            <v>No aplica</v>
          </cell>
          <cell r="NY61" t="str">
            <v>No aplica</v>
          </cell>
          <cell r="NZ61" t="str">
            <v>No aplica</v>
          </cell>
          <cell r="OA61" t="str">
            <v>No aplica</v>
          </cell>
          <cell r="OB61" t="str">
            <v>No aplica</v>
          </cell>
          <cell r="OC61" t="str">
            <v>No aplica</v>
          </cell>
          <cell r="OD61">
            <v>0</v>
          </cell>
          <cell r="OE61">
            <v>0</v>
          </cell>
          <cell r="OF61">
            <v>0</v>
          </cell>
          <cell r="OG61">
            <v>0</v>
          </cell>
          <cell r="OJ61" t="str">
            <v>PD102</v>
          </cell>
          <cell r="OK61">
            <v>61</v>
          </cell>
          <cell r="OL61">
            <v>0</v>
          </cell>
          <cell r="OM61">
            <v>0</v>
          </cell>
          <cell r="ON61">
            <v>0</v>
          </cell>
          <cell r="OO61">
            <v>0</v>
          </cell>
          <cell r="OP61">
            <v>0</v>
          </cell>
          <cell r="OQ61">
            <v>0</v>
          </cell>
          <cell r="OR61">
            <v>0</v>
          </cell>
          <cell r="OS61">
            <v>0</v>
          </cell>
          <cell r="OT61">
            <v>0</v>
          </cell>
          <cell r="OU61">
            <v>1</v>
          </cell>
          <cell r="OV61">
            <v>0</v>
          </cell>
          <cell r="OW61">
            <v>0</v>
          </cell>
          <cell r="OX61">
            <v>1</v>
          </cell>
          <cell r="OY61">
            <v>84383776</v>
          </cell>
          <cell r="OZ61">
            <v>84383776</v>
          </cell>
          <cell r="PA61">
            <v>84383776</v>
          </cell>
          <cell r="PB61">
            <v>84383776</v>
          </cell>
          <cell r="PC61">
            <v>84383776</v>
          </cell>
          <cell r="PD61">
            <v>84383776</v>
          </cell>
          <cell r="PE61">
            <v>84383775</v>
          </cell>
          <cell r="PF61">
            <v>84383775</v>
          </cell>
          <cell r="PG61">
            <v>84383775</v>
          </cell>
          <cell r="PH61">
            <v>84383775</v>
          </cell>
          <cell r="PI61">
            <v>0</v>
          </cell>
          <cell r="PJ61">
            <v>0</v>
          </cell>
          <cell r="PK61">
            <v>84383775</v>
          </cell>
          <cell r="PL61">
            <v>1942744</v>
          </cell>
          <cell r="PM61">
            <v>3440993167</v>
          </cell>
          <cell r="PN61" t="str">
            <v>Meta Proyecto de Inversión</v>
          </cell>
        </row>
        <row r="62">
          <cell r="A62" t="str">
            <v>PD103</v>
          </cell>
          <cell r="B62">
            <v>7871</v>
          </cell>
          <cell r="C62" t="str">
            <v>7871_4</v>
          </cell>
          <cell r="D62">
            <v>2020110010188</v>
          </cell>
          <cell r="E62" t="str">
            <v>Un nuevo contrato social y ambiental para la Bogotá del siglo XXI</v>
          </cell>
          <cell r="F62" t="str">
            <v>3. Inspirar confianza y legitimidad para vivir sin miedo y ser epicentro de cultura ciudadana, paz y reconciliación.</v>
          </cell>
          <cell r="G62" t="str">
            <v>39.  Bogotá territorio de paz y atención integral a las víctimas del conflicto armado.</v>
          </cell>
          <cell r="H62" t="str">
            <v>Mejorar la integración de las acciones, servicios y escenarios que dan respuesta a las obligaciones derivadas de ley para las víctimas, el Acuerdo de Paz, y los demás compromisos distritales en materia de memoria, reparación, paz y reconciliación.</v>
          </cell>
          <cell r="I62" t="str">
            <v>1. Aumentar la apropiación social de la memoria y la verdad históricas, por parte de la ciudadanía, como herramientas fundamentales en la construcción de paz, reconciliación y la profundización de la democracia</v>
          </cell>
          <cell r="J62" t="str">
            <v>Construcción de Bogotá-región como territorio de paz para las víctimas y la reconciliación</v>
          </cell>
          <cell r="K62" t="str">
            <v>Oficina de Alta Consejería de Paz, Víctimas y Reconciliación</v>
          </cell>
          <cell r="L62" t="str">
            <v xml:space="preserve">Carlos Vladimir Rodriguez Valencia </v>
          </cell>
          <cell r="M62" t="str">
            <v>Alto Consejero de Paz, Víctimas y Reconciliación</v>
          </cell>
          <cell r="N62" t="str">
            <v>Oficina de Alta Consejería de Paz, Víctimas y Reconciliación</v>
          </cell>
          <cell r="O62" t="str">
            <v xml:space="preserve">Carlos Vladimir Rodriguez Valencia </v>
          </cell>
          <cell r="P62" t="str">
            <v>Alto Consejero de Paz, Víctimas y Reconciliación</v>
          </cell>
          <cell r="Q62" t="str">
            <v>Ivana Carolina Gonzalez Murcia, Juan Guillermo Becerra Jimenez</v>
          </cell>
          <cell r="R62" t="str">
            <v>Hilda Lucero Molina Velandia</v>
          </cell>
          <cell r="S62" t="str">
            <v>4. Implementar 100 porciento de la formulación y puesta en marcha de la política pública distrital de Paz, Reconciliación, Convivencia y No Estigmatización.</v>
          </cell>
          <cell r="T62" t="str">
            <v>Implementar 100 porciento de la formulación y puesta en marcha de la política pública distrital de Paz, Reconciliación, Convivencia y No Estigmatización.</v>
          </cell>
          <cell r="AC62" t="str">
            <v>4. Implementar 100 porciento de la formulación y puesta en marcha de la política pública distrital de Paz, Reconciliación, Convivencia y No Estigmatización.</v>
          </cell>
          <cell r="AI62" t="str">
            <v xml:space="preserve">PD_Meta Proyecto: 4. Implementar 100 porciento de la formulación y puesta en marcha de la política pública distrital de Paz, Reconciliación, Convivencia y No Estigmatización.; </v>
          </cell>
          <cell r="AJ62">
            <v>0</v>
          </cell>
          <cell r="AK62">
            <v>44466</v>
          </cell>
          <cell r="AL62">
            <v>2</v>
          </cell>
          <cell r="AM62">
            <v>2022</v>
          </cell>
          <cell r="AN62" t="str">
            <v xml:space="preserve">Este indicador evidencia el porcentaje de avance en la formulación e implementación de la política pública distrital de Paz, Reconciliación, Convivencia y No Estigmatización, cumpliendo las siguientes fases estratégicas: 
i) Fase de Agenda pública: que estará enmarcada en el diseño de la estrategia territorial de participación ciudadana, así como en la construcción y lectura colectiva sobre la construcción de paz, memoria y reconciliación.
ii) Fase de Formulación: que centrará sus esfuerzos en el diseño de un documento de política que aborde los enfoques de derechos humanos, género, poblacional-diferencial, territorial y ambiental.
iii) Fase de Implementación: que se enfocará en la ejecución de la política conforme a la agenda pública definida. </v>
          </cell>
          <cell r="AO62" t="str">
            <v>Se prevé la construcción participativa de los documentos en concordancia con:
(i) Los principios sobre políticas públicas de memoria de las Américas de la Comisión Interamericana de Derechos Humanos
(ii) Lo contemplado en el Acuerdo Final de Paz
(iii) La Ley de Víctimas y Restitución de Tierras. 
Dichos componentes buscarán brindar marcos garantistas para que la sociedad pueda crear, dialogar y transformar, a partir de la construcción de memoria; brindar mayor autonomía a quienes movilizan la memoria en la ciudad; refrendar compromisos de la institucionalidad distrital alrededor de la memoria, y establecer unos marcos que blinden la memoria de la ciudad de pretensiones negacionistas o restrictivas de la circulación de memorias.</v>
          </cell>
          <cell r="AP62">
            <v>2020</v>
          </cell>
          <cell r="AQ62">
            <v>2024</v>
          </cell>
          <cell r="AR62" t="str">
            <v>Creciente</v>
          </cell>
          <cell r="AS62" t="str">
            <v>Eficacia</v>
          </cell>
          <cell r="AT62" t="str">
            <v>Porcentaje</v>
          </cell>
          <cell r="AU62" t="str">
            <v>Producto</v>
          </cell>
          <cell r="AV62" t="str">
            <v>N/D</v>
          </cell>
          <cell r="AW62" t="str">
            <v>N/D</v>
          </cell>
          <cell r="AX62" t="str">
            <v>N/D</v>
          </cell>
          <cell r="AY62">
            <v>1</v>
          </cell>
          <cell r="BB62" t="str">
            <v>La meta se cumplirá a través de la programación y ejecución de las acciones o actividades asociadas al cronograma de política pública aprobado, las cuales se programarán y harán seguimiento, de conformidad con el plan interno de trabajo de la Oficina Alta Consejería de Paz, Víctimas y Reconciliación.</v>
          </cell>
          <cell r="BC62" t="str">
            <v>(Sumatoria de acciones o actividades ejecutadas/Sumatoria de acciones o actividades programadas)*100</v>
          </cell>
          <cell r="BD62" t="str">
            <v>Sumatoria de acciones o actividades ejecutadas</v>
          </cell>
          <cell r="BE62" t="str">
            <v>Sumatoria de acciones o actividades programadas</v>
          </cell>
          <cell r="BF62" t="str">
            <v>Cronograma y soportes de las acciones desarrolladas para la formulación y puesta en marcha de la política pública distrital de Paz, Reconciliación, Convivencia y No Estigmatización.</v>
          </cell>
          <cell r="BG62">
            <v>3</v>
          </cell>
          <cell r="BH62">
            <v>44644</v>
          </cell>
          <cell r="BI62" t="str">
            <v>Radicado 3-2022-9977 del 24/03/2022</v>
          </cell>
          <cell r="BJ62" t="str">
            <v>Plan de acción - proyectos de inversión (actividades)</v>
          </cell>
          <cell r="BK62">
            <v>100</v>
          </cell>
          <cell r="BL62">
            <v>5</v>
          </cell>
          <cell r="BM62">
            <v>20</v>
          </cell>
          <cell r="BN62">
            <v>55</v>
          </cell>
          <cell r="BO62">
            <v>90</v>
          </cell>
          <cell r="BP62">
            <v>100</v>
          </cell>
          <cell r="BQ62">
            <v>943206893</v>
          </cell>
          <cell r="BR62">
            <v>85190000</v>
          </cell>
          <cell r="BS62">
            <v>194239893</v>
          </cell>
          <cell r="BT62">
            <v>95957000</v>
          </cell>
          <cell r="BU62">
            <v>196779000</v>
          </cell>
          <cell r="BV62">
            <v>371041000</v>
          </cell>
          <cell r="BW62">
            <v>5</v>
          </cell>
          <cell r="BX62">
            <v>20</v>
          </cell>
          <cell r="BY62">
            <v>55</v>
          </cell>
          <cell r="BZ62">
            <v>15</v>
          </cell>
          <cell r="CA62">
            <v>35</v>
          </cell>
          <cell r="CB62">
            <v>85188950</v>
          </cell>
          <cell r="CC62">
            <v>85188950</v>
          </cell>
          <cell r="CD62">
            <v>194239893</v>
          </cell>
          <cell r="CE62">
            <v>189798916</v>
          </cell>
          <cell r="CF62">
            <v>5</v>
          </cell>
          <cell r="CG62">
            <v>20</v>
          </cell>
          <cell r="CH62">
            <v>46.25</v>
          </cell>
          <cell r="CI62" t="str">
            <v>Suma</v>
          </cell>
          <cell r="CJ62">
            <v>0</v>
          </cell>
          <cell r="CK62">
            <v>0</v>
          </cell>
          <cell r="CL62">
            <v>8.75</v>
          </cell>
          <cell r="CM62">
            <v>0</v>
          </cell>
          <cell r="CN62">
            <v>0</v>
          </cell>
          <cell r="CO62">
            <v>8.75</v>
          </cell>
          <cell r="CP62">
            <v>0</v>
          </cell>
          <cell r="CQ62">
            <v>0</v>
          </cell>
          <cell r="CR62">
            <v>8.75</v>
          </cell>
          <cell r="CS62">
            <v>0</v>
          </cell>
          <cell r="CT62">
            <v>0</v>
          </cell>
          <cell r="CU62">
            <v>8.75</v>
          </cell>
          <cell r="CV62">
            <v>55</v>
          </cell>
          <cell r="CW62">
            <v>26.25</v>
          </cell>
          <cell r="CX62">
            <v>26.25</v>
          </cell>
          <cell r="CY62">
            <v>0</v>
          </cell>
          <cell r="CZ62">
            <v>0</v>
          </cell>
          <cell r="DA62">
            <v>25</v>
          </cell>
          <cell r="DB62">
            <v>0</v>
          </cell>
          <cell r="DC62">
            <v>0</v>
          </cell>
          <cell r="DD62">
            <v>25</v>
          </cell>
          <cell r="DE62">
            <v>0</v>
          </cell>
          <cell r="DF62">
            <v>0</v>
          </cell>
          <cell r="DG62">
            <v>25</v>
          </cell>
          <cell r="DH62">
            <v>0</v>
          </cell>
          <cell r="DI62">
            <v>0</v>
          </cell>
          <cell r="DJ62">
            <v>25</v>
          </cell>
          <cell r="DK62">
            <v>100</v>
          </cell>
          <cell r="DL62">
            <v>0</v>
          </cell>
          <cell r="DM62">
            <v>0</v>
          </cell>
          <cell r="DN62">
            <v>25</v>
          </cell>
          <cell r="DO62">
            <v>0</v>
          </cell>
          <cell r="DP62">
            <v>0</v>
          </cell>
          <cell r="DQ62">
            <v>25</v>
          </cell>
          <cell r="DR62">
            <v>0</v>
          </cell>
          <cell r="DS62">
            <v>0</v>
          </cell>
          <cell r="DT62">
            <v>21.25</v>
          </cell>
          <cell r="DU62">
            <v>3.75</v>
          </cell>
          <cell r="DV62">
            <v>0</v>
          </cell>
          <cell r="DW62">
            <v>0</v>
          </cell>
          <cell r="DX62">
            <v>75</v>
          </cell>
          <cell r="DY62">
            <v>75</v>
          </cell>
          <cell r="DZ62" t="str">
            <v>No Programó</v>
          </cell>
          <cell r="EA62" t="str">
            <v>No Programó</v>
          </cell>
          <cell r="EB62" t="str">
            <v>Informe de avance para el alistamiento de la fase de agenda pública</v>
          </cell>
          <cell r="EC62" t="str">
            <v>No Programó</v>
          </cell>
          <cell r="ED62" t="str">
            <v>No Programó</v>
          </cell>
          <cell r="EE62" t="str">
            <v>Informe de avance de la estrategia participativa para la construcción de la política pública</v>
          </cell>
          <cell r="EF62" t="str">
            <v>No Programó</v>
          </cell>
          <cell r="EG62" t="str">
            <v>No Programó</v>
          </cell>
          <cell r="EH62" t="str">
            <v>Informe de avance de la formulación de la política pública (avance de la estrategia participativa, análisis de la estructura jurídica, análisis y abordaje de enfoques)</v>
          </cell>
          <cell r="EI62" t="str">
            <v>No Programó</v>
          </cell>
          <cell r="EJ62" t="str">
            <v>No Programó</v>
          </cell>
          <cell r="EK62" t="str">
            <v>Informe de avance de la formulación de la política pública con los resultados de fase agenda pública, documento diagnóstico y factores estratégicos.</v>
          </cell>
          <cell r="EL62" t="str">
            <v>No Programó</v>
          </cell>
          <cell r="EM62" t="str">
            <v>No Programó</v>
          </cell>
          <cell r="EN62" t="str">
            <v>1. Informe de avance para el alistamiento de la fase de agenda pública
2. anexos: 
• Anexo N°1- Árbol de Problemas
• Anexo N°2 – Esquema de Participación
• Anexo N°3 – Cronograma
• Anexo N° 4 - Matriz Generalidades Conceptuales
• Memoria de reunión PPP 03032022
• Conv. PPP 03032022
• Matriz Generalidades Conceptuales 
• Conv. PPP 09032022
• Memoria de reunión PPP 25032022
• Conv. PPP 25032022
• Propuesta cronograma PP_Nuevo_280322
• PPTConcejoPaz_180322
• Conv250322
• MemoriaReunión250322
• AsistenciaTaller_030322</v>
          </cell>
          <cell r="EO62" t="str">
            <v>No Programó</v>
          </cell>
          <cell r="EP62">
            <v>0</v>
          </cell>
          <cell r="EQ62" t="str">
            <v>1. Informe avance PP
2. anexos:
a) Convocatoria OAP_010622
b) ActaAjustesMarcoConceptual_010622
c) Estructura Inf Cuali Cuanti_030622
d) Marco Teórico PPPaz_1060622
e) Estructura Inf Cuali Cuanti_030622
f) Esquema estructura ejes  
g) Mapa Instrumento
h) Listado articulación sectores PP Paz_230622
i) Acta Socialización Sectores Construcción De La Política Distrital de Paz_230622
j) Insumo ejes y problemática
k) Preparación jornada 16 junio sectores_030622
l) Conv_Recolección de Información
m) Informe Avance PP de Paz_290622</v>
          </cell>
          <cell r="ER62" t="str">
            <v>No Programó</v>
          </cell>
          <cell r="ES62" t="str">
            <v>No Programó</v>
          </cell>
          <cell r="ET62" t="str">
            <v xml:space="preserve">• Informe Avance PP de Paz_031022
• Anexos_PRODUCTOS_TERMINADOS 
• Evidencias_REUNIONES </v>
          </cell>
          <cell r="EU62" t="str">
            <v>1. Documentos adelantados
a. Anexo N°1- Marco conceptual
b. Anexo N°1 – Información Cualitativa y Cuantitativa
c. Anexo N°2 – Instrumento de Planeación vigentes
d. Anexo N°1 – Marco Jurídico
2. Actas y soportes de reuniones.
• Evidencia de reunión 14 de octubre seguimiento
• Evidencia de reunión 26 de octubre seguimiento
• Evidencia de reunión 28 de octubre seguimiento
• Evidencia de reunión 21 de octubre taller 1 factores estratégicos</v>
          </cell>
          <cell r="EV62">
            <v>0</v>
          </cell>
          <cell r="EW62">
            <v>0</v>
          </cell>
          <cell r="EX62">
            <v>95957000</v>
          </cell>
          <cell r="EY62">
            <v>95957000</v>
          </cell>
          <cell r="EZ62">
            <v>95957000</v>
          </cell>
          <cell r="FA62">
            <v>95957000</v>
          </cell>
          <cell r="FB62">
            <v>95957000</v>
          </cell>
          <cell r="FC62">
            <v>95957000</v>
          </cell>
          <cell r="FD62">
            <v>95957000</v>
          </cell>
          <cell r="FE62">
            <v>95957000</v>
          </cell>
          <cell r="FF62">
            <v>95957000</v>
          </cell>
          <cell r="FG62">
            <v>95957000</v>
          </cell>
          <cell r="FH62">
            <v>95957000</v>
          </cell>
          <cell r="FI62">
            <v>95957000</v>
          </cell>
          <cell r="FJ62">
            <v>95957000</v>
          </cell>
          <cell r="FK62">
            <v>95957000</v>
          </cell>
          <cell r="FL62">
            <v>95957000</v>
          </cell>
          <cell r="FM62">
            <v>95957000</v>
          </cell>
          <cell r="FN62">
            <v>95957000</v>
          </cell>
          <cell r="FO62">
            <v>95957000</v>
          </cell>
          <cell r="FP62">
            <v>95957000</v>
          </cell>
          <cell r="FQ62">
            <v>95957000</v>
          </cell>
          <cell r="FR62">
            <v>95957000</v>
          </cell>
          <cell r="FS62">
            <v>95957000</v>
          </cell>
          <cell r="FT62">
            <v>95957000</v>
          </cell>
          <cell r="FU62">
            <v>0</v>
          </cell>
          <cell r="FV62">
            <v>0</v>
          </cell>
          <cell r="FW62">
            <v>95957000</v>
          </cell>
          <cell r="FX62">
            <v>95956828</v>
          </cell>
          <cell r="FY62">
            <v>95956828</v>
          </cell>
          <cell r="FZ62">
            <v>95956828</v>
          </cell>
          <cell r="GA62">
            <v>95956828</v>
          </cell>
          <cell r="GB62">
            <v>95956828</v>
          </cell>
          <cell r="GC62">
            <v>95956828</v>
          </cell>
          <cell r="GD62">
            <v>95956828</v>
          </cell>
          <cell r="GE62">
            <v>95956828</v>
          </cell>
          <cell r="GF62">
            <v>95956828</v>
          </cell>
          <cell r="GG62">
            <v>95956828</v>
          </cell>
          <cell r="GH62">
            <v>0</v>
          </cell>
          <cell r="GI62">
            <v>0</v>
          </cell>
          <cell r="GJ62">
            <v>95956828</v>
          </cell>
          <cell r="GK62">
            <v>0</v>
          </cell>
          <cell r="GL62">
            <v>0</v>
          </cell>
          <cell r="GM62">
            <v>8723348</v>
          </cell>
          <cell r="GN62">
            <v>17446696</v>
          </cell>
          <cell r="GO62">
            <v>26170044</v>
          </cell>
          <cell r="GP62">
            <v>34893392</v>
          </cell>
          <cell r="GQ62">
            <v>43616740</v>
          </cell>
          <cell r="GR62">
            <v>52340088</v>
          </cell>
          <cell r="GS62">
            <v>61063436</v>
          </cell>
          <cell r="GT62">
            <v>69786784</v>
          </cell>
          <cell r="GU62">
            <v>0</v>
          </cell>
          <cell r="GV62">
            <v>0</v>
          </cell>
          <cell r="GW62">
            <v>69786784</v>
          </cell>
          <cell r="GX62">
            <v>0</v>
          </cell>
          <cell r="GY62">
            <v>0</v>
          </cell>
          <cell r="GZ62">
            <v>0</v>
          </cell>
          <cell r="HA62">
            <v>0</v>
          </cell>
          <cell r="HB62">
            <v>0</v>
          </cell>
          <cell r="HC62">
            <v>0</v>
          </cell>
          <cell r="HD62">
            <v>0</v>
          </cell>
          <cell r="HE62">
            <v>0</v>
          </cell>
          <cell r="HF62">
            <v>0</v>
          </cell>
          <cell r="HG62">
            <v>4440977</v>
          </cell>
          <cell r="HH62">
            <v>0</v>
          </cell>
          <cell r="HI62">
            <v>0</v>
          </cell>
          <cell r="HJ62">
            <v>4440977</v>
          </cell>
          <cell r="HK62">
            <v>0</v>
          </cell>
          <cell r="HL62">
            <v>4123765</v>
          </cell>
          <cell r="HM62">
            <v>4123765</v>
          </cell>
          <cell r="HN62">
            <v>4123765</v>
          </cell>
          <cell r="HO62">
            <v>4123765</v>
          </cell>
          <cell r="HP62">
            <v>4123765</v>
          </cell>
          <cell r="HQ62">
            <v>4123765</v>
          </cell>
          <cell r="HR62">
            <v>4123765</v>
          </cell>
          <cell r="HS62">
            <v>4123765</v>
          </cell>
          <cell r="HT62">
            <v>4123765</v>
          </cell>
          <cell r="HU62">
            <v>0</v>
          </cell>
          <cell r="HV62">
            <v>0</v>
          </cell>
          <cell r="HW62">
            <v>4123765</v>
          </cell>
          <cell r="HX62" t="str">
            <v>El indicador de formulación y puesta en marcha de la política pública distrital de Paz, Reconciliación, Convivencia y No Estigmatización, cuenta con dos (2) fases: La primera fase es la de agenda pública la cual está conformada por 13 productos o actividades. La segunda fase que es la de formulación, la cual cuenta con un total de 5 productos de los cuales 1 de ellos está programado para terminar en el mes de enero del 2023. En este sentido, con corte al mes de octubre se programó la entrega de 4 productos los cuales se cumplieron de la siguiente manera: 
• Marco Conceptual o teórico entregado en el mes de mayo
• Estrategia y proceso de participación ciudadana entregado en el mes de junio 	
• Documento Diagnóstico y Factores estratégicos – con un avance del 95%.
• Estrategia territorial de participación ciudadana – con un avance del 90%.
Los documentos que avanzaron por parte de la Alta Consejería de Paz, Víctimas y Reconciliación son: Marco conceptual: se realizaron nuevos ajustes y se avanzó en la primera versión consolidada. (ver anexo No. 1) Información Cualitativa y Cuantitativa:  se realizó ajuste y se inició unificación (Ver Anexo N.1), Instrumento de Planeación vigentes: se realizó ajustes con base en retroalimentación. (Ver Anexo N.3), 1.5. Marco Jurídico: se realizó ajuste y se encuentra en consolidada. (Ver Anexo N.1). 
Se logró hacer el cierre de la fase participativa quedando pendiente el análisis y consolidación de la información, el cual se encontraba pendiente y se reportó como retraso en el mes de septiembre.
DIFICULTADES
En el marco de la reunión con el Concejo Distrital de Paz se estableció por parte de la alcaldesa la posibilidad de extender el plan de trabajo del diseño de la Política con el fin de armonizar y trabajar de manera activa con el Concejo en la fase de Agenda Pública de la misma. Razón por la cual se rediseñó el cronograma en lo especialmente relacionado con la fase en mención y se encuentra en revisión por parte del equipo de la Secretaría de Planeación Distrital.  El cronograma se actualizó y se proyectó lograr su cumplimiento para presentar en el primer CONPES que se realice en el 2023, se ha realizado los respectivos seguimientos y entrega de los productos con los cuales se espera continuar cumpliendo.
BENEFICIOS
Los representantes de los siguientes espacios de participación: Consejo Distrital de Paz, Consejo Consultivo Distrital de Participación, Mesas de Participación Efectiva de Víctimas del Conflicto Armado, Autoridades Indígenas, Comisión Consultiva NARP, Activas en el proceso de Agenda Pública, para socialización y construcción de la política, Consejo Distrital de Paz - Comisión Articulaciones Nacionales, Organizaciones vinculadas a temas de verdad y memoria, Firmantes del Acuerdo de Paz, Consejo Distrital de Paz - Comisión Educación, Consejos Consultivos de Participación Ciudadana, Consejo Distrital de Paz - Acuerdos metodológicos; los cuales pueden participar activamente de la construcción de la política pública distrital de Paz, Reconciliación, Convivencia y No Estigmatización</v>
          </cell>
          <cell r="HY62" t="str">
            <v/>
          </cell>
          <cell r="HZ62" t="str">
            <v/>
          </cell>
          <cell r="IA62" t="str">
            <v>No programó</v>
          </cell>
          <cell r="IB62" t="str">
            <v>No programó</v>
          </cell>
          <cell r="IC62" t="str">
            <v>Este indicador evidencia el porcentaje de avance en la formulación e implementación de la política pública distrital de Paz, Reconciliación, Convivencia y No Estigmatización, con el cumplimiento de las actividades asociadas al cronograma propuesto. Durante la vigencia 2022, con corte al mes de marzo, se han adelantado las siguientes actividades:
Se dio avance en los procesos relacionados con la estructuración y formulación del documento diagnóstico y de factores estratégicos, para lo cual se entrega el Informe de avance del proceso de formulación de la Política Publica de Paz, Reconciliación, Convivencia y No estigmatización, en el cual se describen las actividades adelantadas en la fase de formulación:
1. Reunión de trabajo con el fin de revisar avances en la construcción de definición, alcance y conceptualización de los Ejes Temáticos de la Política Pública de Paz: 1) Avances en Eje de Capacidades ciudadanas para la paz 2) Avances en Eje de Territorialización del SIP; 3) Avance en metodología participación
a) Definición de estructura del Eje:
1.1. Capacidades ciudadanas para una cultura de paz/ Capacidades ciudadanas para la paz  
1.1.1. Definición y alcance del eje: Que es el eje y que apunta a transformar
1.1.2. Diagnostico cuantitativo, datos, línea base. (contexto y población afectada)
1.1.3. Estado valorativo de acciones: Diferenciación y complementariedad con las demás PP
1.1.4. Estrategias (Población Objetivo)
1.1.5. Conceptos: - Reconciliación, No estigmatización, Convivencia, Resolución de conflictos, Transformación de conflictos, Cultura de paz, Capacidades para la paz. 
1.1.6. Fortalecimiento Institucional: 	Instancias y Mecanismos de Articulación 
b) Avance en el análisis conceptual del eje N°1. Se elaboró una matriz que recopila las generalidades conceptuales para cada uno de los conceptos base del eje: Construcción de Paz, Reconciliación, Convivencia y no estigmatización
Igualmente, se adelantó una mesa de trabajo con el fin de articular el equipo de política pública con la Dirección de Reparación Integral de la ACPVR, para avanzar en la construcción de uno de los ejes de la política, sobre la territorialización del SIVJRNR.
2. Se realizó mesa de trabajo con el equipo definido, con el objetivo de revisar: 
• Presentación del sistema de información del Observatorio de Víctimas.
• Avance en el documento del Diagnóstico e Identificación de factores Estratégicos.
La información de la gestión y avance en el proceso de formulación se encuentra relacionada en el informe de avance para el alistamiento de la Política Distrital de Paz, Reconciliación, No Estigmatización y Transformación de Conflictos que se elaboró con el fin de dar cumplimiento a la meta 4 de nuestro proyecto de inversión.
DIFICULTADES
En el marco de la reunión con el Concejo Distrital de Paz se estableció por parte de la alcaldesa la posibilidad de extender el plan de trabajo del diseño de la Política con el fin de armonizar y trabajar de manera activa con el Concejo en la fase de Agenda Pública de la misma. Razón por la cual se rediseñó el cronograma en lo especialmente relacionado con la fase en mención y se encuentra en revisión por parte del equipo de la Secretaría de Planeación Distrital.
BENEFICIOS
En este momento la política está surtiendo el proceso de formulación, razón por la cual durante la elaboración de su diagnóstico se tendrá el proceso de identificación y socialización con las comunidades y grupos de acción que se determinen a partir de la ruta para la socialización de esta.</v>
          </cell>
          <cell r="ID62" t="str">
            <v>No Programó</v>
          </cell>
          <cell r="IE62" t="str">
            <v>No Programó</v>
          </cell>
          <cell r="IF62" t="str">
            <v xml:space="preserve">Este indicador evidencia el porcentaje de avance en la formulación e implementación de la política pública distrital de Paz, Reconciliación, Convivencia y No Estigmatización, con el cumplimiento de las actividades asociadas al cronograma propuesto. Durante la vigencia 2022, con corte al mes de junio, se han adelantado las siguientes actividades:
 Mesa de trabajo con la oficina de Planeación, a fin de retroalimentar el ajuste al marco teórico presentado. Se hicieron observaciones alrededor de los enfoques y la organización de la información de acuerdo a la estructura conceptual. Se presentó a la oficina Asesora de planeación el avance en la formulación del marco teórico, así como el proceso de recolección de información diagnóstica, acorde al cronograma de trabajo oficializado 
 Se continuó con el trabajo de organización y recopilación de información para el capítulo de información cuantitativa y cualitativa.
 Se realizó la primera mesa de trabajo oficialmente con los sectores del Distrito, con el fin de:
- Identificar los requerimientos de información relacionados con contenidos de la PDPRNETC e identificación de enlaces misionales relacionados con la formulación del Plan de Acción.
- Identificar los espacios de participación y grupos de interés relacionados con la Estrategia de Participación.
 Se continuó con el trabajo articulado y liderado por la oficina de participación a fin de poder avanzar en la identificación de la información diagnóstica cualitativa y cuantitativa de los enfoques de la política. 
 De la misma manera se ajustó el marco conceptual, según lo solicitado por planeación para corresponder a la necesidad de articular el documento a los enfoques de las políticas del distrito.
DIFICULTADES: 
Las actividades adelantadas hasta la fecha van acordes a lo programado en el cronograma de trabajo, sin embargo, de acuerdo a los requerimientos de la metodología participativa se están haciendo los ajustes pertinentes para habilitar todos los espacios de manera paralela para lograr las actividades planeadas. 
BENEFICIOS
Debido a la fase en la que se encuentra la política, aun no se ha tenido interacción con la población objetivo (víctimas, excombatientes, sociedad civil y organizaciones que trabajen en la construcción de paz territorial), pero se espera comenzar el proceso de consulta pública el mes de septiembre.
</v>
          </cell>
          <cell r="IG62" t="str">
            <v>No Programó</v>
          </cell>
          <cell r="IH62" t="str">
            <v>No Programó</v>
          </cell>
          <cell r="II62" t="str">
            <v xml:space="preserve">Durante el mes de septiembre se presentó el  “Informe de avance para el alistamiento de la Política Distrital de Paz, Reconciliación, No Estigmatización y Transformación de Conflictos”, en el cual se describen las actividades realizadas en los siguientes temas:
a) Construcción de documento Diagnóstico y Factores estratégicos – con un avance del 90%.
b) Estrategia territorial de participación ciudadana – con un avance del 80%.
Los documentos terminados por parte de la Alta Consejería de Paz, Víctimas y Reconciliación son:
1.Marco conceptual: se recibió la revisión de este insumo por parte de la SDP y la OAP, ya ser realizaron los ajustes pertinentes y el documento se encuentra listo. (Ver Anexo N.1)
2. Información Cualitativa y Cuantitativa: el documento ya surtió la primera revisión por parte de la SDP y la OAP, se recibieron observaciones el pasado 29 de septiembre. (Ver Anexo N.2)
3. Instrumento de Planeación vigentes: Se terminó el documento el 4 de octubre  (Ver Anexo N.3)
4. Marco Jurídico: se encuentra en proceso de ajuste por parte de la Alta Consejería, posterior a revisión y observaciones por parte de la Secretaría Distrital de Planeación y la Oficina Asesora de Planeación de la Secretaría General. (Ver Anexo N.4)
RETRASOS
Se inició del proceso de dialogo ciudadano, en el cual se socializa el objetivo de la política y analiza de manera participativa el alcance planteado, así como las principales problemáticas que las distintas comunidades e instancias de participación manifiestan como estratégicas. De 20 encuentros programados 4 no han contado con asistencia, a saber:
• Consejo Distrital de Paz - Comisión Comunicaciones
• Consejo Distrital de Paz - Comisión Arte y Cultura
• Consejo Distrital de Paz - Comisión Diálogo Social
• Consejo Distrital de Paz - Comisión Articulaciones Locales
Los cambios de fecha y reprogramaciones, que fueron por decisión de la audiencia, provocaron algunos retrasos en el cronograma, situación que se notificó y se solicitó ampliación de plazo de acuerdo con el cronograma aprobado por la Oficina Asesora de Planeación.
BENEFICIOS
Representantes de los siguientes espacios de participación: Consejo Distrital de Paz, Consejo Consultivo Distrital de Participación, Mesas de Participación Efectiva de Víctimas del Conflicto Armado, Autoridades Indígenas, Comisión Consultiva NARP, Activas en el proceso de Agenda Pública, para socialización y construcción de la política, Consejo Distrital de Paz - Comisión Articulaciones Nacionales, Organizaciones vinculadas a temas de verdad y memoria, Firmantes del Acuerdo de Paz, Consejo Distrital de Paz - Comisión Educación, Consejos Consultivos de Participación Ciudadana, Consejo Distrital de Paz - Acuerdos metodológicos </v>
          </cell>
          <cell r="IJ62" t="str">
            <v>Para el mes de octubre se presentó el “Informe de avance para el alistamiento de la Política Distrital de Paz, Reconciliación, No Estigmatización y Transformación de Conflictos”. En este marco se desarrollan los siguientes alcances: Construcción de documento Diagnóstico y Factores estratégicos – con un avance del 95%. b) Estrategia territorial de participación ciudadana – con un avance del 90%. 
Los documentos que avanzaron por parte de la Alta Consejería de Paz, Víctimas y Reconciliación son: Marco conceptual: se realizaron nuevos ajustes y se avanzó en la primera versión consolidada. (ver anexo No. 1) Información Cualitativa y Cuantitativa:  se realizó ajuste y se inició unificación (Ver Anexo N.1), Instrumento de Planeación vigentes: se realizó ajustes con base en retroalimentación. (Ver Anexo N.3), 1.5. Marco Jurídico: se realizó ajuste y se encuentra en consolidada. (Ver Anexo N.1). 
Se logró hacer el cierre de la fase participativa quedando pendiente el análisis y consolidación de la información, el cual se encontraba pendiente y se reportó como retraso en el mes de septiembre.
BENEFICIOS
Los representantes de los siguientes espacios de participación: Consejo Distrital de Paz, Consejo Consultivo Distrital de Participación, Mesas de Participación Efectiva de Víctimas del Conflicto Armado, Autoridades Indígenas, Comisión Consultiva NARP, Activas en el proceso de Agenda Pública, para socialización y construcción de la política, Consejo Distrital de Paz - Comisión Articulaciones Nacionales, Organizaciones vinculadas a temas de verdad y memoria, Firmantes del Acuerdo de Paz, Consejo Distrital de Paz - Comisión Educación, Consejos Consultivos de Participación Ciudadana, Consejo Distrital de Paz - Acuerdos metodológicos; los cuales pueden participar activamente de la construcción de la política pública distrital de Paz, Reconciliación, Convivencia y No Estigmatización</v>
          </cell>
          <cell r="IK62" t="str">
            <v/>
          </cell>
          <cell r="IL62" t="str">
            <v/>
          </cell>
          <cell r="IM62">
            <v>0</v>
          </cell>
          <cell r="IN62">
            <v>0</v>
          </cell>
          <cell r="IO62">
            <v>1</v>
          </cell>
          <cell r="IP62">
            <v>0</v>
          </cell>
          <cell r="IQ62">
            <v>0</v>
          </cell>
          <cell r="IR62">
            <v>1</v>
          </cell>
          <cell r="IS62">
            <v>0</v>
          </cell>
          <cell r="IT62">
            <v>0</v>
          </cell>
          <cell r="IU62">
            <v>0.85</v>
          </cell>
          <cell r="IV62">
            <v>3.75</v>
          </cell>
          <cell r="IW62">
            <v>0</v>
          </cell>
          <cell r="IX62">
            <v>0</v>
          </cell>
          <cell r="IY62">
            <v>0.75</v>
          </cell>
          <cell r="IZ62">
            <v>0</v>
          </cell>
          <cell r="JA62">
            <v>0</v>
          </cell>
          <cell r="JB62">
            <v>25</v>
          </cell>
          <cell r="JC62">
            <v>0</v>
          </cell>
          <cell r="JD62">
            <v>0</v>
          </cell>
          <cell r="JE62">
            <v>25</v>
          </cell>
          <cell r="JF62">
            <v>0</v>
          </cell>
          <cell r="JG62">
            <v>0</v>
          </cell>
          <cell r="JH62">
            <v>21.25</v>
          </cell>
          <cell r="JI62">
            <v>3.75</v>
          </cell>
          <cell r="JJ62">
            <v>0</v>
          </cell>
          <cell r="JK62">
            <v>0</v>
          </cell>
          <cell r="JL62">
            <v>75</v>
          </cell>
          <cell r="JM62">
            <v>0</v>
          </cell>
          <cell r="JN62">
            <v>0</v>
          </cell>
          <cell r="JO62">
            <v>25</v>
          </cell>
          <cell r="JP62">
            <v>25</v>
          </cell>
          <cell r="JQ62">
            <v>25</v>
          </cell>
          <cell r="JR62">
            <v>50</v>
          </cell>
          <cell r="JS62">
            <v>50</v>
          </cell>
          <cell r="JT62">
            <v>50</v>
          </cell>
          <cell r="JU62">
            <v>71.25</v>
          </cell>
          <cell r="JV62">
            <v>75</v>
          </cell>
          <cell r="JW62">
            <v>75</v>
          </cell>
          <cell r="JX62">
            <v>75</v>
          </cell>
          <cell r="JY62" t="str">
            <v>No Programó</v>
          </cell>
          <cell r="JZ62" t="str">
            <v/>
          </cell>
          <cell r="KA62">
            <v>100</v>
          </cell>
          <cell r="KB62" t="str">
            <v/>
          </cell>
          <cell r="KC62" t="str">
            <v/>
          </cell>
          <cell r="KD62">
            <v>100</v>
          </cell>
          <cell r="KE62" t="str">
            <v/>
          </cell>
          <cell r="KF62" t="str">
            <v/>
          </cell>
          <cell r="KG62">
            <v>85</v>
          </cell>
          <cell r="KH62" t="str">
            <v/>
          </cell>
          <cell r="KI62" t="str">
            <v/>
          </cell>
          <cell r="KJ62" t="str">
            <v/>
          </cell>
          <cell r="KK62" t="str">
            <v>No Programó</v>
          </cell>
          <cell r="KL62" t="str">
            <v>No Programó</v>
          </cell>
          <cell r="KM62">
            <v>100</v>
          </cell>
          <cell r="KN62">
            <v>100</v>
          </cell>
          <cell r="KO62">
            <v>100</v>
          </cell>
          <cell r="KP62">
            <v>100</v>
          </cell>
          <cell r="KQ62">
            <v>100</v>
          </cell>
          <cell r="KR62">
            <v>100</v>
          </cell>
          <cell r="KS62">
            <v>95</v>
          </cell>
          <cell r="KT62">
            <v>100</v>
          </cell>
          <cell r="KU62" t="str">
            <v/>
          </cell>
          <cell r="KV62" t="str">
            <v/>
          </cell>
          <cell r="KW62">
            <v>100</v>
          </cell>
          <cell r="KX62" t="str">
            <v>7871_1</v>
          </cell>
          <cell r="KY62" t="str">
            <v xml:space="preserve">1. Aumentar la apropiación social de la memoria y la verdad históricas, por parte de la ciudadanía, </v>
          </cell>
          <cell r="KZ62">
            <v>100</v>
          </cell>
          <cell r="LA62">
            <v>81.978543743078632</v>
          </cell>
          <cell r="LB62" t="str">
            <v/>
          </cell>
          <cell r="LC62" t="str">
            <v/>
          </cell>
          <cell r="LD62">
            <v>99.853518815976557</v>
          </cell>
          <cell r="LE62">
            <v>91.826164710134094</v>
          </cell>
          <cell r="LF62">
            <v>33020418000</v>
          </cell>
          <cell r="LG62">
            <v>30936370769</v>
          </cell>
          <cell r="LH62">
            <v>22941975143</v>
          </cell>
          <cell r="LI62">
            <v>3442935911</v>
          </cell>
          <cell r="LJ62">
            <v>3440856465</v>
          </cell>
          <cell r="LK62" t="str">
            <v>No Programó</v>
          </cell>
          <cell r="LL62" t="str">
            <v>No Programó</v>
          </cell>
          <cell r="LM62">
            <v>8.75</v>
          </cell>
          <cell r="LN62">
            <v>0</v>
          </cell>
          <cell r="LO62">
            <v>0</v>
          </cell>
          <cell r="LP62">
            <v>8.75</v>
          </cell>
          <cell r="LQ62">
            <v>0</v>
          </cell>
          <cell r="LR62">
            <v>0</v>
          </cell>
          <cell r="LS62">
            <v>7.4375</v>
          </cell>
          <cell r="LT62">
            <v>1.3125</v>
          </cell>
          <cell r="LU62" t="str">
            <v/>
          </cell>
          <cell r="LV62" t="str">
            <v/>
          </cell>
          <cell r="LW62">
            <v>26.25</v>
          </cell>
          <cell r="LX62">
            <v>26.25</v>
          </cell>
          <cell r="LY62">
            <v>46.25</v>
          </cell>
          <cell r="LZ62" t="str">
            <v>No oportuna: El tiempo de radicación debe coincidir con el plazo establecido por la Oficina Asesora de Planeación - OAP</v>
          </cell>
          <cell r="MA62" t="str">
            <v>Oportuno: Se radica en los tiempos establecidos por la Oficina Asesora de Planeación - OAP</v>
          </cell>
          <cell r="MB62" t="str">
            <v>Oportuno: Se radica en los tiempos establecidos por la Oficina Asesora de Planeación - OAP</v>
          </cell>
          <cell r="MC62" t="str">
            <v>Oportuno: Se radica en los tiempos establecidos por la Oficina Asesora de Planeación - OAP</v>
          </cell>
          <cell r="MD62" t="str">
            <v>Oportuno: Se radica en los tiempos establecidos por la Oficina Asesora de Planeación - OAP</v>
          </cell>
          <cell r="ME62" t="str">
            <v>Oportuno: Se radica en los tiempos establecidos por la Oficina Asesora de Planeación - OAP</v>
          </cell>
          <cell r="MF62" t="str">
            <v>Oportuno: Se radica en los tiempos establecidos por la Oficina Asesora de Planeación - OAP</v>
          </cell>
          <cell r="MG62" t="str">
            <v>No aplica</v>
          </cell>
          <cell r="MH62">
            <v>0</v>
          </cell>
          <cell r="MI62">
            <v>0</v>
          </cell>
          <cell r="MJ62">
            <v>0</v>
          </cell>
          <cell r="MK62">
            <v>0</v>
          </cell>
          <cell r="ML62" t="str">
            <v>No aplica</v>
          </cell>
          <cell r="MM62" t="str">
            <v>No aplica</v>
          </cell>
          <cell r="MN6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6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6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62" t="str">
            <v>Coherente: La información de avance de la magnitud, consignada en el reporte del periodo, concuerda con la programación realizada, con la información cualitativa presentada, con las actividades establecidas (si aplica) y con los soportes presentados. Esta</v>
          </cell>
          <cell r="MR6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62" t="str">
            <v>No aplica</v>
          </cell>
          <cell r="MT62">
            <v>0</v>
          </cell>
          <cell r="MU62">
            <v>0</v>
          </cell>
          <cell r="MV62">
            <v>0</v>
          </cell>
          <cell r="MW62">
            <v>0</v>
          </cell>
          <cell r="MX62" t="str">
            <v>No Programó</v>
          </cell>
          <cell r="MY62" t="str">
            <v>No Programó</v>
          </cell>
          <cell r="MZ62">
            <v>100</v>
          </cell>
          <cell r="NA62">
            <v>100</v>
          </cell>
          <cell r="NB62">
            <v>100</v>
          </cell>
          <cell r="NC62">
            <v>100</v>
          </cell>
          <cell r="ND62">
            <v>100</v>
          </cell>
          <cell r="NE62">
            <v>100</v>
          </cell>
          <cell r="NF62">
            <v>95</v>
          </cell>
          <cell r="NG62">
            <v>100</v>
          </cell>
          <cell r="NH62" t="str">
            <v/>
          </cell>
          <cell r="NI62" t="str">
            <v/>
          </cell>
          <cell r="NJ62" t="str">
            <v xml:space="preserve">La información consignada en el reporte del periodo, coincide con la información registrada en las herramientas presupuestales oficiales.  </v>
          </cell>
          <cell r="NK62" t="str">
            <v xml:space="preserve">La información consignada en el reporte del periodo, coincide con la información registrada en las herramientas presupuestales oficiales.  </v>
          </cell>
          <cell r="NL62" t="str">
            <v xml:space="preserve">La información consignada en el reporte del periodo, coincide con la información registrada en las herramientas presupuestales oficiales.  </v>
          </cell>
          <cell r="NM62" t="str">
            <v xml:space="preserve">La información consignada en el reporte del periodo, coincide con la información registrada en las herramientas presupuestales oficiales.  </v>
          </cell>
          <cell r="NN62" t="str">
            <v xml:space="preserve">La información consignada en el reporte del periodo, coincide con la información registrada en las herramientas presupuestales oficiales.  </v>
          </cell>
          <cell r="NO62" t="str">
            <v xml:space="preserve">La información consignada en el reporte del periodo, coincide con la información registrada en las herramientas presupuestales oficiales.  </v>
          </cell>
          <cell r="NP62" t="str">
            <v xml:space="preserve">La información consignada en el reporte del periodo, coincide con la información registrada en las herramientas presupuestales oficiales.  </v>
          </cell>
          <cell r="NQ62" t="str">
            <v xml:space="preserve">La información consignada en el reporte del periodo, coincide con la información registrada en las herramientas presupuestales oficiales.  </v>
          </cell>
          <cell r="NR62">
            <v>0</v>
          </cell>
          <cell r="NS62">
            <v>0</v>
          </cell>
          <cell r="NT62">
            <v>0</v>
          </cell>
          <cell r="NU62">
            <v>0</v>
          </cell>
          <cell r="NV62" t="str">
            <v>No aplica</v>
          </cell>
          <cell r="NW62" t="str">
            <v>No aplica</v>
          </cell>
          <cell r="NX62" t="str">
            <v>No aplica</v>
          </cell>
          <cell r="NY62" t="str">
            <v>No aplica</v>
          </cell>
          <cell r="NZ62" t="str">
            <v>No aplica</v>
          </cell>
          <cell r="OA62" t="str">
            <v>No aplica</v>
          </cell>
          <cell r="OB62" t="str">
            <v xml:space="preserve">No se programo para el periodo del reporte. </v>
          </cell>
          <cell r="OC62" t="str">
            <v>No aplica</v>
          </cell>
          <cell r="OD62">
            <v>0</v>
          </cell>
          <cell r="OE62">
            <v>0</v>
          </cell>
          <cell r="OF62">
            <v>0</v>
          </cell>
          <cell r="OG62">
            <v>0</v>
          </cell>
          <cell r="OJ62" t="str">
            <v>PD103</v>
          </cell>
          <cell r="OK62">
            <v>46.25</v>
          </cell>
          <cell r="OL62">
            <v>0</v>
          </cell>
          <cell r="OM62">
            <v>0</v>
          </cell>
          <cell r="ON62">
            <v>0</v>
          </cell>
          <cell r="OO62">
            <v>0</v>
          </cell>
          <cell r="OP62">
            <v>0</v>
          </cell>
          <cell r="OQ62">
            <v>0</v>
          </cell>
          <cell r="OR62">
            <v>0</v>
          </cell>
          <cell r="OS62">
            <v>0</v>
          </cell>
          <cell r="OT62">
            <v>0</v>
          </cell>
          <cell r="OU62">
            <v>317212</v>
          </cell>
          <cell r="OV62">
            <v>0</v>
          </cell>
          <cell r="OW62">
            <v>0</v>
          </cell>
          <cell r="OX62">
            <v>317212</v>
          </cell>
          <cell r="OY62">
            <v>4440977</v>
          </cell>
          <cell r="OZ62">
            <v>4440977</v>
          </cell>
          <cell r="PA62">
            <v>4440977</v>
          </cell>
          <cell r="PB62">
            <v>4440977</v>
          </cell>
          <cell r="PC62">
            <v>4123765</v>
          </cell>
          <cell r="PD62">
            <v>4123765</v>
          </cell>
          <cell r="PE62">
            <v>4123765</v>
          </cell>
          <cell r="PF62">
            <v>4123765</v>
          </cell>
          <cell r="PG62">
            <v>4123765</v>
          </cell>
          <cell r="PH62">
            <v>4123765</v>
          </cell>
          <cell r="PI62">
            <v>0</v>
          </cell>
          <cell r="PJ62">
            <v>0</v>
          </cell>
          <cell r="PK62">
            <v>4123765</v>
          </cell>
          <cell r="PL62">
            <v>1942744</v>
          </cell>
          <cell r="PM62">
            <v>3440993167</v>
          </cell>
          <cell r="PN62" t="str">
            <v>Meta Proyecto de Inversión</v>
          </cell>
        </row>
        <row r="63">
          <cell r="A63" t="str">
            <v>PD104</v>
          </cell>
          <cell r="B63">
            <v>7871</v>
          </cell>
          <cell r="C63" t="str">
            <v>7871_5</v>
          </cell>
          <cell r="D63">
            <v>2020110010188</v>
          </cell>
          <cell r="E63" t="str">
            <v>Un nuevo contrato social y ambiental para la Bogotá del siglo XXI</v>
          </cell>
          <cell r="F63" t="str">
            <v>3. Inspirar confianza y legitimidad para vivir sin miedo y ser epicentro de cultura ciudadana, paz y reconciliación.</v>
          </cell>
          <cell r="G63" t="str">
            <v>39.  Bogotá territorio de paz y atención integral a las víctimas del conflicto armado.</v>
          </cell>
          <cell r="H63" t="str">
            <v>Mejorar la integración de las acciones, servicios y escenarios que dan respuesta a las obligaciones derivadas de ley para las víctimas, el Acuerdo de Paz, y los demás compromisos distritales en materia de memoria, reparación, paz y reconciliación.</v>
          </cell>
          <cell r="I63"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3" t="str">
            <v>Construcción de Bogotá-región como territorio de paz para las víctimas y la reconciliación</v>
          </cell>
          <cell r="K63" t="str">
            <v>Oficina de Alta Consejería de Paz, Víctimas y Reconciliación</v>
          </cell>
          <cell r="L63" t="str">
            <v xml:space="preserve">Carlos Vladimir Rodriguez Valencia </v>
          </cell>
          <cell r="M63" t="str">
            <v>Alto Consejero de Paz, Víctimas y Reconciliación</v>
          </cell>
          <cell r="N63" t="str">
            <v>Oficina de Alta Consejería de Paz, Víctimas y Reconciliación</v>
          </cell>
          <cell r="O63" t="str">
            <v xml:space="preserve">Carlos Vladimir Rodriguez Valencia </v>
          </cell>
          <cell r="P63" t="str">
            <v>Alto Consejero de Paz, Víctimas y Reconciliación</v>
          </cell>
          <cell r="Q63" t="str">
            <v>Ivana Carolina Gonzalez Murcia, Juan Guillermo Becerra Jimenez</v>
          </cell>
          <cell r="R63" t="str">
            <v>Hilda Lucero Molina Velandia</v>
          </cell>
          <cell r="S63" t="str">
            <v>5. Implementar 100 porciento de una ruta de reparación integral para las víctimas del conflicto armado, acorde con las competencias del distrito capital.</v>
          </cell>
          <cell r="T63" t="str">
            <v>Implementar 100 porciento de una ruta de reparación integral para las víctimas del conflicto armado, acorde con las competencias del distrito capital.</v>
          </cell>
          <cell r="AB63" t="str">
            <v>20.3. Porcentaje de implementación  de la ruta de reparación integral para las víctimas del conflicto armado.</v>
          </cell>
          <cell r="AC63" t="str">
            <v>5. Implementar 100 porciento de una ruta de reparación integral para las víctimas del conflicto armado, acorde con las competencias del distrito capital.</v>
          </cell>
          <cell r="AI63" t="str">
            <v xml:space="preserve">PD_PMR: 20.3. Porcentaje de implementación  de la ruta de reparación integral para las víctimas del conflicto armado.; PD_Meta Proyecto: 5. Implementar 100 porciento de una ruta de reparación integral para las víctimas del conflicto armado, acorde con las competencias del distrito capital.; </v>
          </cell>
          <cell r="AJ63">
            <v>0</v>
          </cell>
          <cell r="AK63">
            <v>44466</v>
          </cell>
          <cell r="AL63">
            <v>2</v>
          </cell>
          <cell r="AM63">
            <v>2022</v>
          </cell>
          <cell r="AN6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se desarrollarán las siguientes actividades: 
-	Implementar y hacer seguimiento a las acciones establecidas en el acuerdo de paz, relacionadas con el sistema integral de Verdad, Justicia, Reparación y No repetición.
-	Generar procesos para el  desarrollo social y productivo sostenible que contribuyan a la generación de ingresos para la población víctima del conflicto armado
-	Implementar y monitorear las medidas y acciones del plan de reparación colectiva de acuerdo con los compromisos adquiridos por el Distrito Capital.
-	Implementar y hacer seguimiento a la ruta de reparación individual en la ciudad de Bogotá.</v>
          </cell>
          <cell r="AO63" t="str">
            <v>Fortalecer la articulación institucional y el otorgamiento de servicios que dan respuesta a las obligaciones y retos en materia de asistencia, atención y reparación a víctimas en Bogotá-región; así como otros efectos particulares, asociados al conflicto.</v>
          </cell>
          <cell r="AP63">
            <v>2020</v>
          </cell>
          <cell r="AQ63">
            <v>2024</v>
          </cell>
          <cell r="AR63" t="str">
            <v>Constante</v>
          </cell>
          <cell r="AS63" t="str">
            <v>Eficacia</v>
          </cell>
          <cell r="AT63" t="str">
            <v>Porcentaje</v>
          </cell>
          <cell r="AU63" t="str">
            <v>Producto</v>
          </cell>
          <cell r="AV63">
            <v>2019</v>
          </cell>
          <cell r="AW63">
            <v>99.73</v>
          </cell>
          <cell r="AX63" t="str">
            <v xml:space="preserve">Proyecto de inversión 1156_x000D_
	</v>
          </cell>
          <cell r="AZ63">
            <v>1</v>
          </cell>
          <cell r="BB63" t="str">
            <v>El indicador se calculará a través de la relación entre las acciones o actividades ejecutadas y programadas en el periodo para el seguimiento de la ruta de reparación integral, de conformidad con el plan interno de trabajo de la Oficina Alta Consejería de Paz, Víctimas y Reconciliación.</v>
          </cell>
          <cell r="BC63" t="str">
            <v>(Valor porcentual asignado al total de las acciones o actividades ejecutadas en el periodo/Valor porcentual asignado al total de las acciones o actividades programadas en el periodo)*100</v>
          </cell>
          <cell r="BD63" t="str">
            <v>Valor porcentual asignado al total de las acciones o actividades ejecutadas en el periodo</v>
          </cell>
          <cell r="BE63" t="str">
            <v>Valor porcentual asignado al total de las acciones o actividades programadas en el periodo</v>
          </cell>
          <cell r="BF63" t="str">
            <v xml:space="preserve">Reporte de medidas entregadas de Asistencia y Ayuda Humanitaria Inmediata (AAHI)
Informe reporte de seguimiento a  victimas del conflicto armado residentes en Bogotá </v>
          </cell>
          <cell r="BG63">
            <v>3</v>
          </cell>
          <cell r="BH63">
            <v>44644</v>
          </cell>
          <cell r="BI63" t="str">
            <v>Radicado 3-2022-9977 del 24/03/2022</v>
          </cell>
          <cell r="BJ63" t="str">
            <v>Establecer variables 1 y/o 2 numéricas</v>
          </cell>
          <cell r="BK63">
            <v>100</v>
          </cell>
          <cell r="BL63">
            <v>100</v>
          </cell>
          <cell r="BM63">
            <v>100</v>
          </cell>
          <cell r="BN63">
            <v>100</v>
          </cell>
          <cell r="BO63">
            <v>100</v>
          </cell>
          <cell r="BP63">
            <v>100</v>
          </cell>
          <cell r="BQ63">
            <v>12800734268</v>
          </cell>
          <cell r="BR63">
            <v>3467954773</v>
          </cell>
          <cell r="BS63">
            <v>3546876294</v>
          </cell>
          <cell r="BT63">
            <v>2596733201</v>
          </cell>
          <cell r="BU63">
            <v>1558793000</v>
          </cell>
          <cell r="BV63">
            <v>1630377000</v>
          </cell>
          <cell r="BW63">
            <v>100</v>
          </cell>
          <cell r="BX63">
            <v>100</v>
          </cell>
          <cell r="BY63">
            <v>100</v>
          </cell>
          <cell r="BZ63">
            <v>100</v>
          </cell>
          <cell r="CA63">
            <v>100</v>
          </cell>
          <cell r="CB63">
            <v>3462596902</v>
          </cell>
          <cell r="CC63">
            <v>2937564744</v>
          </cell>
          <cell r="CD63">
            <v>3538001100</v>
          </cell>
          <cell r="CE63" t="str">
            <v xml:space="preserve">
 $3.094.242.978 
</v>
          </cell>
          <cell r="CF63">
            <v>100</v>
          </cell>
          <cell r="CG63">
            <v>97.916666666666657</v>
          </cell>
          <cell r="CH63" t="str">
            <v>No aplica</v>
          </cell>
          <cell r="CI63" t="str">
            <v>Constante</v>
          </cell>
          <cell r="CJ63">
            <v>100</v>
          </cell>
          <cell r="CK63">
            <v>100</v>
          </cell>
          <cell r="CL63">
            <v>100</v>
          </cell>
          <cell r="CM63">
            <v>100</v>
          </cell>
          <cell r="CN63">
            <v>100</v>
          </cell>
          <cell r="CO63">
            <v>100</v>
          </cell>
          <cell r="CP63">
            <v>100</v>
          </cell>
          <cell r="CQ63">
            <v>100</v>
          </cell>
          <cell r="CR63">
            <v>100</v>
          </cell>
          <cell r="CS63">
            <v>100</v>
          </cell>
          <cell r="CT63">
            <v>100</v>
          </cell>
          <cell r="CU63">
            <v>100</v>
          </cell>
          <cell r="CV63">
            <v>100</v>
          </cell>
          <cell r="CW63">
            <v>100</v>
          </cell>
          <cell r="CX63">
            <v>100</v>
          </cell>
          <cell r="CY63">
            <v>4.41</v>
          </cell>
          <cell r="CZ63">
            <v>8.82</v>
          </cell>
          <cell r="DA63">
            <v>8.82</v>
          </cell>
          <cell r="DB63">
            <v>8.82</v>
          </cell>
          <cell r="DC63">
            <v>4.41</v>
          </cell>
          <cell r="DD63">
            <v>14.7</v>
          </cell>
          <cell r="DE63">
            <v>4.41</v>
          </cell>
          <cell r="DF63">
            <v>8.82</v>
          </cell>
          <cell r="DG63">
            <v>8.82</v>
          </cell>
          <cell r="DH63">
            <v>8.82</v>
          </cell>
          <cell r="DI63">
            <v>0</v>
          </cell>
          <cell r="DJ63">
            <v>0</v>
          </cell>
          <cell r="DK63" t="str">
            <v/>
          </cell>
          <cell r="DL63">
            <v>4.41</v>
          </cell>
          <cell r="DM63">
            <v>8.82</v>
          </cell>
          <cell r="DN63">
            <v>8.82</v>
          </cell>
          <cell r="DO63">
            <v>8.82</v>
          </cell>
          <cell r="DP63">
            <v>4.41</v>
          </cell>
          <cell r="DQ63">
            <v>14.7</v>
          </cell>
          <cell r="DR63">
            <v>4.41</v>
          </cell>
          <cell r="DS63">
            <v>8.82</v>
          </cell>
          <cell r="DT63">
            <v>8.82</v>
          </cell>
          <cell r="DU63">
            <v>8.82</v>
          </cell>
          <cell r="DV63">
            <v>0</v>
          </cell>
          <cell r="DW63">
            <v>0</v>
          </cell>
          <cell r="DX63">
            <v>80.849999999999994</v>
          </cell>
          <cell r="DY63" t="str">
            <v/>
          </cell>
          <cell r="DZ63" t="str">
            <v>Informe mensual de seguimiento a las víctimas en la ruta de reparación individual</v>
          </cell>
          <cell r="EA63" t="str">
            <v xml:space="preserve">Informe mensual de seguimiento a las víctimas en la ruta de reparación individual
Informe bimestral de gestión y seguimiento a la implementación de los PIRC territorializados </v>
          </cell>
          <cell r="EB63" t="str">
            <v>Informe mensual de seguimiento a las víctimas en la ruta de reparación individual
Informe trimestral de articulación  sobre los procesos de justicia restaurativa 
Actas de reunión
Listados de asistencia</v>
          </cell>
          <cell r="EC63" t="str">
            <v xml:space="preserve">Informe mensual de seguimiento a las víctimas en la ruta de reparación individual
Informe bimestral de gestión y seguimiento a la implementación de los PIRC territorializados </v>
          </cell>
          <cell r="ED63" t="str">
            <v>Informe mensual de seguimiento a las víctimas en la ruta de reparación individual</v>
          </cell>
          <cell r="EE63" t="str">
            <v>Informe mensual de seguimiento a las víctimas en la ruta de reparación individual
Informe trimestral de articulación  sobre los procesos de justicia restaurativa 
Actas de reunión
Listados de asistencia</v>
          </cell>
          <cell r="EF63" t="str">
            <v>Informe mensual de seguimiento a las víctimas en la ruta de reparación individual</v>
          </cell>
          <cell r="EG63" t="str">
            <v xml:space="preserve">Informe mensual de seguimiento a las víctimas en la ruta de reparación individual
Informe bimestral de gestión y seguimiento a la implementación de los PIRC territorializados </v>
          </cell>
          <cell r="EH63" t="str">
            <v>Informe mensual de seguimiento a las víctimas en la ruta de reparación individual
Informe trimestral de articulación  sobre los procesos de justicia restaurativa 
Actas de reunión
Listados de asistencia</v>
          </cell>
          <cell r="EI63" t="str">
            <v xml:space="preserve">Informe mensual de seguimiento a las víctimas en la ruta de reparación individual
Informe bimestral de gestión y seguimiento a la implementación de los PIRC territorializados </v>
          </cell>
          <cell r="EJ63" t="str">
            <v>Informe mensual de seguimiento a las víctimas en la ruta de reparación individual</v>
          </cell>
          <cell r="EK63" t="str">
            <v>Informe mensual de seguimiento a las víctimas en la ruta de reparación individual
Informe trimestral de articulación  sobre los procesos de justicia restaurativa 
Actas de reunión
Listados de asistencia</v>
          </cell>
          <cell r="EL63" t="str">
            <v>•	Informe  seguimiento víctimas en Bogotá enero 2022
•	Anexo1. Servicios estabilización socioeconomica Enero 2022
•	Anexo2. Remitidos a Aliados Enero</v>
          </cell>
          <cell r="EM63" t="str">
            <v>•	Informe seguimiento víctimas en Bogotá febrero 2022
•	Anexo 1. Personas caracterizadas
•	Anexo2. Personas que quieren ser caracterizadas marzo
•	Anexo 3. Remitidos mes de febrero 2022
•	Correo de envío Seguimiento 2 pagoGDSIA092 
•	Informe de seguimiento 2pago GDSIA092 
•	11.02.2022 Visita Técnica ANMUCIC
•	21.2.2022 Reunión articulación ANMUCIC
•	Correo Seguimiento Medida PyP GDSIA092
•	Correo Seguimiento Medida PyP GDSIA092 (2)</v>
          </cell>
          <cell r="EN63" t="str">
            <v>• 2.1.2.1. Matriz de caracterizaciones por primera vez enero a marzo
• 2.1.2.(2.3) Matriz consolidada de referencia y contrarreferencia primer trimestre 2022
• 2.1.2.1. DIÁLOGOS PEDAGÓGICOS PARA LA PARTICIPACIÓN Y ACREDITACIÓN DE LAS VÍCTIMAS ANTE LA JEP
• 2.1.1.1. Informe Ejecución Plan_RyR
• Anexos Informe Ejecución Plan_RyR
• 2.1.1.2. Informe seguimiento víctimas en Bogotá marzo 2022</v>
          </cell>
          <cell r="EO63" t="str">
            <v>• Caracterización socioeconómica Abril
• Informe SEGPLAN Marzo-Abril RC
• Informe seguimiento víctimas en Bogotá abril 2022</v>
          </cell>
          <cell r="EP63" t="str">
            <v>•	Caracterización Mayo 2022
•	Remitidos mayo 2022
•	Informe seguimiento víctimas en Bogotá MAYO 2022</v>
          </cell>
          <cell r="EQ63" t="str">
            <v xml:space="preserve">• 2.1.4.1 Espacios de articulación_audienciaJEP
• Caracterizados en junio
• Remitidos junio
• Seguimiento segundo trimestre 2022
• Informe SEGPLAN Mayo-junio RC
• Anexo 1. InformeAvanceImplementación
• Anexo 2. SoportesImplementación
• Anexo 3, Informe segumiento víctimas en Bogotá mayo 2022
• Anexo4. InformeAvance_PlanRyR_Etnico
</v>
          </cell>
          <cell r="ER63" t="str">
            <v>• Caracterizados mes de julio 2022
• Matriz remitidos julio
• Anexo1. Informe seguimiento víctimas en Bogotá julio 2022</v>
          </cell>
          <cell r="ES63" t="str">
            <v>• Anexo 1. Caracterizados mes de agosto 2022  
• Anexo 2. Matriz remitidos agosto
•Estabilizacion_Socioeconómica_2022
• Anexo 1. Informe bimestral de gestión y seguimiento a la implementación de los Planes Integrales de Reparación Colectiva territorializados en Bogotá 
• Anexo 2. ANEXOS JULIO – AGOSTO
• Anexo1. Informe seguimiento víctimas en Bogotá agosto 2022</v>
          </cell>
          <cell r="ET63" t="str">
            <v>•	2.1.4.1 DPR Justicia restaurativa
•	Anexo 1. Caracterizados Septiembre 2022
•	Anexo 2. Remitidos septiembre 2022
•	Anexo 3. Vinculados tercer trimestre 2022
•	Anexo 1. InformeDeImplementacion_RyR_Septiembre
•	Anexo 2. Anexos_RyR
•	Anexo 3. Informe Reporte atención población Embera 2022
•	Anexo 4. Informe seguimiento víctimas en Bogotá septiembre 2022</v>
          </cell>
          <cell r="EU63" t="str">
            <v>•	2 Anexo 1. Caracterizados Octubre 2022
•	Anexo 2. REMITIDOS OCTUBRE
•	Anexo 1. Correos de seguimiento Afromupaz
•	Anexo 2. Organización carpetas Afromupaz One Drive
•	Anexo 3. Medida 1 PIRC Afromupaz
•	Anexo 4.  Medida 3 PIRC Afromupaz
•	Anexo 5. Medida 5 PIRC Afromupaz
•	Anexo 6. Medida 6 PIRC Afromupaz
•	Anexo 7. Medida 7 PIRC Afromupaz
•	Anexo 8. Medida 9 PIRC Afromupaz
•	Anexo 9. Medida 10 PIRC Afromupaz
•	Anexo 10. Medida 12 PIRC Afromupaz
•	Anexo 11. Medida 13 PIRC Afromupaz
•	Anexo 12. Medida 15 PIRC Afromupaz
•	Anexo 13. Medida 16 PIRC Afromupaz
•	Anexo 14. Medida 17 PIRC Afromupaz
•	Anexo 15. Medida 18 PIRC Afromupaz
•	Anexo 16. Medida 22 PIRC Afromupaz
•	Anexo 17. Medida 23 PIRC Afromupaz
•	Anexo 18. Evidencia reunión revisión documentación prorrom 07092022
•	Anexo 19. Acta asistencia técnica unión romani 12092022
•	Anexo 20. Evidencia reunión revisión memorando jurídica- 14102022
•	Anexo 21. Evidencia revisión prorrom 20102022
•	Anexo 22. Trazabilidad certificación de pago prorrom
•	Anexo 23. Resolución 066 de 2022
•	Anexo 24. Citación asistencia en sede 18102022- gdsia092
•	Anexo 25. Acta asistencia técnica documentación resolución 066-GDSIA092
•	Anexo 26. Medida 1.1 GDSIA092
•	Anexo 27. Medida 1.2 GDSIA092
•	Anexo 28. Medida 2.1 GDSIA092
•	Anexo 29. Medida 2.2 GDSIA092
•	Anexo 30. Medida 2.3 GDSIA092
•	Anexo 31. Medida 5.1 GDSIA092
•	Anexo 32. Medida 6.2 GDSIA092
•	Anexo 33. Medida 7 GDSIA092
•	Anexo 34. Medida 8 GDSIA092
•	Anexo 35. Medida 10 GDSIA092
•	Anexo 36. Protocolización
•	Anexo 37. Acta de reunión 21102022 asistencia técnica
•	Anexo 38.  Correo electrónico bolsa logística 21102022
•	Anexo 39. Correo electrónico bolsa logística 24102022
•	Anexo 40. Acta reunión 14092022
•	Anexo 41. Presentación estado de implementación Medida 5.1 Pueblo Rrom14092022
•	Anexo 42. Correo electrónico 19092022
•	Anexo 43. Trazabilidad seguimiento compromisos SDMUJER
•	Anexo 44. Propuesta encuentro autoprotección feminista
•	Anexo 45. Acta Jornada interinstitucional UARIV-UNP-ACDVPR-PGN- SRC-GDSIAuto 092- 28 sept
•	Anexo 46. Trazabilidad envio de propuesta SECREMUJER
•	Anexo 47. Acta reunión 07092022
•	Anexo 48. Acta reunión 08092022
•	Anexo 49. Acta de concertación 03102022
•	Anexo 50. Acta de concertación medida 10.3 Afromupaz 13102022
•	Anexo 51. Acta de reunión 21102022 asistencia técnica
•	Anexo 52. Acta de reunión 14102022  medida 12.2 Afromupaz
•	Anexo 53. Informe SEGPLAN Septiembre-Octubre
•	Anexo 1. Informe seguimiento víctimas en Bogotá octubre 2022</v>
          </cell>
          <cell r="EV63">
            <v>0</v>
          </cell>
          <cell r="EW63">
            <v>0</v>
          </cell>
          <cell r="EX63">
            <v>2334636000</v>
          </cell>
          <cell r="EY63">
            <v>2334636000</v>
          </cell>
          <cell r="EZ63">
            <v>2334636000</v>
          </cell>
          <cell r="FA63">
            <v>2334636000</v>
          </cell>
          <cell r="FB63">
            <v>2334636000</v>
          </cell>
          <cell r="FC63">
            <v>2334636000</v>
          </cell>
          <cell r="FD63">
            <v>2334636000</v>
          </cell>
          <cell r="FE63">
            <v>2334636000</v>
          </cell>
          <cell r="FF63">
            <v>2334636000</v>
          </cell>
          <cell r="FG63">
            <v>2334636000</v>
          </cell>
          <cell r="FH63">
            <v>2334636000</v>
          </cell>
          <cell r="FI63">
            <v>2334636000</v>
          </cell>
          <cell r="FJ63">
            <v>2334636000</v>
          </cell>
          <cell r="FK63">
            <v>2334636000</v>
          </cell>
          <cell r="FL63">
            <v>2334636000</v>
          </cell>
          <cell r="FM63">
            <v>2387481235</v>
          </cell>
          <cell r="FN63">
            <v>2402037237</v>
          </cell>
          <cell r="FO63">
            <v>2402037237</v>
          </cell>
          <cell r="FP63">
            <v>2724519781</v>
          </cell>
          <cell r="FQ63">
            <v>2724519781</v>
          </cell>
          <cell r="FR63">
            <v>2601534031</v>
          </cell>
          <cell r="FS63">
            <v>2596733201</v>
          </cell>
          <cell r="FT63">
            <v>2596733201</v>
          </cell>
          <cell r="FU63">
            <v>0</v>
          </cell>
          <cell r="FV63">
            <v>0</v>
          </cell>
          <cell r="FW63">
            <v>2596733201</v>
          </cell>
          <cell r="FX63">
            <v>641562741</v>
          </cell>
          <cell r="FY63">
            <v>836804439</v>
          </cell>
          <cell r="FZ63">
            <v>1442701402</v>
          </cell>
          <cell r="GA63">
            <v>1562759212</v>
          </cell>
          <cell r="GB63">
            <v>1691146578</v>
          </cell>
          <cell r="GC63">
            <v>1682484949</v>
          </cell>
          <cell r="GD63">
            <v>2238364780</v>
          </cell>
          <cell r="GE63">
            <v>2322774552</v>
          </cell>
          <cell r="GF63">
            <v>2342864687</v>
          </cell>
          <cell r="GG63">
            <v>2543739566</v>
          </cell>
          <cell r="GH63">
            <v>0</v>
          </cell>
          <cell r="GI63">
            <v>0</v>
          </cell>
          <cell r="GJ63">
            <v>2543739566</v>
          </cell>
          <cell r="GK63">
            <v>0</v>
          </cell>
          <cell r="GL63">
            <v>13005719</v>
          </cell>
          <cell r="GM63">
            <v>81100705</v>
          </cell>
          <cell r="GN63">
            <v>599780114</v>
          </cell>
          <cell r="GO63">
            <v>666734632</v>
          </cell>
          <cell r="GP63">
            <v>754808737</v>
          </cell>
          <cell r="GQ63">
            <v>876994749</v>
          </cell>
          <cell r="GR63">
            <v>1426756208</v>
          </cell>
          <cell r="GS63">
            <v>1538038607</v>
          </cell>
          <cell r="GT63">
            <v>1666812002</v>
          </cell>
          <cell r="GU63">
            <v>0</v>
          </cell>
          <cell r="GV63">
            <v>0</v>
          </cell>
          <cell r="GW63">
            <v>1666812002</v>
          </cell>
          <cell r="GX63">
            <v>0</v>
          </cell>
          <cell r="GY63">
            <v>0</v>
          </cell>
          <cell r="GZ63">
            <v>0</v>
          </cell>
          <cell r="HA63">
            <v>0</v>
          </cell>
          <cell r="HB63">
            <v>0</v>
          </cell>
          <cell r="HC63">
            <v>0</v>
          </cell>
          <cell r="HD63">
            <v>0</v>
          </cell>
          <cell r="HE63">
            <v>0</v>
          </cell>
          <cell r="HF63">
            <v>0</v>
          </cell>
          <cell r="HG63">
            <v>443758122</v>
          </cell>
          <cell r="HH63">
            <v>0</v>
          </cell>
          <cell r="HI63">
            <v>0</v>
          </cell>
          <cell r="HJ63">
            <v>443758122</v>
          </cell>
          <cell r="HK63">
            <v>3489339</v>
          </cell>
          <cell r="HL63">
            <v>275201362</v>
          </cell>
          <cell r="HM63">
            <v>386825421</v>
          </cell>
          <cell r="HN63">
            <v>414825421</v>
          </cell>
          <cell r="HO63">
            <v>414825421</v>
          </cell>
          <cell r="HP63">
            <v>442305421</v>
          </cell>
          <cell r="HQ63">
            <v>442305421</v>
          </cell>
          <cell r="HR63">
            <v>442305421</v>
          </cell>
          <cell r="HS63">
            <v>442305421</v>
          </cell>
          <cell r="HT63">
            <v>442305421</v>
          </cell>
          <cell r="HU63">
            <v>0</v>
          </cell>
          <cell r="HV63">
            <v>0</v>
          </cell>
          <cell r="HW63">
            <v>442305421</v>
          </cell>
          <cell r="HX63" t="str">
            <v>Para el indicador de Implementar 100 porciento de una ruta de reparación integral para las víctimas del conflicto armado, acorde con las competencias del distrito capital, con corte al mes de octubre se programó realizar en total 49 actividades o productos los cuales se ejecutaron en su totalidad, enmarcados en estas 5 actividades así: 
 1) Para implementar y hacer seguimiento a las acciones establecidas en el acuerdo de paz, relacionadas con el sistema integral de Verdad, Justicia, Reparación y no repetición se realizaron  (3) actividades así: primera jornada de Diálogos Pedagógicos para la participación y acreditación de las víctimas ante la Jurisdicción Especial de Paz en la localidad de Usme; una (1) audiencia de reconocimiento de siete exmiembros del Secretariado de la extinta guerrilla por los secuestros perpetrados en el marco del conflicto armado y realización de la Fase V de la Ruta TOAR (Trabajo, Obras, Actividades con contenido Restaurador-Reparador).
2) Se realizaron (25) actividades para el desarrollo social y productivo sostenible que contribuyen a la generación de ingresos para la población víctima del conflicto armado. Se logró remitir los datos del siguiente número de personas a cada una de las líneas ofertadas: a la línea de EMPRENDIMIENTO 8.039; a la línea de EMPLEABILIDAD 2.434 personas y, a la línea de FORMACIÓN 20.952 personas; para un total de 31.425 datos remitidos a entidades públicas o privadas y a entidades aliadas. 
3) Así mismo, con la actividad para implementar y monitorear las medidas y acciones del plan de reparación colectiva de acuerdo con los compromisos adquiridos por el Distrito Capital se programaron en total (15) acciones, los cuales se cumplieron en su totalidad.
- Gestión y seguimiento a las medidas y acciones a cargo de la Alta Consejería de Paz, Víctimas y Reconciliación -ACPVR a los Planes Integrales de Reparación Colectiva -PIRC territorializados.
- Gestión y seguimiento a las medidas y acciones a cargo de la ACPVR y otras entidades del SDARIV a los PIRC territorializados.
- Gestión y seguimiento a las medidas y acciones a cargo de otras entidades del Distrito a los PIRC territorializados.
4) Con respecto a la actividad Implementar y hacer seguimiento a la ruta de reparación individual en la ciudad de Bogotá se han realizado en total (14) actividades  
- Formular y ejecutar plan de trabajo de la ruta de Retorno Reubicaciones hacia y desde otros entes territoriales e Integración Local No étnica (3 planes de trabajo)
- Presentación de informe de seguimiento a las víctimas en ruta de reparación en la ciudad de Bogotá (10 informes).
- Gestiones en el marco del retorno y reubicación étnico (1 gestión)
Para la implementación del plan del Plan de Retornos y Reubicaciones en la ruta de integración local no ética, se avanzó en  la  fase  de  cierre en  5  proyectos  de  vivienda  ubicados  la  localidad  de Bosa sector el Porvenir, priorizados y vinculados formalmente a la ruta de retornos y reubicaciones en  donde  se  desarrolla  una  estrategia  para  la  integración  local  durante  la  primer  etapa  Vigencia 2021-2022. Adicionalmente, se inicia la implementación del Plan de Retornos y Reubicaciones en 4 proyectos de vivienda vinculados durante la segunda etapa 2022.
BENEFICIOS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•Realizar el proceso de caracterización a la población víctima permite darles oportunidades en áreas de formación, empleo y emprendimiento acorde a sus preferencias y necesidades. 
• Aumento en las capacidades para acceder a derechos derivados del Sistema Integral de Paz para las víctimas del conflicto armado de Usme.  Esto permite el fortalecimiento del punto 5 del acuerdo de paz que tiene como eje fundamental, la centralidad de las víctimas del conflicto armado y permite materializar la posibilidad de convertir a Bogotá, en un epicentro de paz y reconciliación.
• Acompañar a la comunidad de Bosa Porvenir que accedió de manera voluntaria al plan de retornos y reubicaciones con el apoyo a la presentación y fortalecimiento de iniciativas que aportan a la integración local.
• Apoyo a la estabilización del retorno Embera en territorio, a través de la formulación, entrega y fortalecimiento de iniciativas comunitarias para la autosostenibilidad.
•  Participación activa y propositiva de la ciudanía para la materialización de los derechos a la 
Verdad, Justicia y Garantías de No repetición
• Aumento en las capacidades para acceder a derechos derivados del Sistema Integral de Paz para las víctimas del conflicto armado de Usme.  Esto permite el fortalecimiento del punto 5 del acuerdo de paz que tiene como eje fundamental, la centralidad de las víctimas del conflicto armado y permite materializar la posibilidad de convertir a Bogotá, en un epicentro de paz y reconciliación.</v>
          </cell>
          <cell r="HY63" t="str">
            <v>No se presentaron retrasos</v>
          </cell>
          <cell r="HZ63" t="str">
            <v/>
          </cell>
          <cell r="IA6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enero se desarrollaron las siguientes dos (2) actividades de (2) programadas: 
1.	Generar procesos para el desarrollo social y productivo sostenible que contribuyan a la generación de ingresos para la población víctima del conflicto armado: Se logró remitir 108 personas para la línea de empleabilidad con el aliado IDU. 
2.	Implementar y hacer seguimiento a la ruta de reparación individual en la ciudad de Bogotá Se realiza reporte de las acciones realizadas con la población que ingresó en ruta de atención, asistencia y reparación únicamente en el seguimiento a población que accedieron a los servicios de la en cabeza de la Alta Consejería de Paz, Víctimas y Reconciliación (ACPVR).
BENEFICIOS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IB6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febrero se desarrollaron las siguientes seis (6) actividades de seis (6) programadas: 
1. Se hace reporte de las acciones realizadas con la población que ingresó en la ruta de atención, asistencia y reparación, únicamente en el seguimiento a la población que accedió a los servicios en cabeza de la Dirección de Reparación Integral de la ACPVR en los Centros de Encuentro.
2. Reporte del número de personas caracterizadas en el módulo de estabilización socioeconómica: Se caracterizó una sola persona. Por otra parte, se avanzó en el contrato de adición de la línea 195, este quedó aprobado el día 25 de febrero del 2022, por tanto, se espera entrar en operación en el mes de marzo donde se proyecta realizar las caracterizaciones de la población que estuvo interesada en este servicio durante los meses de enero y febrero para así dar pleno cumplimiento con las caracterizaciones socioeconómicas de primera vez.
3. Remisión de la población a las ofertas en las líneas de formación, empleabilidad y emprendimiento: Se remitieron los siguientes datos según cada aliado y línea de caracterización socioeconómica: 
Línea Empleabilidad:
•	IDU: 87
•	TEXMODA: 164
•	CORP VOLVER A LA GENTE: 167
	•	TOTAL EMPLEABILIDAD: 418
Línea Emprendimiento:
•	MINISTERIO DE COMERCIO: 613 
•	SDCRD: 13
•	TEXMODA: 100
	•	TOTAL EMPRENDIMIENTO: 726 
Línea Formación:
•	CENTRO SOCIAL NAZARETH: 72 
•	CORP. VOLVER A LA GENTE: 259
	•	TOTAL FORMACIÓN: 331
4. Gestión y seguimiento a las medidas y acciones a cargo de la Oficina de Alta Consejería de Paz, Víctimas y Reconciliación -ACPVR a los Planes Integrales de Reparación Colectiva -PIRC territorializados.
- Revisión de los documentos de enmienda presentados por el Grupo Distrital de Incidencia y Seguimiento al Auto 092 - GDSIA 092, y se envía informe el 23.02 para el trámite para del segundo pago de los talleres realizados en el marco del cumplimiento de la Resolución 006 del 2021.
- Se acompaña Visita técnica a la sede de la Asociación Nacional de Mujeres Campesinas, Negras e Indígenas de Colombia - ANMUCIC, con la Unidad para la Atención y Reparación Integral a las Víctimas - UARIV y equipo técnico de la Secretaria General, el 11.02 para atender la reclamación hecha por el sujeto de reparación colectiva frente al desarrollo del contrato de obra 4120000-805-2017, mediante el cual se dio cumplimiento a una medida de reparación colectiva del Plan Integral de Reparación Colectiva - PIRC territorializado de ANMUCIC Bogotá.
5. Gestión y seguimiento a las medidas y acciones a cargo de la ACPVR y otras entidades del SDARIV a los PIRC territorializados
-Reunión de articulación con la Unidad para la Atención y Reparación Integral a las Víctimas - UARIV el 21.02, para establecer el estado actual de la implementación del PIRC territorializado de proceso la Asociación Nacional de Mujeres Campesinas, Negras e Indígenas de Colombia - ANMUCIC Bogotá.
6. Gestión y seguimiento a las medidas y acciones a cargo de otras entidades del Distrito a los PIRC territorializados: Se dio seguimiento a la concertación de la medida 3."Construir de manera participativa el Plan de Prevención y Protección Colectiva del Grupo Distrital, sus núcleos familiares y su sede de trabajo", remitiendo a la UARIV la versión final del acta de reunión del 22/11/2021 y el hilo de correos que da cuenta de la no confirmación de reunión prevista para el 20 de enero con las integrantes de GDSIA092, la PGN, la UNP, la SDG y la UARIV.
BENEFICIOS: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	Realizar el proceso de caracterización a la población víctima permite darles oportunidades en áreas de formación, empleo y emprendimiento acorde a sus preferencias y necesidades.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v>
          </cell>
          <cell r="IC6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seis (6) actividades de seis (6) programadas: 
1. Reporte número de personas caracterizadas en el módulo de estabilización socioeconómica:
En el mes de marzo se logró caracterizar (3) personas que querían ser caracterizadas en el mes de enero, solo se realizaron estás caracterizaciones porque el contrato con la Línea 195 entró en vigencia la última semana de marzo.
2. Remisión de la población a las ofertas en las líneas de formación y empleabilidad: Se remitieron los siguientes datos según cada aliado y línea de caracterización socioeconómica: 
En el mes de marzo se remitieron:
Línea Empleabilidad:
•IDU: 79 
•TEXMODA: 139
TOTAL EMPLEABILIDAD: 218
Línea Formación:
•CENTRO SOCIAL NAZARETH: 71 Datos de caracterización
•Se consolidaron 148 datos en los Centros de Encuentro
TOTAL FORMACIÓN: 219
3. Reporte de seguimiento a población focalizada para las ofertas remitidas en las líneas de formación, empleabilidad y emprendimiento. Esta actividad se reporta con periodicidad trimestral y pretende lo siguiente:
a) Realizar un ejercicio de contra referencia en donde se le hace seguimiento al aliado para saber ¿Qué gestiones está haciendo con la población que se le remite? 
b) Saber ¿Qué personas están interesadas realmente en las ofertas que tiene el Distrito?
Durante los primeros 3 meses del año se remitieron 2.021 datos de la población a los diferentes aliados, en el proceso de seguimiento de referencia y contrarreferencia que se realiza, se obtuvo que los aliados contactaron la siguiente cantidad de datos: 860
EMPLEABILIDAD: 400
• IDU:97 
• Los contactos de Texmodas los realiza la DRI: 303 
EMPRENDIMIENTO: 100
• Texmodas 100.
 FORMACIÓN: 360
• Centro Social Nazareth 291 
• VOLVER A LA GENTE:69 
En cuanto a la cantidad de personas vinculadas durante los primeros tres meses del año 2022, se logró recoger la siguiente información:
EMPLEABILIDAD: 22
- IDU:1
- TEXMODAS:21
FORMACIÓN: 7
- Centro Social Nazareth:7
4. Se realizaron espacios de diálogo con la mesa de participación de la Localidad de Usme con el fin de adelantar actividades pedagógicas que sirvan para que las víctimas de la localidad apropien los conocimientos sobre los derechos que se derivan de la Acreditación de Víctimas ante la Jurisdicción Especial para la PAZ-JEP y que estos derechos, son distintos a los que se derivan de la ley de víctimas, entre ellos el derecho a la reparación. 
En este sentido el domingo 27 de marzo de 2022 se realizó la primera jornada de Diálogos Pedagógicos para la participación y acreditación de las víctimas ante la Jurisdicción Especial de Paz en la localidad de Usme. Vale la pena mencionar que los puntos de encuentro para los diálogos fueron seleccionados por las víctimas que representan la mesa, toda vez que, en esto, confluyen a su vez, grupos de víctimas que requieren información. para la garantía de los derechos que pueden derivarse de las acreditaciones ante la JEP, así como las distintas formas de participación que tienen las víctimas en el marco de la implementación del punto 5 del acuerdo de paz. 
5. Formular y ejecutar plan de trabajo de la ruta de Retorno Reubicaciones hacia y desde otros entes territoriales e Integración Local No étnica: Se realizó acompañamiento a 9 encuentros para fortalecimiento organizativo de las comunidades vinculadas a la implementación del plan distrital de retornos y reubicaciones desarrolladas por el equipo consultor cooperante PNUD, estos encuentros se desarrollada con el fin de dotar de herramientas normativas, conceptuales, participativas y organizacionales. 
La Alta Consejería de Paz, Víctimas y Reconciliación -ACPVR apoyó el análisis, evaluación y elección proyectos de vivienda sujetos de implementación del plan distrital de retornos y reubicaciones por un valor total de trecientos sesenta millones de pesos ($360.000.000) cada una por treinta millones de pesos  ($30.000.000) de iniciativas para la integración local, presentadas mediante licitación pública por organizaciones comunitarias y sociales; esto arrojo como resultado la elección de 12 iniciativas presentadas por las organizaciones.
6. Presentación de informe de seguimiento a las víctimas en ruta de reparación en la ciudad de Bogotá: Se realiza reporte de las acciones realizadas con la población que ingreso en ruta de atención, asistencia y reparación únicamente en el seguimiento a población que accedieron a los servicios de la en cabeza de la Dirección de Reparación Integral de la ACPVR.
BENEFICIOS:
• Aumento en las capacidades para acceder a derechos derivados del Sistema Integral de Paz para las víctimas del conflicto armado de Usme.  Esto permite el fortalecimiento del punto 5 del acuerdo de paz que tiene como eje fundamental, la centralidad de las víctimas del conflicto armado y permite materializar la posibilidad de convertir a Bogotá, en un epicentro de paz y reconciliación.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 Realizar el proceso de caracterización a la población víctima permite darles oportunidades en áreas de formación, empleo y emprendimiento acorde a sus preferencias y necesidades.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Acompañar a la comunidad de Bosa Porvenir que accedió de manera voluntaria al plan de retornos y reubicaciones con el apoyo a la presentación y fortalecimiento de iniciativas que aportan a la integración local.
• Apoyo a la estabilización del retorno Embera en territorio, a través de la formulación, entrega y fortalecimiento de iniciativas comunitarias para la autosostenibilidad.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DIFICULTADES
La operación de caracterización socioeconómica inició bajo contrato 726 de 2021 el 31 de marzo de 2022, razón por la cual el resultado del día fue:
Se realizaron 10 intentos de llamadas de las cuales 4 contestaron y 3 realizaron el proceso de caracterización.
Para el mes de abril, ya se abordará el resto de la gestión del primer trimestre del 2022</v>
          </cell>
          <cell r="ID63" t="str">
            <v xml:space="preserve">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abril se desarrollaron las siguientes seis (6) actividades de seis (6) programadas: 
1. Reporte número de personas caracterizadas en el módulo de estabilización socioeconómica:
Para el mes de abril, estuvo en funcionamiento el contrato de la Línea 195, quienes realizaron 600 caracterizaciones efectivas a la población que manifestó vivir en Bogotá. 
Conforme a los reportes se informó gestionar la población que solicitó acceder al servicio de caracterización durante los meses de febrero-abril de la siguiente manera: Enero (106), Febrero (246), Marzo (65) y Abril (289). TOTAL 706.
2. Remisión de la población a las ofertas en las líneas de formación, empleabilidad y emprendimiento:
En el mes de abril se remitieron:
EMPLEABILIDAD TOTAL: 393
IDU 63
TEXMODA 330
EMPRENDIMIENTO TOTAL: 1147
SDDE 1147
FORMACION TOTAL: 50
CENTRO SOCIAL NAZARETH 50
Total General: 1590 DATOS REMITIDOS A LOS DIFERENTES ALIADOS
3. Gestión y seguimiento a las medidas y acciones a cargo de la ACPVR a los PIRC territorializados
Así mismo, el 15/03/22 con el Sujeto de Reparación Colectiva, el Ministerio Publico, la Unidad nacional para la atención y reparación integral a las víctimas para el seguimiento del plan de la Asociación Nacional de Mujeres Campesinas Negras e Indígenas – ANMUCIC, la cual se encuentra en revisión y aval por parte de las y los asistentes. (Anexo 1)
El 29 de abril, se lleva a cabo reunión entre la Dirección de reparación y el equipo jurídico y corporativo de la ACPVR para la revisión del borrador de resolución 2022 mediante la cual se implementaría la medida 3.1. del PIRCR “Producción de una pieza audiovisual en la cual los miembros del pueblo Rrom, con residencia en Bogotá, puedan relatar su historia, dar a conocer quiénes son, cómo son sus tradiciones y costumbres” (Anexos 2 y 3).
4. Gestión y seguimiento a las medidas y acciones a cargo de la ACPVR y otras entidades del SDARIV a los PIRC territorializados
Se llevaron a cabo dos reuniones de seguimiento a la implementación de Planes Integrales de Reparación Colectiva con 2 Sujetos en articulación con otras entidades: 
* el 15/03/22 con el Sujeto de Reparación Colectiva, el Ministerio Publico, la Unidad nacional para la atención y reparación integral a las víctimas para el seguimiento del plan de la Asociación Nacional de Mujeres Campesinas Negras e Indígenas – ANMUCIC, la cual se encuentra en revisión y aval por parte de las y los asistentes. (Anexo 1) 
* El 30/03/22 con el Sujeto de Reparación Colectiva, el Ministerio público y la Unidad nacional para la atención y reparación integral a las víctimas para el seguimiento del plan del Grupo Distrital de Seguimiento e Incidencia al Auto 092. (Anexo 4)
Así mismo, se llevaron a cabo reuniones técnicas e interinstitucionales para el seguimiento a la implementación de los Planes Integrales de Reparación Colectiva, de 3 Sujetos de Reparación Colectiva, como sigue:
* Grupo Distrital de Seguimiento e Incidencia al Auto 092: Se lleva a cabo reunión de articulación con la Unidad Nacional para la atención y reparación integral a las víctimas de revisión y seguimiento a la implementación del Plan de este sujeto, el  03/03/22  (Anexo 5)
* AFROMUPAZ: Se lleva a cabo una reunión de articulación con la Unidad Nacional para la atención y reparación integral a las víctimas de revisión y seguimiento a la implementación del Plan de este sujeto, el  04/03/22 (Anexo 6)
* ANMUCIC: Se llevan a cabo reunión de articulación con la Unidad Nacional para la Atención y Reparación Integral a las Víctimas de revisión y seguimiento a la implementación del Plan de este sujeto, el 10 de marzo (Anexo 7).
5. Gestión y seguimiento a las medidas y acciones a cargo de otras entidades del Distrito a los PIRC territorializados
Se lleva a cabo una reunión de articulación con el CMPR y el despacho del consejero el 31 de marzo, en clave de evaluar la posibilidad que mediante el apoyo a la iniciativa de AFROMUPAZ de llevar a cabo Adinkra Fest en el centro de memoria se pudiesen implementar las medidas particularizadas: 10.4. "Apoyar la apropiación de espacios urbanos y rurales de la ciudad mediante la priorización en el acceso a espacios recreativos y deportivos de las y niñas, niños y familias de la organización", a cargo de Secretaría Distrital de Cultura-IDRD; la 12.2. " Formación en herramientas audiovisuales para la realización de una pieza audiovisual que contribuya a la reconstrucción de la memoria, en la cual participen las y los integrantes de la organización", a cargo de la Secretaría Distrital de la Mujer, IDARTES; o la 13.4. "Elaboración e implementación de una estrategia de comunicaciones para la difusión de prácticas culturales de Afromupaz que partan de la realización de talleres de comunicación digital y audiovisual, encaminada a la visibilización de la organización ante la sociedad", a cargo de ACPVR e IDPAC. (Anexo 8)
6. Presentación de informe de seguimiento a las víctimas en ruta de reparación en la ciudad de Bogotá: Se realiza reporte de las acciones realizadas con la población que ingreso en ruta de atención, asistencia y reparación únicamente en el seguimiento a población que accedieron a los servicios de la en cabeza de la Dirección de Reparación Integral de la ACPVR.
NOTA: Es importante indicar que el reporte de algunas actividades correspondientes al mes de marzo, se justifica en que la información de consolida y presenta mes vencido.
BENEFICIOS:
• Aumento en las capacidades para acceder a derechos derivados del Sistema Integral de Paz para las víctimas del conflicto armado de Usme.  Esto permite el fortalecimiento del punto 5 del acuerdo de paz que tiene como eje fundamental, la centralidad de las víctimas del conflicto armado y permite materializar la posibilidad de convertir a Bogotá, en un epicentro de paz y reconciliación.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 Realizar el proceso de caracterización a la población víctima permite darles oportunidades en áreas de formación, empleo y emprendimiento acorde a sus preferencias y necesidades.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Acompañar a la comunidad de Bosa Porvenir que accedió de manera voluntaria al plan de retornos y reubicaciones con el apoyo a la presentación y fortalecimiento de iniciativas que aportan a la integración local.
• Apoyo a la estabilización del retorno Embera en territorio, a través de la formulación, entrega y fortalecimiento de iniciativas comunitarias para la autosostenibilidad.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v>
          </cell>
          <cell r="IE6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MAYO se desarrollaron las siguientes seis (3) actividades de seis (3) programadas: 
1. Reporte número de personas caracterizadas en el módulo de estabilización socioeconómica:
Para el mes de MAYO, estuvo en funcionamiento el contrato de la Línea 195, quienes realizaron 574 caracterizaciones efectivas a la población que manifestó vivir en Bogotá. 
2. Remisión de la población a las ofertas en las líneas de formación, empleabilidad y emprendimiento: Se remitieron 8.930 datos de población víctima en las tres líneas que buscan contribuir a un desarrollo social y productivo sostenible, a continuación, se evidencian las cantidades de datos por línea y por aliado de la DRI-OACPVR
EMPLEABILIDAD TOTAL: 614
-	IDU:284
-	TEXMODAS:330
EMPRENDIMIENTO TOTAL: 5645
-	IDT:3774 MSM
-	PROPAIS –MINCOMERCIO: 1825 MSM
-	SDDE:46
FORMACION TOTAL: 2671
 -	CENTRO SOCIAL NAZARETH: 257 (138 DE MARZO Y ABRIL, 64 MAYO EN CENTROS DE ENCUENTRO Y 55 ENVIADOS POR CORREO)
-	ESTRATEGIA EDUCACIÓN UNIDAD VÍCTIMAS:41
-	OEI Y MINISTERIO DEL INTERIOR: 2373 MSM
3. Presentación de informe de seguimiento a las víctimas en ruta de reparación en la ciudad de Bogotá: Se realiza reporte de las acciones realizadas con la población que ingreso en ruta de atención, asistencia y reparación únicamente en el seguimiento a población que accedieron a los servicios de la en cabeza de la Dirección de Reparación Integral de la ACPVR.
BENEFICIOS
•	Realizar el proceso de caracterización a la población víctima permite darles oportunidades en áreas de formación, empleo y emprendimiento acorde a sus preferencias y necesidades. 
•	Lograr que las personas se vinculen a las líneas de formación les permite obtener habilidades y conocimientos para superarse como personas y así mismo les abre puertas para obtener mejores empleos. De igual forma, las personas que acceden a convocatorias en relación con la línea de empleabilidad logran mejorar en diferentes aspectos su estabilización socioeconómica en la ciudad de Bogotá. 
•	Con el informe de seguimiento a las víctimas se establece estrategia la de seguimiento y acciones de mejora para la implementación de la ruta, a su vez implementar las acciones en todo el territorio, desde la población que ingresa a Atención Humanitaria Inmediata hasta población de proyectos de vivienda</v>
          </cell>
          <cell r="IF63" t="str">
            <v xml:space="preserve">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abril se desarrollaron las siguientes diez (10) actividades de diez (10) programadas: 
1. El 21, 22 y 23 de junio de 2022 desde la Dirección de Paz y Reconciliación de la Alta Consejería de Paz, Víctimas y Reconciliación (ACPVR) se acompañó a la Jurisdicción Especial para la Paz (JEP) a la realización de la Audiencia pública de reconocimiento al último Secretariado de las extintas FARC-EP por los secuestros ejecutados en el marco del conflicto armado por ese grupo. En la diligencia pública participaron víctimas acreditadas ante JEP, realizándose así un encuentro dialógico entre víctimas y comparecientes, y materializándose un ejercicio de justicia restaurativa en el marco de la JEP. 
La ACPVR apoyó la articulación con todas las entidades del distrito relacionadas y que permitieron que la audiencia tuviera un alcance cuya magnitud impactará no solamente el distrito, sino el nivel nacional.
2. Reporte número de personas caracterizadas en el módulo de estabilización socioeconómica
Se han adelantado dos partes del proceso, por un lado, todo lo relacionado al proceso de atención, asistencia y retorno y reubicación de las comunidades Embera Chami, Dobida y Katio que se encuentran en situación de desplazamiento por conflicto armado en la ciudad de Bogotá 
Y una segunda parte está enfocada al estudio, análisis y socialización con la comunidad étnica de la política pública relacionada con retornos y reubicaciones. Se han adelantado charlas y jornadas pedagógicas con la comunidad Dobida, se ha entregado el resumen a las mesas étnicas y se ha acompañado a la UARIV en los procesos de capacitación. 
3. Remisión de la población a las ofertas en las líneas de formación, empleabilidad y emprendimiento
En el mes de junio se remitieron a las tres líneas del servicio de caracterización socioeconómica que corresponde a un total de 1160 datos remitidos por interno 
Emprendimiento: 
TEXMODAS 137 
Empleabilidad: IDU 225 
Formación: Centro Social Nazareth 60 datos enviados y 125 datos de población inscrita en Centros de Encuentro. 
738 datos de población a Fundación ANDAP con el programa de sacúdete, quienes aportan a las tres líneas de estabilización socioeconómica.
4. Reporte de seguimiento a población focalizada para las ofertas remitidas en las líneas de formación, empleabilidad y emprendimiento.
En cuanto al seguimiento del segundo trimestre del año 2022, se reporta que a la fecha se ha intentado establecer contacto con 9958 personas mediante llamadas por parte de los aliados, convocatorias por parte de la línea 195 y envío de mensajes de texto. De estos contactos se ha establecido que se ha realizado un contacto efectivo con 9602 personas, y de estás 224 personas se encuentran vinculadas en algún programa de formación, emprendimiento o empleabilidad de alguno de los aliados.
5. Gestión y seguimiento a las medidas y acciones a cargo de la ACPVR a los PIRC territorializados
Se avanza en la construcción de un informe balance de la implementación del plan de reparación colectiva (PIRC) del sujeto de reparación colectiva ANMUCIC, para lo cual se realizó la organización y el análisis de la gestión documental de este SRC, articulación interna con el equipo de seguimiento a la operación y el equipo administrativo, que permitió el mejoramiento de la matriz de seguimiento a la implementación de los planes de reparación colectiva de cada uno de los SRC. El informe da cuenta del estado del PIRC, se identifican 48 documentos, entre actas de reunión, informes de gestión, convenios, entre otros, 
Además, se resalta aquí que se encuentran 29 actas de recibo a satisfacción firmadas por el sujeto que dan cuenta de la implementación en un 99 % del PIRC. Se realizó reunión presentación del balance o estado de la implementación del PIRC SRC ANMUCIC el día 26 de mayo de 2022, en esta reunión estuvo presente la representante legal del SRC ANMUCIC y el ministerio público. 
De igual manera el 10 de mayo de 2022 se realiza reunión, análisis y concertación de las acciones pendientes a realizar en el marco del plan de reparación colectiva del sujeto GDSIA092. Se avanzó en la identificación de las acciones pendientes y que son responsabilidad de la ACPVR, se acordó avanzar en la construcción de la resolución que permita realizar 30 talleres y un foro, además se solicita al SRC la última versión del libro que cuenta la historia de la organización para su revisión y publicación. En esta reunión participa el SRC, el ministerio público y la unidad para la atención y reparación integral a las víctimas del conflicto armado en Colombia (UARIV). 
El día 15 de junio de 2022 se realiza reunión del equipo de reparación colectiva, la líder del PPGNR y la referente étnica gitana, para evaluar el estado de avance en la construcción de los informes balance de los planes de reparación colectiva, entre estos el del SRC GDSIA092. Además, se evalúan las acciones pendientes y como se vienen desarrollando. 
El dia 16 de junio de 2022 se publica la resolución 011- 2022 para el sujeto de reparación colectiva pueblo RROM, con la cual se implementará la medida anteriormente descrita. 
El día 13 de mayo se realizó reunión mesa consejo consultivo pueblo RROM, donde se abordaron desde reparación colectiva la construcción de un plan de trabajo para realizar las gestiones correspondientes a la implementación de la medida 5, de su plan de reparación colectiva, gestión ante el DADEP de una casa o lote para la adecuación de las casas de cultura gitana. Se aborda también la retroalimentación por parte de las organizaciones PRORROM y UNION ROMANI, sobre la resolución para la implementación de la medida particularizada 3.1. 
El día 16 de junio de 2022, se realizó reunión con la organización PRORROM con el objetivo de socializar la resolución 011 de 2022, identificar y analizar los requerimientos para dar cumplimiento a la misma por parte de la organización, tiempos y requisitos. La propuesta a la organización fue el acompañamiento y seguimiento del proceso de entregables para el primer desembolso 70% del recurso asignado. 
El 15 de junio de 2022 se realiza reunión avance en la revisión documental y construcción del balance del plan de reparación colectiva para el sujeto AFROMUPAZ, se establecen tiempos y para la finalización y entrega de este resultado, se acuerda el mes de agosto como fecha de entrega. 
Se elabora el memorando para la radicación de soportes para el segundo y último desembolso de la resolución 2021 del sujeto de reparación colectiva AFROMUPAZ, previa revisión y acompañamiento al sujeto para su entrega y organización. 
6. Gestión y seguimiento a las medidas y acciones a cargo de la ACPVR y otras entidades del SDARIV a los PIRC territorializados
Se realiza articulación con la Unidad para la atención y reparación integral a las víctimas del conflicto armado en Colombia (UARIV), para la presentación conjunta del informe atendiendo las características nacionales y territoriales del mismo. Además, se articula con la UARIV la reunión presentación del balance o estado de la implementación del PIRC SRC ANMUCIC el día 26 de mayo de 2022, en esta reunión estuvo presente la representante legal del SRC ANMUCIC y el ministerio público. 
El 10 de mayo de 2022, con el Sujeto de Reparación Colectiva, el Ministerio público y la Unidad nacional para la atención y reparación integral a las víctimas para el seguimiento del plan del Grupo Distrital de Seguimiento e Incidencia al Auto 092.
El 28 de junio se lleva a cabo reunión con el directo del Fondo para la reparación a las víctimas del conflicto armado y la dirección de reparación integral para evaluar las opciones del fondo en cuento a la implementación de la medida 5 del PIRK del Pueblo Rrom 
Así mismo, se llevaron a cabo reuniones técnicas e interinstitucionales para el seguimiento a la implementación de los Planes Integrales de Reparación Colectiva, de 3 Sujetos de Reparación Colectiva, como sigue: Grupo Distrital de Seguimiento e Incidencia al Auto 092: Se lleva a cabo reunión de articulación con la Unidad Nacional para la atención y reparación integral a las víctimas de revisión y seguimiento a la implementación del Plan de este sujeto, el 05 de mayo del 2022 
AFROMUPAZ: Se lleva a cabo una reunión de articulación con la Unidad Nacional para la atención y reparación integral a las víctimas de revisión y seguimiento a la implementación del Plan de este sujeto, el 16 de mayo 
ANMUCIC: Se llevan a cabo reunión de articulación con la Unidad Nacional para la atención y reparación integral a las víctimas de revisión y planeación de la próxima reunión de balance del plan de reparación colectiva a desarrollarse el mes de julio, el 21 de junio. 
7. Gestión y seguimiento a las medidas y acciones a cargo de otras entidades del Distrito a los PIRC territorializados
El día 13 de mayo se realizó reunión mesa consejo consultivo pueblo RROM, donde se abordaron desde reparación colectiva la construcción de un plan de trabajo para realizar las gestiones correspondientes a la implementación de la medida 5, de su plan de reparación colectiva, gestión ante el DADEP de una casa o lote para la adecuación de las casas de cultura gitana. Se aborda también la retroalimentación por parte de las organizaciones PRORROM y UNION ROMANI, sobre la resolución próxima a ser publicada para la implementación de la medida particularizada 3.1. 
Se realiza informe con el detalle de cada una de las acciones realizadas y se relacionan los anexos respectivos.
8. Formular y ejecutar plan de trabajo de la ruta de Retorno Reubicaciones hacia y desde otros entes territoriales e Integración Local No étnica
Durante el trimestre abril a junio de 2022, se avanzó en la ejecución del plan de retornos y reubicaciones no étnico en las manzanas que fueron focalizadas para la vigencia 2021. Este avance consistió en el acompañamiento a la implementación de las iniciativas para la resignificación de espacios de cinco proyectos de vivienda. A la fecha de corte, el avance en cuatro de los proyectos de vivienda es del 80% y en el restante es del 20%.
Para los cuatro proyectos de vivienda focalizados para la vigencia 2022, inició la ruta distrital para la integración local con la fase de focalización y alistamiento que consiste en la socialización del plan a consejos de administración y administraciones; socialización y aprobación en asamblea de copropietarios; firmas de acuerdos de corresponsabilidad; diligenciamiento de las fichas de caracterización demográfica; y, planeación institucional a través de la mesa Distrital de retornos y reubicaciones, y a través del acompañamiento de la mesa de acompañamiento social.
9. Presentación de informe de seguimiento a las víctimas en ruta de reparación en la ciudad de Bogotá. 
Se realiza reporte de las acciones realizadas con la población que ingreso en ruta de atención, asistencia y reparación únicamente en el seguimiento a población que accedieron a los servicios de la en cabeza de la Dirección de Reparación Integral de la ACPVR.
10. Gestiones en el marco del retorno y reubicación étnico
Se han adelantado dos partes del proceso, por un lado, todo lo relacionado al proceso de atención, asistencia y retorno y reubicación de las comunidades Embera Chami, Dobida y Katio que se encuentran en situación de desplazamiento por conflicto armado en la ciudad de Bogotá 
Y una segunda parte está enfocada al estudio, análisis y socialización con la comunidad étnica de la política pública relacionada con retornos y reubicaciones. Se han adelantado charlas y jornadas pedagógicas con la comunidad Dobida, se ha entregado el resumen a las mesas étnicas y se ha acompañado a la UARIV en los procesos de capacitación. 
BENEFICIOS
• El apoyo por parte de la ACPVR al desarrollo de la audiencia de reconocimiento por parte de la JEP permite apoyar la implementación de la garantía efectiva al derecho fundamental de acceso a la justicia por parte de las víctimas del conflicto armado, quienes son el eje central del acuerdo de paz. 
• Realizar el proceso de caracterización a la población víctima permite darles oportunidades en áreas de formación, empleo y emprendimiento acorde a sus preferencias y necesidades.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Los SRC ANMUCIC, GDSIA092, AFROMUPAZ y Pueblo Rrom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beneficiada de la implementación del plan de RyR son Proyectos de vivienda de víctimas de la localidad de Bosa, sector Porvenir, Pueblo Embera Katío y Chamí.
</v>
          </cell>
          <cell r="IG6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julio se desarrollaron las siguientes (3) actividades de (3) programadas: 
1. Reporte número de personas caracterizadas en el módulo de estabilización socioeconómica:
Se caracterizaron 766 personas que aceptaron uso y tratamiento de datos y viven en Bogotá.
2. Remisión de la población a las ofertas en las líneas de formación, empleabilidad y emprendimiento:
Se realizaron 1.379 remisiones de la siguiente forma:
- Emprendimiento: 521 datos para la convocatoria de Texmodas “Negocios para los nuevos tiempos”
- Formación: 858 datos, de los cuales 798 corresponden a remitidos en el mes de junio y no contabilizados en este periodo (60 para el Centro Social Nazareth y 738 a la Fundación ANDAP (la evidencia se encuentra en el Informe de seguimiento a víctimas del mes de junio/2022). Las 60 remisiones del mes de julio fueron para el Centro Social Nazareth.
3.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BENEFICIOS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IH6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agosto se desarrollaron las siguientes de (6) actividades de (6) programadas: 
1. Reporte número de personas caracterizadas en el módulo de estabilización socioeconómica:
Se caracterizaron 1300 personas que aceptaron uso y tratamiento de datos y viven en Bogotá.
2. Remisión de la población a las ofertas en las líneas de formación, empleabilidad y emprendimiento:
Se realizaron 819 remisiones de la siguiente forma:
- Formación: 819 datos, de los cuales 761 corresponden a remitidos al aliado CEMID y 58 al CENTRO SOCIAL NAZARETH
3. Gestión y seguimiento a las medidas y acciones a cargo de la ACPVR a los PIRC territorializados
• ANMUCIC: Durante el mes de julio y agosto, se avanzó en reuniones para la concertación del balance que da cuenta de la implementación de las medidas contenidas el plan de reparación colectiva (PIRC) del sujeto de reparación colectiva Asociación Nacional de Mujeres Campesinas, Negras e Indígenas de Colombia (ANMUCIIC) 
• AFROMUPAZ: El 19 de julio de 2022 se realizó reunión con la Asociación de Mujeres Afro por la Paz – AFROMUPAZ y la Unidad Administrativa Especial para la Atención y Reparación Integral a las Victimas - UARIV para llevar a cabo la revisión conjunta del PIRC, con el objetico de determinar alcances y competencias de las dos entidades y necesidades del SRC con relación a las mismas (Anexo 6). 
• PUEBLO RROM: Se realizaron gestiones de seguimiento para el ajuste de la propuesta que permitirá la implementación de la medida particulariza denominada “…3.1. Producción de una pieza audiovisual en la cual los miembros del pueblo Rrom, con residencia en Bogotá, puedan relatar su historia, dar a conocer quiénes son, como son sus tradiciones y costumbres…”
• GRUPO DISTRITAL DE SEGUIMIENTO E INCIDENCIA AL AUTO 092 (GDSIA 092): Se avanzó en la construcción de la resolución para el SRC GDSIA092, con la aprobación de dicha resolución se implementarán tres (03) medidas según lo contemplado en el PICR las cuales son: 
Medida 2.2: Apoyar la realización de 360 talleres de difusión y divulgación del Auto 092 de 2008 y normatividad relacionada con los derechos de las mujeres, realizados por las lideresas del grupo en las localidades del distrito capital y las diferentes regiones del país, durante 3 años.
Medida 2.3: Apoyo a seminarios, foros, encuentros y conversatorios sobre la normatividad y la política pública en relación con los derechos de las mujeres, un seminario anual, facilitado por el Grupo, sobre la normatividad y la política pública en relación con los derechos de las mujeres, durante tres años. 
Medida 5.1: Diseñar e implementar una estrategia de comunicaciones externa que incluya piezas audiovisuales, impresas, digitales y artísticas que visibilicen el trabajo social y político del Grupo y contribuyan a su dignificación. 
4. Gestión y seguimiento a las medidas y acciones a cargo de la ACPVR y otras entidades del SDARIV a los PIRC territorializados
• AFROMUPAZ: Se participó en reunión de la mesa de seguridad de AFROMUPAZ, donde se contó con participación de las siguientes entidades: UARIV, Unidad de Búsqueda de desaparecidos, secretaría de educación, PGN, Defensoría y sector privado (anexo 18). 
• GDSIA 092: En el mes de julio se convocó a una reunión a la Secretaría de Gobierno y la Secretaría de la mujer, la ACPVR con el SRC con el objetivo de hacer seguimiento a las acciones particularizadas a cargo de ambas entidades para avanzar en su implementación. (anexo 19) 
5. Gestión y seguimiento a las medidas y acciones a cargo de otras entidades del Distrito a los PIRC territorializados
• AFROMUPAZ: Por parte de la Secretaría Distrital de Cultura, Recreación y Deporte, se confirmó la suscripción, firma y perfeccionado del Convenio Interinstitucional con la UNAL, a través del cual se logrará la implementación de la medida del PIRC de AFROMUPAZ. (anexo 20)
6.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BENEFICIOS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Con el desarrollo de las actividades, se beneficia a los sujetos de reparación colectiva Asociación Nacional de Mujeres Campesinas, Negras e Indígenas de Colombia –ANMUCIC, Grupo distrital de seguimiento e incidencia al Auto 092 de 2008 “mujer y desplazamiento” - GDSIA 092, La Asociación de Mujeres Afro por la Paz – AFROMUPAZ y PUEBLO RROM.
• Con el Informe de Seguimiento a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II6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septiembre se desarrollaron las siguientes de (6) actividades de (6) programadas: 
1. En el mes de septiembre se realizó la Fase V de la Ruta TOAR (Trabajo, Obras, Actividades con contenido Restaurador-Reparador), como desarrollo del proceso de justicia restaurativa en la justicia transicional que se adelanta por parte de la ACPVR-DPR con el fin de articular las posibles fuentes de financiación.
2. Se caracterizaron 741 personas por el módulo de estabilización socioeconómica.
3. se remitieron 4.058 datos de población a las ofertas en las líneas de formación y empleabilidad, de la siguiente forma:
•	Empleabilidad: Globant 321 
•	Formación: 3.737 (CEMID: 1.430; TEXMODAS: 1.988; -CSN: 319)
4. Los aliados reportaron los vinculados y certificados una vez terminan o se encuentran culminando los cursos o procesos internos de cada aliado. Por lo anterior, para el tercer trimestre del año 2022. El centro Social Nazareth ha reportado 338 datos de población vinculada.
5. Se avanzó en la fase de cierre en 5 proyectos de vivienda ubicados la localidad de Bosa sector el Porvenir, priorizados y vinculados formalmente a la ruta de retornos y reubicaciones donde se beneficiaron 1.603 personas del enfoque no étnico, se desarrolló una estrategia para la integración local durante la primer etapa Vigencia 2021-2022. Adicionalmente, se inicia la implementación del Plan de Retornos y Reubicaciones en 4 proyectos de vivienda vinculados durante la segunda etapa 2022.
Con relación al plan de retornos y reubicaciones con enfoque étnico indígena, se han acompañado a 532 personas, durante el año 2022 La Alta Consejería de Paz, Víctimas y Reconciliación, ha adelantado un acompañamiento permanente e integral a la población Embera que se encuentra presente en la Unidad de Protección - La Florida y La Rioja.
6.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BENEFICIOS
•	Desarrollar herramientas metodológicas e instrumentos de medición aplicables para Bogotá- Región y replicables a otros entes territoriales para la construcción de un proyecto TOAR con contenido reparador-restaurador.
•	Tener información actualizada permite que la población pueda acceder a ofertas actuales y permite validar cual es el interés de la población según las líneas de estabilización.
•	Las alianzas de formación permiten que las personas que no han terminado sus estudios académicos puedan validarlo de forma gratuita y accesible. Por otra parte, para personas con estudios culminados tienen la posibilidad de participar en un curso JAVA donde se requiere interés en temas tecnológicos y conocimientos básicos. 
•	Las personas vinculadas y que cumplen con su participación en los programas, al finalizar logran obtener certificación que puede hacer parte para la hoja de vida. 
•	La población sujeto de la implementación del Plan, accede a la estrategia de acompañamiento psicosocial para la integración comunitaria y el fortalecimiento de redes de apoyo. Las personas cuentan con la posibilidad de ser priorizados a la oferta social del Distrito.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IJ6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octubre se desarrollaron las siguientes de (6) actividades de (6) programadas: 
1. Reporte número de personas caracterizadas en el módulo de estabilización socioeconómica: Durante el mes de octubre se caracterizaron 725 personas que manifestaron vivir en Bogotá y aceptaron realizar la caracterización. 
2. Remisión de la población a las ofertas en las líneas de formación, empleabilidad y emprendimiento: 
Durante el mes de octubre se realizaron 12.267 remisiones a la Línea de FORMACIÓN de la siguiente manera: (236) datos en la oferta de Centro Social Nazaret, los cuales hacen parte de inscritos en los cursos de septiembre y octubre; (11.211) datos remitidos a GLOBANT para procesos de formación para las personas que tienen hijos y, 820 datos remitidos a IDARTES a taller de lectura
3. Gestión y seguimiento a las medidas y acciones a cargo de la Oficina de Alta Consejería de Paz, Víctimas y reconciliación -ACPVR a los Planes Integrales de Reparación Colectiva -PIRC Territorializados: 
• Asociación Nacional de Mujeres Campesinas Negras e Indígenas (ANMUCIC)
El balance se encuentra en proceso de revisión del proceso jurídico de la ACPVR, una vez se cuente el aval de este, se realizará articulación con la Unidad para la Atención y Reparación Integral a las Víctimas y el sujeto de reparación colectiva Anmucic para el cierre del Plan Integral de Reparación Colectiva, en consecuencia, a lo establecido en la Resolución 03143 de 2018 (Anexo 1).
• Asociación de Mujeres Afro por la Paz (AFROMUPAZ)
Se está realizando un ejercicio denominado “Diagnóstico de los Planes Integrales de Reparación Colectiva (PIRC)”, el cual consiste en revisar y analizar los archivos digitales con los que cuenta la ACPVR, los cuales han permitido organizar la información en las carpetas de cada sujeto.
En las carpetas y subcarpetas de las medidas se encuentran registradas las actas que dan cuenta de aquellas medidas que ha sido implementadas y cerradas a satisfacción, implementadas de manera parcial o medidas que han sido objeto de articulación con las diferentes entidades del Sistema Distrital de Atención y Reparación a las Víctimas (SDARIV), en el marco de sus competencias o de las metas del Plan de Acción Distrital (PAD).  (Anexo 2,3,4,5,6,7,8,9,10,11,12,13,14,15,16 y 17). 
• Sujeto étnico Pueblo Rrom
Durante el periodo reportado se realizaron asistencias técnicas con el SRC Rrom que permitieron que se radicaran los soportes documentales para el primer desembolso correspondiente al 70%  para la ejecución de la resolución 011 de 2022. Dicha ejecución permitirá la implementación de la medida particulariza del Plan Integral de Reparación Colectiva “…3.1. Producción de una pieza audiovisual en la cual los miembros del pueblo Rrom, con residencia en Bogotá, puedan relatar su historia, dar a conocer quiénes son, como son sus tradiciones y costumbres…” y la acción afirmativa No. 7 “Implementar un vídeo animado que visibilice las prácticas en materia de paz y reconciliación desarrolladas por el Pueblo Rrom en el marco del Plan Integral de Reparación Colectiva”.  (Anexos 18, 19, 20, 21 y 22).
• Grupo Distrital de Seguimiento Incidencia al Auto 092 (GDSIA092) 
Durante los meses de septiembre y octubre se realizó seguimiento a la expedición de la resolución para la implementación de las medidas 2.2 y 2.3 avanzando a su vez en el cumplimiento a la medida 5,1. Dicha resolución numerada 066 de 2022, fue expedida y notificada al SRC el 18 de octubre con lo cual el SRC deberá presentar los documentos necesarios para el desembolso inicial del 70%. Previo y posterior a la expedición de la resolución, se ha acompañado técnicamente al SRC para la consolidación de los documentos necesarios bajo los criterios establecidos en la resolución. (Anexo 23, 24 y 25).
En términos del seguimiento a la implementación de los Planes Integrales de Reparación Colectiva, el equipo de reparación colectiva está realizando un diagnóstico de los Planes Integrales de Reparación Colectiva (PIRC), el cual consiste en revisar y analizar los archivos digitales con los que cuenta la ACPVR, los cuales han permitido organizar la información en las carpetas de cada sujeto. 
En las carpetas y subcarpetas de las medidas se encuentran registradas las actas que dan cuenta de aquellas medidas que ha sido implementadas y cerradas a satisfacción, implementadas de manera parcial o medidas que han sido objeto de articulación con las diferentes entidades del Sistema Distrital de Atención y Reparación a las Víctimas (SDARIV), en el marco de sus competencias o de las metas del Plan de Acción Distrital (PAD) que aún siguen sin implementar (Anexos 26, 27, 28, 29, 30, 31, 32, 33, 34, 35 y 36).
4. Gestión y seguimiento a las medidas y acciones a cargo de la ACPVR y otras entidades del SDARIV a los PIRC territorializados: 
• Asociación de Mujeres Afro por la Paz (AFROMUPAZ)                            
La ACPVR, aunando esfuerzos entregará mediante bolsa logística la suma $3.000.000 al SRC Afromupaz, los cuales son destinados para la preparación de cien (100) alimentos típicos que serán entregados a las personas convocadas el día de la presentación del vídeo, con el objetivo de implementar la medida del Plan Integral de Reparación Colectiva  12.2 denominada “…formación en herramientas audiovisuales para la realización de una pieza audiovisual que contribuya a la reconstrucción de la memoria, en la cual participen las y los integrantes de la organización...” (Anexo 37,38 y 39).
• Sujeto étnico Pueblo Rrom.
Se realizó reunión preparatoria interna para participar en el espacio convocado por la DAE-UARIV el día 19 de septiembre de 2022 con la participación de Unidad de Víctimas, Min. Cultura y Min. Vivienda. Se llevó a cabo reunión el 19092022 donde se dio el contexto de las diferentes articulaciones realizadas desde la ACPVR, para el avance en el cumplimiento de la medida del Plan Integral de Reparación Colectiva. (Anexo 40 y 41)
Se remitió vía correo electrónico a Unidad para Víctimas, acta de reunión del 28062022, con el objetivo de cumplimiento a compromisos suscritos (Anexo 42).
• Grupo Distrital de Seguimiento Incidencia al Auto 092 (GDSIA092).
Durante el periodo reportado, se realizó el seguimiento a las medidas 3.1 ( Desarrollar una capacitación de prevención y protección) y 3.2 (Diseñar e implementar el Plan de Prevención y Protección Colectiva del Grupo, sus núcleos familiares y su sede de trabajo con enfoque diferencial) relativas al componente de prevención y protección que integran el Plan Integral de Reparación Colectiva. Frente a esto se solicitó a la Secretaría Distrital de la Mujer enviar la propuesta de taller de protección y la misma se remitió a las mujeres para su conocimiento y evaluación. 
En el seguimiento de la medida 3.1 (Desarrollar una capacitación de prevención y protección)  se acompañó la reunión del mes de septiembre de seguimiento al Plan Integral de Reparación Colectiva, en el que se contó con la participación de delegados de la Unidad Nacional de Protección (UNP)  y se presentó la ruta de reparación colectiva. (Anexo 43,44,45 y 46).
5. Gestión y seguimiento a las medidas y acciones a cargo de otras entidades del Distrito a los PIRC territorializados: 
• Asociación de Mujeres Afro por la Paz (AFROMUPAZ) 
Se realizaron asistencias técnicas en los meses de septiembre y octubre con la Secretaría de Cultura, Recreación y Deporte (SCRD) y el Instituto Distrital de Participación y Acción Comunal (IDPAC), para la concertación e implementación de las medidas:
i) 12.2 (formación en herramientas audiovisuales para la realización de una pieza audiovisual que contribuya a la reconstrucción de la memoria, en la cual participen las y los integrantes de la organización) 
ii) 10.3 (Apoyo y fortalecimiento a iniciativas culturales (musicales, audiovisuales, danza, teatro, entre otras) de mujeres, hombres y jóvenes de AFROMUPAZ).
Teniendo en cuenta las metas establecidas en el Plan de Acción Distrital (PAD)y las cuales contribuyen a la implementación de las medidas del Plan Integral de Reparación Colectiva del sujeto de reparación colectiva Afromupaz, para la vigencia 2022. (Anexo 47,48,49,50, 51 y 52).
6.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BENEFICIOS
•	Tener información actualizada permite que la población pueda acceder a ofertas actuales y permite validar cual es el interés de la población según las líneas de estabilización.
•	Las alianzas de formación permiten que las personas que no han terminado sus estudios académicos puedan validarlo de forma gratuita y accesible. Por otra parte, para personas con estudios culminados tienen la posibilidad de participar en un curso JAVA donde se requiere interés en temas tecnológicos y conocimientos básicos. 
•	Las personas vinculadas y que cumplen con su participación en los programas, al finalizar logran obtener certificación que puede hacer parte para la hoja de vida. 
•	La población sujeta de la implementación del Plan, accede a la estrategia de acompañamiento psicosocial para la integración comunitaria y el fortalecimiento de redes de apoyo. Las personas cuentan con la posibilidad de ser priorizados a la oferta social del Distrito.
•	Con el informe de víctimas se establece la estrategia de seguimiento y acciones de mejora para la implementación de la ruta, a su vez implementar las acciones en todo el territorio, desde la población que ingresa a Atención Humanitaria Inmediata hasta la población beneficiaria de proyectos de vivienda
•	Los Sujetos de Reparación Colectiva:  Asociación Nacional de Mujeres Campesinas Negras e Indígenas (ANMUCIC); Asociación de Mujeres Afro por la Paz (AFROMUPAZ); Grupo Distrital de Seguimiento Incidencia al Auto 092 (GDSIA092) y el Sujeto étnico Pueblo Rrom.</v>
          </cell>
          <cell r="IK63" t="str">
            <v/>
          </cell>
          <cell r="IL63" t="str">
            <v/>
          </cell>
          <cell r="IM63">
            <v>1</v>
          </cell>
          <cell r="IN63">
            <v>1</v>
          </cell>
          <cell r="IO63">
            <v>1</v>
          </cell>
          <cell r="IP63">
            <v>1</v>
          </cell>
          <cell r="IQ63">
            <v>1</v>
          </cell>
          <cell r="IR63">
            <v>1</v>
          </cell>
          <cell r="IS63">
            <v>1</v>
          </cell>
          <cell r="IT63">
            <v>1</v>
          </cell>
          <cell r="IU63">
            <v>1</v>
          </cell>
          <cell r="IV63">
            <v>1</v>
          </cell>
          <cell r="IW63">
            <v>0</v>
          </cell>
          <cell r="IX63">
            <v>0</v>
          </cell>
          <cell r="IY63">
            <v>80.849999999999994</v>
          </cell>
          <cell r="IZ63">
            <v>100</v>
          </cell>
          <cell r="JA63">
            <v>100</v>
          </cell>
          <cell r="JB63">
            <v>100</v>
          </cell>
          <cell r="JC63">
            <v>100</v>
          </cell>
          <cell r="JD63">
            <v>100</v>
          </cell>
          <cell r="JE63">
            <v>100</v>
          </cell>
          <cell r="JF63">
            <v>100</v>
          </cell>
          <cell r="JG63">
            <v>100</v>
          </cell>
          <cell r="JH63">
            <v>100</v>
          </cell>
          <cell r="JI63">
            <v>100</v>
          </cell>
          <cell r="JJ63">
            <v>0</v>
          </cell>
          <cell r="JK63">
            <v>0</v>
          </cell>
          <cell r="JL63">
            <v>100</v>
          </cell>
          <cell r="JM63">
            <v>100</v>
          </cell>
          <cell r="JN63">
            <v>100</v>
          </cell>
          <cell r="JO63">
            <v>100</v>
          </cell>
          <cell r="JP63">
            <v>100</v>
          </cell>
          <cell r="JQ63">
            <v>100</v>
          </cell>
          <cell r="JR63">
            <v>100</v>
          </cell>
          <cell r="JS63">
            <v>100</v>
          </cell>
          <cell r="JT63">
            <v>100</v>
          </cell>
          <cell r="JU63">
            <v>100</v>
          </cell>
          <cell r="JV63">
            <v>100</v>
          </cell>
          <cell r="JW63" t="str">
            <v/>
          </cell>
          <cell r="JX63">
            <v>100</v>
          </cell>
          <cell r="JY63">
            <v>100</v>
          </cell>
          <cell r="JZ63">
            <v>100</v>
          </cell>
          <cell r="KA63">
            <v>100</v>
          </cell>
          <cell r="KB63">
            <v>100</v>
          </cell>
          <cell r="KC63">
            <v>100</v>
          </cell>
          <cell r="KD63">
            <v>100</v>
          </cell>
          <cell r="KE63">
            <v>100</v>
          </cell>
          <cell r="KF63">
            <v>100</v>
          </cell>
          <cell r="KG63">
            <v>100</v>
          </cell>
          <cell r="KH63">
            <v>100</v>
          </cell>
          <cell r="KI63" t="str">
            <v/>
          </cell>
          <cell r="KJ63" t="str">
            <v/>
          </cell>
          <cell r="KK63">
            <v>100</v>
          </cell>
          <cell r="KL63">
            <v>100</v>
          </cell>
          <cell r="KM63">
            <v>100</v>
          </cell>
          <cell r="KN63">
            <v>100</v>
          </cell>
          <cell r="KO63">
            <v>100</v>
          </cell>
          <cell r="KP63">
            <v>100</v>
          </cell>
          <cell r="KQ63">
            <v>100</v>
          </cell>
          <cell r="KR63">
            <v>100</v>
          </cell>
          <cell r="KS63">
            <v>100</v>
          </cell>
          <cell r="KT63">
            <v>100</v>
          </cell>
          <cell r="KU63" t="str">
            <v/>
          </cell>
          <cell r="KV63" t="str">
            <v/>
          </cell>
          <cell r="KW63">
            <v>100</v>
          </cell>
          <cell r="KX63" t="str">
            <v>7871_2</v>
          </cell>
          <cell r="KY63" t="str">
            <v xml:space="preserve">2. Fortalecer la articulación institucional y el otorgamiento de servicios  que dan respuesta a las </v>
          </cell>
          <cell r="KZ63">
            <v>99.560556447929699</v>
          </cell>
          <cell r="LA63">
            <v>99.560556447929699</v>
          </cell>
          <cell r="LB63">
            <v>99.560556447929699</v>
          </cell>
          <cell r="LC63">
            <v>99.560556447929699</v>
          </cell>
          <cell r="LD63">
            <v>99.853518815976557</v>
          </cell>
          <cell r="LE63">
            <v>91.826164710134094</v>
          </cell>
          <cell r="LF63">
            <v>33020418000</v>
          </cell>
          <cell r="LG63">
            <v>30936370769</v>
          </cell>
          <cell r="LH63">
            <v>22941975143</v>
          </cell>
          <cell r="LI63">
            <v>3442935911</v>
          </cell>
          <cell r="LJ63">
            <v>3440856465</v>
          </cell>
          <cell r="LK63">
            <v>100</v>
          </cell>
          <cell r="LL63">
            <v>100</v>
          </cell>
          <cell r="LM63">
            <v>100</v>
          </cell>
          <cell r="LN63">
            <v>100</v>
          </cell>
          <cell r="LO63">
            <v>100</v>
          </cell>
          <cell r="LP63">
            <v>100</v>
          </cell>
          <cell r="LQ63">
            <v>100</v>
          </cell>
          <cell r="LR63">
            <v>100</v>
          </cell>
          <cell r="LS63">
            <v>100</v>
          </cell>
          <cell r="LT63">
            <v>100</v>
          </cell>
          <cell r="LU63" t="str">
            <v/>
          </cell>
          <cell r="LV63" t="str">
            <v/>
          </cell>
          <cell r="LW63">
            <v>100</v>
          </cell>
          <cell r="LX63">
            <v>100</v>
          </cell>
          <cell r="LY63">
            <v>100</v>
          </cell>
          <cell r="LZ63" t="str">
            <v>No oportuna: El tiempo de radicación debe coincidir con el plazo establecido por la Oficina Asesora de Planeación - OAP</v>
          </cell>
          <cell r="MA63" t="str">
            <v>Oportuno: Se radica en los tiempos establecidos por la Oficina Asesora de Planeación - OAP</v>
          </cell>
          <cell r="MB63" t="str">
            <v>Oportuno: Se radica en los tiempos establecidos por la Oficina Asesora de Planeación - OAP</v>
          </cell>
          <cell r="MC63" t="str">
            <v>Oportuno: Se radica en los tiempos establecidos por la Oficina Asesora de Planeación - OAP</v>
          </cell>
          <cell r="MD63" t="str">
            <v>Oportuno: Se radica en los tiempos establecidos por la Oficina Asesora de Planeación - OAP</v>
          </cell>
          <cell r="ME63" t="str">
            <v>Oportuno: Se radica en los tiempos establecidos por la Oficina Asesora de Planeación - OAP</v>
          </cell>
          <cell r="MF63" t="str">
            <v>Oportuno: Se radica en los tiempos establecidos por la Oficina Asesora de Planeación - OAP</v>
          </cell>
          <cell r="MG63" t="str">
            <v>Oportuno: Se radica en los tiempos establecidos por la Oficina Asesora de Planeación - OAP</v>
          </cell>
          <cell r="MH63">
            <v>0</v>
          </cell>
          <cell r="MI63">
            <v>0</v>
          </cell>
          <cell r="MJ63">
            <v>0</v>
          </cell>
          <cell r="MK63">
            <v>0</v>
          </cell>
          <cell r="ML6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M6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6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O6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6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6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6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6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63">
            <v>0</v>
          </cell>
          <cell r="MU63">
            <v>0</v>
          </cell>
          <cell r="MV63">
            <v>0</v>
          </cell>
          <cell r="MW63">
            <v>0</v>
          </cell>
          <cell r="MX63">
            <v>100</v>
          </cell>
          <cell r="MY63">
            <v>100</v>
          </cell>
          <cell r="MZ63">
            <v>100</v>
          </cell>
          <cell r="NA63">
            <v>100</v>
          </cell>
          <cell r="NB63">
            <v>100</v>
          </cell>
          <cell r="NC63">
            <v>100</v>
          </cell>
          <cell r="ND63">
            <v>100</v>
          </cell>
          <cell r="NE63">
            <v>100</v>
          </cell>
          <cell r="NF63">
            <v>100</v>
          </cell>
          <cell r="NG63">
            <v>100</v>
          </cell>
          <cell r="NH63" t="str">
            <v/>
          </cell>
          <cell r="NI63" t="str">
            <v/>
          </cell>
          <cell r="NJ63" t="str">
            <v xml:space="preserve">La información consignada en el reporte del periodo, coincide con la información registrada en las herramientas presupuestales oficiales.  </v>
          </cell>
          <cell r="NK63" t="str">
            <v xml:space="preserve">La información consignada en el reporte del periodo, coincide con la información registrada en las herramientas presupuestales oficiales.  </v>
          </cell>
          <cell r="NL63" t="str">
            <v xml:space="preserve">La información consignada en el reporte del periodo, coincide con la información registrada en las herramientas presupuestales oficiales.  </v>
          </cell>
          <cell r="NM63" t="str">
            <v xml:space="preserve">La información consignada en el reporte del periodo, coincide con la información registrada en las herramientas presupuestales oficiales.  </v>
          </cell>
          <cell r="NN63" t="str">
            <v xml:space="preserve">La información consignada en el reporte del periodo, coincide con la información registrada en las herramientas presupuestales oficiales.  </v>
          </cell>
          <cell r="NO63" t="str">
            <v xml:space="preserve">La información consignada en el reporte del periodo, coincide con la información registrada en las herramientas presupuestales oficiales.  </v>
          </cell>
          <cell r="NP63" t="str">
            <v xml:space="preserve">La información consignada en el reporte del periodo, coincide con la información registrada en las herramientas presupuestales oficiales.  </v>
          </cell>
          <cell r="NQ63" t="str">
            <v xml:space="preserve">La información consignada en el reporte del periodo, coincide con la información registrada en las herramientas presupuestales oficiales.  </v>
          </cell>
          <cell r="NR63">
            <v>0</v>
          </cell>
          <cell r="NS63">
            <v>0</v>
          </cell>
          <cell r="NT63">
            <v>0</v>
          </cell>
          <cell r="NU63">
            <v>0</v>
          </cell>
          <cell r="NV63" t="str">
            <v>Si bien, al corte del 31 de enero de 2022 el indicador no presenta rezagos, si presenta oportunidades de mejora asociadas al reporte del número de tareas o productos programados y ejecutados en el periodo, para el cálculo del porcentaje de avance. Específicamente, se debe indicar en el reporte cualitativo que da cuenta de los avances, logros y retrasos presentados para la actividad número 4 " Implementar y hacer seguimiento a la ruta de reparación individual en la ciudad de Bogotá", el número de tareas o productos que se programaron y se ejecutaron para el cálculo del porcentaje de avance del indicador. Esto con el propósito que cualquier lector pueda observar a qué corresponde el avance registrado en la actividad y encontrar su correspondencia con el avance registrado en la meta proyecto de la cual se deriva.</v>
          </cell>
          <cell r="NW63" t="str">
            <v>No aplica</v>
          </cell>
          <cell r="NX63" t="str">
            <v>Se presenta una oportunidad de mejora, en la medida que es pertinente realizar la aclaración del número de remisiones a la línea de empleabilidad que se realizaron en el mes de enero que correspondieron a 109, conforme se reportó en la base de datos aportada por la Oficina de Alta Consejería de Paz, Víctimas y Reconciliación. Dicha aclaración se requiere incorporar en el libro a reportar del corte de abril, en la columna AD de la hoja de seguimento a metas e indicadores del proyecto de inversión. Lo anterior, con el propósito de guardar consistencia entre el dato al corte del 31 de marzo de 2022 de 2.021 remisiones realizadas en el primer trimestre de la vigencia, el soporte y el reporte cualitativo.</v>
          </cell>
          <cell r="NY63" t="str">
            <v>No aplica</v>
          </cell>
          <cell r="NZ63" t="str">
            <v>No aplica</v>
          </cell>
          <cell r="OA63" t="str">
            <v xml:space="preserve">Se presenta oportunidad de mejora en el  informe a presentar de  articulación sobre los procesos de justicia restaurativa del tercer trimestre de 2022, de tal forma que se relacione las acciones estratégicas adelantadas. </v>
          </cell>
          <cell r="OB63" t="str">
            <v xml:space="preserve">Se presenta oportunidad de mejora en el reporte cualitativo mensual de la meta, con el fin de integrar datos de personas beneficiadas en la ruta de reparación integral, y mejorar la forma de presentación de evidencias, para lo cual se tendran reuniones con el enlace de planeación de la Alta Consejeria, y la Dirección de Reparación. </v>
          </cell>
          <cell r="OC63" t="str">
            <v>Se mejora la entrega de las evidencias, integrando las fuentes de información de los datos proporcionados para el cumplimiento de las metas, atendiendo las recomendaciones emitidas desde el ejercicio de retroalimentación de parte de la Oficina Asesora de Planeación.</v>
          </cell>
          <cell r="OD63">
            <v>0</v>
          </cell>
          <cell r="OE63">
            <v>0</v>
          </cell>
          <cell r="OF63">
            <v>0</v>
          </cell>
          <cell r="OG63">
            <v>0</v>
          </cell>
          <cell r="OJ63" t="str">
            <v>PD104</v>
          </cell>
          <cell r="OK63">
            <v>100</v>
          </cell>
          <cell r="OL63">
            <v>0</v>
          </cell>
          <cell r="OM63">
            <v>0</v>
          </cell>
          <cell r="ON63">
            <v>0</v>
          </cell>
          <cell r="OO63">
            <v>0</v>
          </cell>
          <cell r="OP63">
            <v>0</v>
          </cell>
          <cell r="OQ63">
            <v>0</v>
          </cell>
          <cell r="OR63">
            <v>0</v>
          </cell>
          <cell r="OS63">
            <v>0</v>
          </cell>
          <cell r="OT63">
            <v>0</v>
          </cell>
          <cell r="OU63">
            <v>1452701</v>
          </cell>
          <cell r="OV63">
            <v>0</v>
          </cell>
          <cell r="OW63">
            <v>0</v>
          </cell>
          <cell r="OX63">
            <v>1452701</v>
          </cell>
          <cell r="OY63">
            <v>443758122</v>
          </cell>
          <cell r="OZ63">
            <v>443758122</v>
          </cell>
          <cell r="PA63">
            <v>443758122</v>
          </cell>
          <cell r="PB63">
            <v>443758122</v>
          </cell>
          <cell r="PC63">
            <v>442865016</v>
          </cell>
          <cell r="PD63">
            <v>442865016</v>
          </cell>
          <cell r="PE63">
            <v>442865016</v>
          </cell>
          <cell r="PF63">
            <v>442865016</v>
          </cell>
          <cell r="PG63">
            <v>442865016</v>
          </cell>
          <cell r="PH63">
            <v>442305421</v>
          </cell>
          <cell r="PI63">
            <v>0</v>
          </cell>
          <cell r="PJ63">
            <v>0</v>
          </cell>
          <cell r="PK63">
            <v>442305421</v>
          </cell>
          <cell r="PL63">
            <v>1942744</v>
          </cell>
          <cell r="PM63">
            <v>3440993167</v>
          </cell>
          <cell r="PN63" t="str">
            <v>Meta Proyecto de Inversión</v>
          </cell>
        </row>
        <row r="64">
          <cell r="A64" t="str">
            <v>PD105</v>
          </cell>
          <cell r="B64">
            <v>7871</v>
          </cell>
          <cell r="C64" t="str">
            <v>7871_6</v>
          </cell>
          <cell r="D64">
            <v>2020110010188</v>
          </cell>
          <cell r="E64" t="str">
            <v>Un nuevo contrato social y ambiental para la Bogotá del siglo XXI</v>
          </cell>
          <cell r="F64" t="str">
            <v>3. Inspirar confianza y legitimidad para vivir sin miedo y ser epicentro de cultura ciudadana, paz y reconciliación.</v>
          </cell>
          <cell r="G64" t="str">
            <v>39.  Bogotá territorio de paz y atención integral a las víctimas del conflicto armado.</v>
          </cell>
          <cell r="H64" t="str">
            <v>Mejorar la integración de las acciones, servicios y escenarios que dan respuesta a las obligaciones derivadas de ley para las víctimas, el Acuerdo de Paz, y los demás compromisos distritales en materia de memoria, reparación, paz y reconciliación.</v>
          </cell>
          <cell r="I64"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4" t="str">
            <v>Construcción de Bogotá-región como territorio de paz para las víctimas y la reconciliación</v>
          </cell>
          <cell r="K64" t="str">
            <v>Oficina de Alta Consejería de Paz, Víctimas y Reconciliación</v>
          </cell>
          <cell r="L64" t="str">
            <v xml:space="preserve">Carlos Vladimir Rodriguez Valencia </v>
          </cell>
          <cell r="M64" t="str">
            <v>Alto Consejero de Paz, Víctimas y Reconciliación</v>
          </cell>
          <cell r="N64" t="str">
            <v>Oficina de Alta Consejería de Paz, Víctimas y Reconciliación</v>
          </cell>
          <cell r="O64" t="str">
            <v xml:space="preserve">Carlos Vladimir Rodriguez Valencia </v>
          </cell>
          <cell r="P64" t="str">
            <v>Alto Consejero de Paz, Víctimas y Reconciliación</v>
          </cell>
          <cell r="Q64" t="str">
            <v>Ivana Carolina Gonzalez Murcia, Juan Guillermo Becerra Jimenez</v>
          </cell>
          <cell r="R64" t="str">
            <v>Hilda Lucero Molina Velandia</v>
          </cell>
          <cell r="S64" t="str">
            <v>6. Otorgar 100 porciento de medidas de ayuda humanitaria inmediata en el distrito capital, conforme a los requisitos establecidos  por la legislación vigente.</v>
          </cell>
          <cell r="T64" t="str">
            <v>Otorgar 100 porciento de medidas de ayuda humanitaria inmediata en el distrito capital, conforme a los requisitos establecidos  por la legislación vigente.</v>
          </cell>
          <cell r="AB64" t="str">
            <v>20.1. Porcentaje de ayuda humanitaria otorgadas en los términos establecidos en la Ley  vigente.</v>
          </cell>
          <cell r="AC64" t="str">
            <v>6. Otorgar 100 porciento de medidas de ayuda humanitaria inmediata en el distrito capital, conforme a los requisitos establecidos  por la legislación vigente.</v>
          </cell>
          <cell r="AH64" t="str">
            <v>16. Paz, justicia e instituciones sólidas</v>
          </cell>
          <cell r="AI64" t="str">
            <v xml:space="preserve">PD_PMR: 20.1. Porcentaje de ayuda humanitaria otorgadas en los términos establecidos en la Ley  vigente.; PD_Meta Proyecto: 6. Otorgar 100 porciento de medidas de ayuda humanitaria inmediata en el distrito capital, conforme a los requisitos establecidos  por la legislación vigente.; ODS: 16. Paz, justicia e instituciones sólidas; </v>
          </cell>
          <cell r="AJ64">
            <v>0</v>
          </cell>
          <cell r="AK64">
            <v>44466</v>
          </cell>
          <cell r="AL64">
            <v>2</v>
          </cell>
          <cell r="AM64">
            <v>2022</v>
          </cell>
          <cell r="AN64" t="str">
            <v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v>
          </cell>
          <cell r="AO64" t="str">
            <v>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v>
          </cell>
          <cell r="AP64">
            <v>2020</v>
          </cell>
          <cell r="AQ64">
            <v>2024</v>
          </cell>
          <cell r="AR64" t="str">
            <v>Constante</v>
          </cell>
          <cell r="AS64" t="str">
            <v>Eficiencia</v>
          </cell>
          <cell r="AT64" t="str">
            <v>Porcentaje</v>
          </cell>
          <cell r="AU64" t="str">
            <v>Producto</v>
          </cell>
          <cell r="AV64">
            <v>2019</v>
          </cell>
          <cell r="AW64">
            <v>1</v>
          </cell>
          <cell r="AX64" t="str">
            <v xml:space="preserve">Proyecto de inversión 1156	_x000D_
	</v>
          </cell>
          <cell r="AZ64">
            <v>1</v>
          </cell>
          <cell r="BB64" t="str">
            <v>La meta se cumplirá a partir del otorgamiento de medidas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 Alimentación
• Alojamiento Transitorio (kits aseo en la modalidad de albergue)
• Manejo de abastecimiento (Kits Habitacionales: Cocina, Dormitorio y Vajilla)
• Transporte de Emergencia 
• Asistencia funeraria.</v>
          </cell>
          <cell r="BC64" t="str">
            <v>(Número de medidas de ayuda o atención humanitaria inmediata otorgadas a víctimas del conflicto armado que cumplan los requisitos de ley / Número de medidas de ayuda o atención humanitaria inmediata solicitadas por víctimas del conflicto armado que cumplan los requisitos de ley)*100</v>
          </cell>
          <cell r="BD64" t="str">
            <v>Número de medidas de ayuda o atención humanitaria inmediata otorgadas a víctimas del conflicto armado que cumplan los requisitos de ley</v>
          </cell>
          <cell r="BE64" t="str">
            <v>Número de medidas de ayuda o atención humanitaria inmediata solicitadas por víctimas del conflicto armado que cumplan los requisitos de ley</v>
          </cell>
          <cell r="BF64" t="str">
            <v>Reporte de medidas de Asistencia y Ayuda Humanitaria Inmediata -AAHI otorgadas
Informe de Seguimiento a Víctimas del conflicto armado residentes en Bogotá</v>
          </cell>
          <cell r="BG64">
            <v>3</v>
          </cell>
          <cell r="BH64">
            <v>44644</v>
          </cell>
          <cell r="BI64" t="str">
            <v>Radicado 3-2022-9977 del 24/03/2022</v>
          </cell>
          <cell r="BJ64" t="str">
            <v>Establecer variables 1 y/o 2 numéricas</v>
          </cell>
          <cell r="BK64">
            <v>100</v>
          </cell>
          <cell r="BL64">
            <v>100</v>
          </cell>
          <cell r="BM64">
            <v>100</v>
          </cell>
          <cell r="BN64">
            <v>100</v>
          </cell>
          <cell r="BO64">
            <v>100</v>
          </cell>
          <cell r="BP64">
            <v>100</v>
          </cell>
          <cell r="BQ64">
            <v>49833624341</v>
          </cell>
          <cell r="BR64">
            <v>6063449331</v>
          </cell>
          <cell r="BS64">
            <v>9394898913</v>
          </cell>
          <cell r="BT64">
            <v>16421178097</v>
          </cell>
          <cell r="BU64">
            <v>13873833000</v>
          </cell>
          <cell r="BV64">
            <v>4080265000</v>
          </cell>
          <cell r="BW64">
            <v>100</v>
          </cell>
          <cell r="BX64">
            <v>100</v>
          </cell>
          <cell r="BY64">
            <v>100</v>
          </cell>
          <cell r="BZ64">
            <v>100</v>
          </cell>
          <cell r="CA64">
            <v>100</v>
          </cell>
          <cell r="CB64">
            <v>5983011963</v>
          </cell>
          <cell r="CC64">
            <v>4429568836</v>
          </cell>
          <cell r="CD64">
            <v>9388090217</v>
          </cell>
          <cell r="CE64">
            <v>7664010308</v>
          </cell>
          <cell r="CF64">
            <v>100</v>
          </cell>
          <cell r="CG64">
            <v>100</v>
          </cell>
          <cell r="CH64" t="str">
            <v>No aplica</v>
          </cell>
          <cell r="CI64" t="str">
            <v>Constante</v>
          </cell>
          <cell r="CJ64">
            <v>100</v>
          </cell>
          <cell r="CK64">
            <v>100</v>
          </cell>
          <cell r="CL64">
            <v>100</v>
          </cell>
          <cell r="CM64">
            <v>100</v>
          </cell>
          <cell r="CN64">
            <v>100</v>
          </cell>
          <cell r="CO64">
            <v>100</v>
          </cell>
          <cell r="CP64">
            <v>100</v>
          </cell>
          <cell r="CQ64">
            <v>100</v>
          </cell>
          <cell r="CR64">
            <v>100</v>
          </cell>
          <cell r="CS64">
            <v>100</v>
          </cell>
          <cell r="CT64">
            <v>100</v>
          </cell>
          <cell r="CU64">
            <v>100</v>
          </cell>
          <cell r="CV64">
            <v>100</v>
          </cell>
          <cell r="CW64">
            <v>100</v>
          </cell>
          <cell r="CX64">
            <v>100</v>
          </cell>
          <cell r="CY64">
            <v>1673</v>
          </cell>
          <cell r="CZ64">
            <v>3133</v>
          </cell>
          <cell r="DA64">
            <v>1642</v>
          </cell>
          <cell r="DB64">
            <v>949</v>
          </cell>
          <cell r="DC64">
            <v>3308</v>
          </cell>
          <cell r="DD64">
            <v>2196</v>
          </cell>
          <cell r="DE64">
            <v>2427</v>
          </cell>
          <cell r="DF64">
            <v>2567</v>
          </cell>
          <cell r="DG64">
            <v>2440</v>
          </cell>
          <cell r="DH64">
            <v>1767</v>
          </cell>
          <cell r="DI64">
            <v>0</v>
          </cell>
          <cell r="DJ64">
            <v>0</v>
          </cell>
          <cell r="DK64" t="str">
            <v/>
          </cell>
          <cell r="DL64">
            <v>1673</v>
          </cell>
          <cell r="DM64">
            <v>3133</v>
          </cell>
          <cell r="DN64">
            <v>1642</v>
          </cell>
          <cell r="DO64">
            <v>949</v>
          </cell>
          <cell r="DP64">
            <v>3308</v>
          </cell>
          <cell r="DQ64">
            <v>2196</v>
          </cell>
          <cell r="DR64">
            <v>2427</v>
          </cell>
          <cell r="DS64">
            <v>2567</v>
          </cell>
          <cell r="DT64">
            <v>2440</v>
          </cell>
          <cell r="DU64">
            <v>1767</v>
          </cell>
          <cell r="DV64">
            <v>0</v>
          </cell>
          <cell r="DW64">
            <v>0</v>
          </cell>
          <cell r="DX64">
            <v>22102</v>
          </cell>
          <cell r="DY64" t="str">
            <v/>
          </cell>
          <cell r="DZ64"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A64"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B64" t="str">
            <v xml:space="preserve">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v>
          </cell>
          <cell r="EC64"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D64"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E64" t="str">
            <v xml:space="preserve">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v>
          </cell>
          <cell r="EF64"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G64"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H64" t="str">
            <v xml:space="preserve">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v>
          </cell>
          <cell r="EI64"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J64"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K64" t="str">
            <v xml:space="preserve">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v>
          </cell>
          <cell r="EL64" t="str">
            <v>•	Informe seguimiento víctimas en Bogotá ENERO2022	
Excel CONSOLIDADO MEDIDAS AHI ENERO2022
•	Anexo 1. Tablero de control Estrategia Territorial
•	Anexo 2. Evidencias de Reunión en CE
•	Anexo 1. Reporte cualitativo_Psicosocial</v>
          </cell>
          <cell r="EM64" t="str">
            <v>•	CONSOLIDADO MEDIDAS SEGPLAN AHI FEBRERO 2022
•	Informe Seguimiento Víctimas FEBRERO 2022
•	Anexo 1. Tablero de control Estrategia Territorial
•	Anexo 2. Evidencias de Reunión en CE
•	Anexo 1. Reporte_Cualitativo_Febrero_2022
•	Anexo 2. Acciones comunitarias</v>
          </cell>
          <cell r="EN64" t="str">
            <v>•	CONSOLIDADO MEDIDAS SEGPLAN AHI MARZO 2022
•	Informe Seguimiento Víctimas MARZO 2022
• 2.2.2.1. Tablero de control Estrategia Territorial
• 2.2.2.1. Evidencias de Reunión en CE
• 2.2.3.1-2. (1) Fortalecimiento técnico
• 2.2.3.1-2. (2) Reporte de seguimiento cualitativo
• 2.2.3.3. (1) Acciones colectivas
• 2.2.3.3. (2) Conmemoraciones</v>
          </cell>
          <cell r="EO64" t="str">
            <v>• SEGPLAN CONSOLIDADO AHI ABRIL 2022
• Informe Seguimiento Víctimas ABRIL 2022
• Anexo 1. Tablero de control Estrategia Territorial.
• Anexo 2. Actas Convenios
• Anexo 3. Informe Estrategia Territorial.
• Anexo 4. Evidencias de Reunión en Centros de Encuentro.
• Anexo 5. DOFA</v>
          </cell>
          <cell r="EP64" t="str">
            <v>•	SEGPLAN CONSOLIDADO AHI MAYO 2022
•	Anexo 1. Tablero de control Estrategia Territorial.
•	Reporte_Cualitativo_mayo
•	Atenciones psicosociales mayo 2022
•	Conmemoraciones
•	Acciones colectivas</v>
          </cell>
          <cell r="EQ64" t="str">
            <v xml:space="preserve">*SEGPLAN CONSOLIDADO AHI JUNIO 2022
*Anexo1. Tablero de Control Junio
*Anexo2. Evidencia de Reunión en Centros de Encuentro
*Anexo 1. ReporteCualitativo
*Anexo 2. SoportesAccionespsicosociales
*Anexo 1. ReporteCualitativo
*Anexo 2. SoportesAccionespsicosociales
</v>
          </cell>
          <cell r="ER64" t="str">
            <v>• SEGPLAN CONSOLIDADO AHI JULIO 2022
• Anexo 1: Tablero de control Estrategia Territorial.
• Anexo 2: Correo_ Borrador documento tecnico 26072022 - Outlook
• Anexo 3: Borrador Documento tecnico ANS 140722
• Anexo 4: Correo_ ANS Red CADE Modelos 26052022- Outlook
• Anexo 5: Informe Estrategia Territorial.
• Anexo 6: DOFA
• Anexo 7: Evidencias de Reunión en Centros de Encuentro.
• Anexo 1. SoportesAccionesPsicosociales
• Anexo 2. ReporteCualitativo</v>
          </cell>
          <cell r="ES64" t="str">
            <v>• SEGPLAN CONSOLIDADO AHI AGOSTO 2022
• Anexo 1. Tablero de Control Agosto
• Anexo 1. Soportes Acciones Psicosociales</v>
          </cell>
          <cell r="ET64" t="str">
            <v>•	ANEXO 1. SEGPLAN CONSOLIDADO MEDIDA AAHI 2022
•	Anexo 1: Tablero de control Estrategia Territorial.
•	Anexo 1. Soportes Acciones Psicosociales</v>
          </cell>
          <cell r="EU64" t="str">
            <v>•	ANEXO 1. SEGPLAN CONSOLIDADO MEDIDA AAHI 2022
•	Anexo 1. Tablero de Control Octubre
•	Anexo 2. Informe Estrategia Territorial Julio – Septiembre de 2022
•	Anexo 3. Evidencias 3 Trimestre Centros de Encuentro
•	Anexo 4. DOFA
•	Anexo 5. Acuerdo de nivel de servicio (ANS)
•	Anexo 1. Acciones Psicosociales</v>
          </cell>
          <cell r="EV64">
            <v>0</v>
          </cell>
          <cell r="EW64">
            <v>0</v>
          </cell>
          <cell r="EX64">
            <v>11656803000</v>
          </cell>
          <cell r="EY64">
            <v>11656803000</v>
          </cell>
          <cell r="EZ64">
            <v>11656803000</v>
          </cell>
          <cell r="FA64">
            <v>11656803000</v>
          </cell>
          <cell r="FB64">
            <v>11656803000</v>
          </cell>
          <cell r="FC64">
            <v>11656803000</v>
          </cell>
          <cell r="FD64">
            <v>11656803000</v>
          </cell>
          <cell r="FE64">
            <v>11656803000</v>
          </cell>
          <cell r="FF64">
            <v>11656803000</v>
          </cell>
          <cell r="FG64">
            <v>11656803000</v>
          </cell>
          <cell r="FH64">
            <v>11656803000</v>
          </cell>
          <cell r="FI64">
            <v>11656803000</v>
          </cell>
          <cell r="FJ64">
            <v>11656803000</v>
          </cell>
          <cell r="FK64">
            <v>11656803000</v>
          </cell>
          <cell r="FL64">
            <v>11656803000</v>
          </cell>
          <cell r="FM64">
            <v>11656803000</v>
          </cell>
          <cell r="FN64">
            <v>11656803000</v>
          </cell>
          <cell r="FO64">
            <v>11656803000</v>
          </cell>
          <cell r="FP64">
            <v>11656803000</v>
          </cell>
          <cell r="FQ64">
            <v>11656803000</v>
          </cell>
          <cell r="FR64">
            <v>16320401763</v>
          </cell>
          <cell r="FS64">
            <v>16421178097</v>
          </cell>
          <cell r="FT64">
            <v>16421178097</v>
          </cell>
          <cell r="FU64">
            <v>0</v>
          </cell>
          <cell r="FV64">
            <v>0</v>
          </cell>
          <cell r="FW64">
            <v>16421178097</v>
          </cell>
          <cell r="FX64">
            <v>3777174043</v>
          </cell>
          <cell r="FY64">
            <v>4187604520</v>
          </cell>
          <cell r="FZ64">
            <v>8242604520</v>
          </cell>
          <cell r="GA64">
            <v>11565635158</v>
          </cell>
          <cell r="GB64">
            <v>11565635158</v>
          </cell>
          <cell r="GC64">
            <v>11565635158</v>
          </cell>
          <cell r="GD64">
            <v>11565635158</v>
          </cell>
          <cell r="GE64">
            <v>11973257432</v>
          </cell>
          <cell r="GF64">
            <v>12923482772</v>
          </cell>
          <cell r="GG64">
            <v>14815594524</v>
          </cell>
          <cell r="GH64">
            <v>0</v>
          </cell>
          <cell r="GI64">
            <v>0</v>
          </cell>
          <cell r="GJ64">
            <v>14815594524</v>
          </cell>
          <cell r="GK64">
            <v>0</v>
          </cell>
          <cell r="GL64">
            <v>99948300</v>
          </cell>
          <cell r="GM64">
            <v>551037831</v>
          </cell>
          <cell r="GN64">
            <v>2008150956</v>
          </cell>
          <cell r="GO64">
            <v>3120789055</v>
          </cell>
          <cell r="GP64">
            <v>4844919508</v>
          </cell>
          <cell r="GQ64">
            <v>7149887888</v>
          </cell>
          <cell r="GR64">
            <v>8436241936</v>
          </cell>
          <cell r="GS64">
            <v>9724458790</v>
          </cell>
          <cell r="GT64">
            <v>10985577470</v>
          </cell>
          <cell r="GU64">
            <v>0</v>
          </cell>
          <cell r="GV64">
            <v>0</v>
          </cell>
          <cell r="GW64">
            <v>10985577470</v>
          </cell>
          <cell r="GX64">
            <v>0</v>
          </cell>
          <cell r="GY64">
            <v>0</v>
          </cell>
          <cell r="GZ64">
            <v>0</v>
          </cell>
          <cell r="HA64">
            <v>0</v>
          </cell>
          <cell r="HB64">
            <v>0</v>
          </cell>
          <cell r="HC64">
            <v>0</v>
          </cell>
          <cell r="HD64">
            <v>0</v>
          </cell>
          <cell r="HE64">
            <v>0</v>
          </cell>
          <cell r="HF64">
            <v>0</v>
          </cell>
          <cell r="HG64">
            <v>1724079909</v>
          </cell>
          <cell r="HH64">
            <v>0</v>
          </cell>
          <cell r="HI64">
            <v>0</v>
          </cell>
          <cell r="HJ64">
            <v>1724079909</v>
          </cell>
          <cell r="HK64">
            <v>696515071</v>
          </cell>
          <cell r="HL64">
            <v>1481894647</v>
          </cell>
          <cell r="HM64">
            <v>1699083380</v>
          </cell>
          <cell r="HN64">
            <v>1720931138</v>
          </cell>
          <cell r="HO64">
            <v>1720931138</v>
          </cell>
          <cell r="HP64">
            <v>1721050730</v>
          </cell>
          <cell r="HQ64">
            <v>1722936807</v>
          </cell>
          <cell r="HR64">
            <v>1722936807</v>
          </cell>
          <cell r="HS64">
            <v>1722936807</v>
          </cell>
          <cell r="HT64">
            <v>1723943207</v>
          </cell>
          <cell r="HU64">
            <v>0</v>
          </cell>
          <cell r="HV64">
            <v>0</v>
          </cell>
          <cell r="HW64">
            <v>1723943207</v>
          </cell>
          <cell r="HX64" t="str">
            <v>Para el indicador de Otorgamiento de medidas de ayuda humanitaria inmediata en el distrito capital, conforme a los requisitos establecidos por la legislación vigente con corte al mes de octubre se han entregado en total 22.102 ayudas humanitarias otorgadas. De igual forma, este indicador contempla las siguientes actividades las cuales se describen a continuación:
1. Gestionar el funcionamiento administrativo y operativo para el otorgamiento de la ayuda humanitaria:  
Se otorgaron 22.102 medidas de Ayuda o Atención Humanitaria Inmediata (AAHI). La sumatoria de medidas otorgadas benefició a 5.951 personas.
2. Articular la oferta de bienes y servicios de las entidades, en el marco de los centros locales de atención.
Informe Estrategia Territorial: Se han entregado (10) Informes de Acciones de articulación interinstitucional (SDARIV) y acciones de atención en Centros de Encuentro y Territorio, igualmente, se monitorea permanentemente las acciones desde lo Centros de Encuentro mediante el Tablero de Control Estrategia Territorial.
3.  Efectuar acciones de reconstrucción del tejido social que contribuyan a la convivencia y a la reconciliación (atenciones psicosociales)
Se han realizado informes mensuales de las actividades relacionadas con:
• Orientaciones Psicosociales y atenciones en crisis: Se dio respuesta a las diferentes necesidades de orientación general a las personas que realizaron la solicitud expresa de información sobre oferta social en los Centros de encuentro, puntos de atención y alojamientos temporales, adicionalmente, se orientaron a las personas que fueron atendidas en el marco del proceso de otorgamiento de atención y ayuda humanitaria Inmediata. 
•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Acciones Grupales y conmemoraciones: Desde los 6 Centros de Encuentro se ha realizado acompañamiento a acciones de conmemoración y acciones comunitarias. Se realizó una jornada de sensibilización a colaboradores de PROPAIS, del Ministerio del Interior, sobre consideraciones generales y psicosociales del trabajo con población víctima del conflicto armado. Se implementaron (26) acciones de la línea comunitaria asociadas a la Huerta de la Esperanza.
En lo corrido de la vigencia 2022, con corte al mes de octubre, se han realizado un total de 16.599 acciones de acompañamiento psicosocial.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interno, representan una transformación en el enfoque de atención, ya que se pretende acercar la Alta Consejería de Paz, Víctimas y Reconciliación a la población declarante o víctima del conflicto armado que reside en Bogotá, así, la estrategia territorial presenta acciones planificadas que facilitan y promueven el acceso de las mismas a la oferta institucional, mediante ejercicios de orientación, información, remisión, así como a través de la organización de jornadas y/o espacios de atención directa entre las entidades y la población. Parten del derecho que tiene esta población de recibir un trato preferente y de su enorme capacidad para aportar en la construcción de la ciudad como epicentro de paz y reconciliación.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v>
          </cell>
          <cell r="HY64" t="str">
            <v>No se presentaron retrasos</v>
          </cell>
          <cell r="HZ64" t="str">
            <v/>
          </cell>
          <cell r="IA64" t="str">
            <v xml:space="preserve">Para el cumplimiento de esta meta, en el mes de enero se desarrollaron las siguientes (3) actividades de (3) programadas, así:  
1. Gestionar el funcionamiento administrativo y operativo para el otorgamiento de la ayuda humanitaria:  Se otorgaron 1.673 medidas de Ayuda o Atención Humanitaria Inmediata (AHI) de la siguiente manera:
• Medidas de Albergue otorgadas: 172
• Medidas de Arriendo otorgadas: 191
• Medidas Unidades de Redención Alimentarias otorgadas: 209
• Medidas de auxilio funerario otorgadas: 1
• Medidas transporte de emergencia otorgadas: 6
• Kits Cocina otorgadas: 112
• Kits Dormitorio otorgadas: 289
• Kits Vajilla otorgadas: 290
• Kits Aseo personal otorgados: 403
La sumatoria de medidas del mes de ENERO 2022 beneficio a 846 personas para un acumulado de 846 personas únicas en la vigencia 2022.
2. Articular la oferta de bienes y servicios de las entidades, en el marco de los Centros de Encuentro para la Paz: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Se dio respuesta a las solicitudes de atención y acompañamiento psicosocial, de acuerdo con las estrategias establecidas en el marco del componente de ayuda humanitaria inmediata, por medio de la línea de atención individual- familiar
3. Efectuar acciones de reconstrucción del tejido social que contribuyan a la convivencia y a la reconciliación: Desde el componente de estabilización se adelantaron las siguientes acciones.
- Fundación para la Educación Superior (FES): Se realiza seguimiento a la convocatoria FES 2022-1 y a la divulgación de esta bien sea de manera virtual a grupos específicos o en redes sociales.
- Corporación Unificada nacional de Educación Superior (CUN): Se realiza el comité técnico de cierre del contrato 375 de 2017. En ese sentido se hace presentación de resultados finales en términos de estudiantes y sus procesos, y se reagenda el componente financiero para el mes de febrero.
- Durante el mes de enero se realiza la planeación de acciones comunitarias correspondientes a conmemoraciones 2022, las cuales corresponden a compromisos PAD, enfoques diferenciales, políticas públicas y competencia territorial. A través del representante de estudiantes de la CUN, proponen y se acepta la propuesta de un evento simbólico de cierre con los estudiantes beneficiarios de este contrato, que se realizará en el mes de febrero y estará 100% a cargo de la ACPVR.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interno, representan una transformación en el enfoque de atención, ya que se pretende acercar la Alta Consejería de Paz, Víctimas y Reconciliación a la población declarante o víctima del conflicto armado que reside en Bogotá, así, la estrategia territorial presenta acciones planificadas que facilitan y promueven el acceso de las mismas a la oferta institucional, mediante ejercicios de orientación, información, remisión, así como a través de la organización de jornadas y/o espacios de atención directa entre las entidades y la población. Parten del derecho que tiene esta población de recibir un trato preferente y de su enorme capacidad para aportar en la construcción de la ciudad como epicentro de paz y reconciliación.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 </v>
          </cell>
          <cell r="IB64" t="str">
            <v xml:space="preserve">Para el cumplimiento de esta meta, en el mes de febrero se desarrollaron las siguientes (5) actividades de (5) programadas, así:
1. Gestionar el funcionamiento administrativo y operativo para el otorgamiento de la ayuda humanitaria:  Se otorgaron 3.133 medidas de Ayuda o Atención Humanitaria Inmediata (AHI) de la siguiente manera:
• Medidas de Albergue otorgadas: 308
• Medidas de Arriendo otorgadas: 392
• Medidas Unidades de Redención Alimentarias otorgadas: 237
• Medidas de auxilio funerario otorgadas: 0
• Medidas transporte de emergencia otorgadas: 17
• Kits Cocina otorgadas: 282
• Kits Dormitorio otorgadas: 624
• Kits Vajilla otorgadas: 623
• Kits Aseo personal otorgados: 650
La sumatoria de medidas otorgadas en el mes de febrero 2022 benefició a 1.395 personas únicas, por lo que el  acumulado  en lo corrido de la vigencia 2022 es de 1.272 personas únicas.
2. Acciones Interinstitucionales:
Se realizaron (50) acciones Interinstitucionales, desde los centros de encuentro en el mes de febrero, así: 
•	(40) articulaciones Interinstitucionales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	(4) Reuniones de Equipo Centro de Encuentro, donde se emiten lineamientos y logísticas de organización con las entidades presentes. 
•	(3) Conmemoraciones en el marco de la conmemoración del día de las Manos Rojas, realizadas desde los Centros de Encuentro Bosa, Chapinero y Rafael Uribe Uribe.
•	(1) acción comunitaria que incluye las Mesas Locales de Participación Efectiva de las Víctimas -MLPEV Santafé – Alta Consejería de Paz, Víctimas y Reconciliación-ACPVR, Mesa seguimiento al Auto 092, ONG Costurero de la Memoria - CE Suba, SDIS - CE SUBA, ACPVR - Costurero de la Memoria del Rincón.
•	(2) Jornadas de Fortalecimiento Técnico con la Secretaría de Integración Social-SDIS y la ACPVR. 
3.  Orientaciones Psicosociales y atenciones en crisis:
Se dio respuesta a las diferentes necesidades de orientación general a las personas que realizaron la solicitud expresa de información sobre oferta social en los Centros de encuentro, puntos de atención y alojamientos temporales, adicionalmente se orientaron a las personas que fueron atendidas en el marco del proceso de otorgamiento de atención y ayuda humanitaria Inmediata. 
4.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5. Acciones Grupales y conmemoraciones:
INMEDIATEZ Y EMERGENCIA: 
1. Se llevaron a cabo (7) acciones de conmemoración en los seis centros de encuentro y el alojamiento principal, la fecha para este mes corresponde al 12 de febrero Día Internacional de las Manos Rojas que promueve la prevención de la vinculación al conflicto armado y la protección de los derechos de NNA., aproximadamente participaron 237 personas. 
2. En el Centro de Encuentro de Bosa se llevan a cabo (2) acciones comunitarias en el marco del proceso mujeres que reverdecen el territorio, contando con la participación de 30 personas. 
3. En el Centro de Encuentro de Bosa se implementaron (2) acciones de la línea comunitaria asociadas a la Huerta de la Esperanza, contando con la participación activa en clave de proceso de 18 personas. 
4. En el Centro de Encuentro Chapinero se realizó articulación con la tropa social de la Secretaría de Integración Social -SDIS con la entrega de alimentos calientes frente al centro de encuentro, dos colectivos de artistas y se realizó una Intervención con poesía, música, teatro de títeres informando en la calle principal de la 63 a comerciantes, transeúntes y vendedores de la misionalidad del centro de encuentro.
ESTABILIZACIÓN:  
Se realizó una jornada de sensibilización a colaboradores de PROPAIS, del Ministerio del Interior, sobre consideraciones generales y psicosociales del trabajo con población víctima del conflicto armado.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 
•	Garantizar la continuidad de las acciones de orientación psicosocial a población víctima del conflicto armado en los Centros de encuentro de Chapinero, RUU y Patio Bonito, punto de atención terminal y alojamientos temporales, con el objetivo de brindar una atención diferencial y humanizada para el acceso y goce efectivo de derechos en el marco de la ruta de reparación integral. </v>
          </cell>
          <cell r="IC64" t="str">
            <v>Para el cumplimiento de esta meta, en el mes de marzo se desarrollaron las siguientes (5) actividades de (5) programadas, así:
1. Gestionar el funcionamiento administrativo y operativo para el otorgamiento de la ayuda humanitaria:  Se otorgaron 1.642 medidas de Ayuda o Atención Humanitaria Inmediata (AHI) de la siguiente manera:
• Medidas de Albergue otorgadas: 205
• Medidas de Arriendo otorgadas: 263
• Medidas Unidades de Redención Alimentarias otorgadas: 102
• Medidas de auxilio funerario otorgadas: 4
• Medidas transporte de emergencia otorgadas: 10
• Kits Cocina otorgadas: 134
• Kits Dormitorio otorgadas: 266
• Kits Vajilla otorgadas: 258
• Kits Aseo personal otorgados: 400
La sumatoria de medidas del mes de marzo de 2022 benefició a 1.291 personas para un acumulado de 1.834 personas únicas en la vigencia 2022.
2. Acciones Interinstitucionales:
Se realizaron (67) acciones Interinstitucionales, desde los Centros de Encuentro, así: 
• (19) Reuniones Bilaterales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 (6) Reuniones de Equipo Centro de Encuentro, donde se emiten lineamientos y logísticas de organización con las entidades presentes. 
• (4) Conmemoraciones realizadas desde los Centros de Encuentro y puntos de atención Terminal, Chapinero, Bosa, con el apoyo de la unidad móvil
• Apertura del servicio de la Jurisdicción Especial para la Paz (JEP) en el Centro de Encuentro Bosa.
• (4) acciones comunitarias Batuta y la huerta con el aporte del ICBF sembrando en familia en Suba, Corporación Volver a la Gente, Mesa local de víctimas de Santafé
• (8) Jornadas de Fortalecimiento Técnico
• (5) Socializaciones y sensibilizaciones con población victima en sala de espera de los CE
• (9) Ferias de servicios, participación en feria de servicios en las localidades de Usaquén, Usme y Barrios Unidos
• (2) Acompañamientos Étnicos en el Parque Florida y en el Parque Nacional, atendiendo a la población Embera
• (2) acciones dentro de la Estrategia Psicosocial en Albergue Jornada de activación psicosocial en Albergue: Maloka
• (2) Comités Locales de Justicia Transicional Alcaldía Local Mártires y Bosa
• (2) Reuniones Periódicas de Coordinaciones Sectoriales
• (2) Intervenciones Socio jurídicas en Albergue capacitación en “Derechos de la población víctima del conflicto armado y vías de exigibilidad"
• (1) Reunión Locativa en Centro de Encuentro.
3.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4.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el ICBF y Ministerio público por medio de la asignación de los casos al equipo implementador de acuerdo con la voluntariedad de la población.
5. Acciones Grupales y conmemoraciones:
• Se llevaron a cabo 8 acciones de conmemoración en los 6 Centros de Encuentro, el alojamiento principal y la Terminal de Transporte. Igualmente, se proyectó la metodología para las acciones de conmemoración del 9 de abril Día Nacional de la Memoria y la Solidaridad con las Víctimas del conflicto armado.
• Se realizó la Apertura punto de atención JEP - Centro de Encuentro Bosa con una participación de 70 personas.
• En el CE de Bosa se llevaron a cabo 6 acciones comunitarias en el marco del proceso mujeres que reverdecen el territorio, contando con la participación de 99 personas.
• En el CE de Bosa se implementaron 4 acciones de la línea comunitaria asociadas a la Huerta de la Esperanza, contando con la participación activa en clave de proceso de 41 personas.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 
• Garantizar la continuidad de las acciones de orientación psicosocial a población víctima del conflicto armado en los Centros de encuentro de Chapinero, RUU y Patio Bonito, punto de atención terminal y alojamientos temporales, con el objetivo de brindar una atención diferencial y humanizada para el acceso y goce efectivo de derechos en el marco de la ruta de reparación integral.</v>
          </cell>
          <cell r="ID64" t="str">
            <v xml:space="preserve">Para el cumplimiento de esta meta, en el mes de abril se desarrollaron las siguientes (15) actividades de (15) programadas, así:
• Gestionar el funcionamiento administrativo y operativo para el otorgamiento de la ayuda humanitaria:  Se otorgaron 949 medidas de Ayuda o Atención Humanitaria Inmediata (AHI) de la siguiente manera:
1. Medidas de Albergue otorgadas: 144
2. Medidas de Arriendo otorgadas: 63
3. Medidas Unidades de Redención Alimentarias otorgadas: 176
4. Medidas de auxilio funerario otorgadas: 1
5. Medidas transporte de emergencia otorgadas: 1
6. Kits Cocina otorgadas: 37
7. Kits Dormitorio otorgadas: 92
8. Kits Vajilla otorgadas: 92
9. Kits Aseo personal otorgados: 343
La sumatoria de medidas del mes de ABRIL de 2022 benefició a 890 personas para un acumulado de 2661 personas en la vigencia 2022.
10. Tablero de control Estrategia Territorial: Se genera tablero de control con el reporte de atenciones y funcionarios, el cual permite visualizar y actualizar la información para toma de decisiones al interior del equipo territorial.
11. Gestiones para la celebración Convenio de acuerdos de servicio: Se realiza Anexo Técnico No. 01 el cual hace parte integral del CONVENIO 4120000-1163-2020 -JEP 419 de 2020, cuyo objeto es “aunar esfuerzos entre la Oficina de la Alta Consejería para los Derechos de las Víctimas, la Paz y la Reconciliación de la Secretaría General de la Alcaldía Mayor de Bogotá en adelante -ACDVPR-SG y la Jurisdicción Especial para la Paz -JEP-, para el fortalecimiento y la priorización de estrategias, programas, proyectos y acciones específicas encaminadas a fortalecer el proceso de implementación del punto 5 del Acuerdo de Paz en Bogotá-región.”
Con el Centro Social Nazareth y Corporación Volver a la Gente se ha logrado establecer, una serie de acuerdos a través de actas de entendimiento para la prestación de servicios, parámetros, intercambio de información y acceso a la oferta de servicios para la población víctima.
Con la Corporación Educativa Minuto de Dios – CEMID, Agencia de Empleo Compensar y Fundación Nacional Batuta, se han realizado reuniones y la construcción de documentos borrador.
- Informe Estrategia Territorial. Acciones de articulación interinstitucional (SDARIV) y acciones de atención en Centros de Encuentro y Territorio.
12. Acciones Interinstitucionales:
• (12) Reuniones Bilaterales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a fin de aportar en el proceso de restablecimiento de derechos según los componentes de asistencia, atención y reparación integral a víctimas del conflicto armado.
• (14) Socialización y sensibilización con población víctima en sala de espera CE, socializar los servicios que están presentes en los Centros de Encuentro de manera constante y las jornadas especiales. Igualmente, los funcionarios de las diferentes entidades realicen exposición sobre sus ofertas. Se hace todas estas orientaciones de las entidades del SDARIV dado que se sigue presentando desconocimiento por parte de la población de las opciones que tienen de acceder a servicios que alivien sus condiciones.
• (3) Conmemoraciones: donde se Implementaron acciones simbólicas en el marco de la conmemoración del Día Nacional de Memoria y Solidaridad con Víctimas del Conflicto Armado del 09 de abril de 2022, con el objetivo de reconocer las víctimas como ciudadanos sujetos de derechos, posicionando a cada víctima en el centro del acuerdo de paz realizando actos de pedagogía social que promueva la construcción de ciudadanía, reconociendo las afectaciones desproporcionadas de diferentes grupos poblacionales en la historia del conflicto, brindando un espacio de reconocimiento a las afectaciones de las personas que pertenecen a grupos poblacionales de especial protección constitucional mediante actividad de conocimiento y reconocimiento como ciudadanía. 
• Feria de servicios: acompañar la asamblea propuesta por la MLPEV de la localidad de Fontibón con una feria de servicios de todas las entidades que prestan servicio en el Centro de Encuentro Kennedy.  
• Acción comunitaria: realizar el 1er taller de fortalecimiento de emprendimientos de víctimas de Suba con el apoyo del Colegio Fe y Alegría, el SENA.
• Acompañamiento Étnico: se adelanta reunión bilateral con la orientadora étnica frente a los servicios de atención en el CE Ciudad Bolívar.
• (12) Reuniones de equipo de trabajo en Centros de Encuentro: donde se abordan temas de organización de los equipos, asignación de roles, socialización comunicaciones oficiales (memorandos) y lineamientos dados desde Nivel Central (procesos de atención, sustituciones, prorrogas de arriendo y alimentos), planes de mejoramiento y temas administrativos. 
• Reunión Locativa en Centro de Encuentro: se realizó socialización de la labor mantenimiento del caño aledaño al Centro de Encuentro Patio Bonito.
13. Orientaciones Psicosociales y atenciones en crisis
Avances: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Logros: 
Se logra dar respuesta inmediata a los casos de atención en crisis, ideación suicida, delitos sexuales y solicitudes de reunificación familiar por medio de las rutas de la secretaría Distrital de Salud, CICR, SD Mujer y Comisión de seguimiento a Ministerio Público. En el marco del proceso de orientación se identificaron casos que requieren de acompañamiento psicosocial en clave de la medida de rehabilitación psicosocial PAPSIVI los cuales fueron gestionados para su pronta atención.
14.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avanzar en la identificación de derechos vulnerados y afectaciones emocionales derivadas de los hechos victimizantes, proyectando acciones que den respuesta a las necesidades de la población que se encuentra en proceso de atención y en ruta de inmediatez movilizando la oferta social y la corresponsabilidad de las familias. 
• Se logra dar respuesta a las solicitudes de atención psicosocial remitidas por el ICBF, Ministerio público y remisiones internas por medio de la asignación de los casos al equipo implementador, los procesos de acompañamiento fueron abiertos de acuerdo con la voluntariedad de cada persona. 
15. Acciones Grupales y conmemoraciones
• En el mes de abril se implementaron diferentes acciones de conmemoración en el marco del Día Nacional de la Memoria y la Solidaridad con las Víctimas del conflicto armado, contando con la participación de 644 personas aproximadamente. Se aclara que en todas las actividades realizadas se implementaron las medidas de bioseguridad establecidas por el ministerio de Salud y la Alcaldía de Bogotá, entre ellas el control de aforo en cada uno de los centros de encuentro. 
• En el CE de Bosa se llevan a cabo 2 acciones comunitarias en el marco del proceso mujeres que reverdecen el territorio, contando con la participación de 45 personas. 
• En el CE de Bosa se implementaron 2 acciones de la línea comunitaria asociadas al proceso de la Huerta de la Esperanza, contando con la participación activa en clave de proceso de 23 personas.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 
• Garantizar la continuidad de las acciones de orientación psicosocial a población víctima del conflicto armado en los Centros de encuentro de Chapinero, RUU y Patio Bonito, punto de atención terminal y alojamientos temporales, con el objetivo de brindar una atención diferencial y humanizada para el acceso y goce efectivo de derechos en el marco de la ruta de reparación integral.
</v>
          </cell>
          <cell r="IE64" t="str">
            <v>Para el cumplimiento de esta meta, en el mes de MAYO se desarrollaron las siguientes (13) actividades de (13) programadas, así:
• Gestionar el funcionamiento administrativo y operativo para el otorgamiento de la ayuda humanitaria:  Se otorgaron 3.308 medidas de Ayuda o Atención Humanitaria Inmediata (AHI) de la siguiente manera:
1.	Medidas de Albergue otorgadas: 138
2.	Medidas de Arriendo otorgadas: 435
3.	Medidas Unidades de Redención Alimentarias otorgadas: 464
4.	Medidas de auxilio funerario otorgadas: 0
5.	Medidas transporte de emergencia otorgadas: 11
6.	Kits Cocina otorgadas: 347
7.	Kits Dormitorio otorgadas: 821
8.	Kits Vajilla otorgadas: 816
9.	Kits Aseo personal otorgados: 276
La sumatoria de medidas del mes de MAYO de 2022 benefició a 1.401 personas para un acumulado de 3.180 personas en la vigencia 2022.
10. Tablero de control Estrategia Territorial
Se genera tablero de control con el reporte de atenciones y funcionarios, el cual permite visualizar y actualizar la información para toma de decisiones al interior del equipo territorial.
En el marco de los procesos adelantados para la asistencia, atención y reparación integral de la población victima que llega a la ciudad de Bogotá desarrollamos una serie de acciones que aportan a los procesos de restablecimiento de derechos y garantías de no repetición en los Centros de Encuentro para la Paz y la Integración Local de víctimas del conflicto armado interno.
En este sentido, se llevaron a cabo actividades y eventos desde los Centros de Encuentro:
•	(38) Reuniones Bilaterales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a fin de aportar en el proceso de restablecimiento de derechos según los componentes de asistencia, atención y reparación integral a víctimas del conflicto armado.
•	(20) Socialización y sensibilización con población víctima en sala de espera CE, socializar los servicios que están presentes en los Centros de Encuentro de manera constante y las jornadas especiales. Igualmente, los funcionarios de las diferentes entidades realicen exposición sobre sus ofertas. Se hace todas estas orientaciones de las entidades del SDARIV dado que se sigue presentando desconocimiento por parte de la población de las opciones que tienen de acceder a servicios que alivien sus condiciones.
•	(6) Ferias de servicios Jornada de servicios de la Subred Norte con el programa SaludEMujer, SENA Servicio Nacional de Aprendizaje oferta de servicios de empleo y formación a las víctimas que asisten al CE. Articulación desde la Alta Consejería con la alcaldía local de Rafael Uribe Uribe, para la organización y planeación del encuentro por la Paz.
•	(5) Acciones comunitarias promover un espacio que permita reconocer, tramitar y transformar los sentimientos y emociones generados a partir de la ocurrencia de los hechos que los y las participantes han vivenciado, y que estos deciden enmarcar dentro de las dinámicas del conflicto armado colombiano, a través de un espacio performativo.
•	Acompañamiento Étnico, se brindar orientación a la población victima sobre la ruta étnica y diferencial de la ACVPR.
•	(11) Reuniones de equipo de trabajo Centros de Encuentro, donde se abordan temas de organización de los equipos, asignación de roles, socialización comunicaciones oficiales (memorandos) y lineamientos dados desde Nivel Central (procesos de atención, sustituciones, prorrogas de arriendo y alimentos), planes de mejoramiento y temas administrativos.
•	Reuniones Locativas Centro de Encuentro actualizar la información disponible con respecto al auditorio compartido entre el CADE Patio Bonito y el C.E. Kennedy, dando seguimiento a la acción de mejora 450, revisión de información de servicios de tecnología.
•	Visita Centro de Encuentro Chapinero verificar entidades presentes, horarios de atención y novedades de servicio, evidencias de reunión que se deben realizar como soportes para el informe de alertas tempranas, presencia Institucional de la Unidad Administrativa Especial para la Atención y Reparación Integral a las Victimas – UARIV, inconsistencias identificadas requerimientos de GLPI tecnológicos, la ruta para subir las evidencias que soportan la gestión realzada al interior de los centros y aportan para la construcción de los Informes SEGPLAN y Alertas Tempranas, actividades “Socialización y sensibilización con población victima en sala de espera CE, matriz de Primeras veces Otorgamiento AAHI.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	Se logra dar respuesta inmediata a los casos de atención en crisis, ideación suicida, delitos sexuales y solicitudes de reunificación familiar por medio de las rutas de la secretaría Distrital de Salud, CICR, SD Mujer y Comisión de seguimiento a Ministerio Publico. En el marco del proceso de orientación se identificaron casos que requieren de acompañamiento psicosocial en clave de la medida de rehabilitación psicosocial PAPSIVI los cuales fueron gestionados para su pronta atención. 
•	Desde el componente de seguimiento se realizó la atención telefónica del 90% de los beneficiarios vigentes del fondo de educación superior, con el fin de ofrecer orientación en sus procesos de permanencia al interior de las instituciones de educación superior donde estudian.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El equipo logra apoyar a más sistemas familiares en el abordaje de sus afectaciones emocionales derivadas de los hechos victimizantes y activación de oferta social que les permita iniciar procesos de estabilización en el nuevo territorio. Por medio de estas acciones se logra dar respuesta a las necesidades de la población que se encuentra en proceso de atención y en ruta de inmediatez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	Desde el componente de acompañamiento psicosocial se desarrolló la implementación de dos sesiones de la estrategia de acompañamiento psicosocial, la ruta de Bochica, con beneficiarios de las cohortes 2020-2 y 2021-1. Se estableció contacto vía correo electrónico con las instituciones de educación superior nuevas, que corresponden a beneficiarios de las cohortes 2021-2 y 2022-1
13. Acciones Grupales y conmemoraciones
•	En mayo se implementaron diferentes acciones de conmemoración en el marco del Día Nacional por la Dignidad de las Mujeres Víctimas de Violencia Sexual, se logró tener un impacto positivo aproximadamente en 349 personas. Se aclara que en todas las actividades realizadas se implementaron las medidas de bioseguridad establecidas por el ministerio de Salud y la Alcaldía de Bogotá, entre ellas el control de aforo en cada uno de los centros de encuentro. Las acciones fueron implementadas en los 6 Centros de Encuentro, 2 puntos de atención y en el alojamiento principal Casa Volver. 
•	En los centros de Encuentro de Bosa, Rafael Uribe Uribe y alojamiento principal Casa Volver se implementaron diferentes acciones de conmemoración en el marco del día de la afrocolombianidad. Se contó con la participación activa de 60 en Bosa, 50 en RUU y en el alojamiento temporal. 
•	En el Centro de Encuentro de Bosa se llevan a cabo 4 acciones que dan respuesta a la línea comunitaria: i) Acciones colectivas por la niñez: Objetivo General: Propiciar espacios que aporten a la sociedad en el reconocimiento del juego como vehículo de integración y diálogo, en el marco del día de la niñez. Con esta acción se logró incidir a 13 familias que hacen uso de la oferta del Centro de Encuentro. ii)Se implementaron 3 acciones de la línea comunitaria asociadas al proceso de la Huerta de la Esperanza, contando con la participación en clave de proceso de 48 personas.
•	En los CE de Rafael Uribe, Suba, Patio Bonito, Ciudad Bolívar y UM se llevan a cabo acciones que dan respuesta a la línea individual-familiar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Visualización y actualización de la información para toma de decisiones al interior del equipo territorial.
•	Garantizar la continuidad de las acciones de orientación psicosocial a población víctima del conflicto armado en los Centros de encuentro, punto de atención terminal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F64" t="str">
            <v xml:space="preserve">Para el cumplimiento de esta meta, en el mes de abril se desarrollaron las siguientes (13) actividades de (13) programadas, así:
 Gestionar el funcionamiento administrativo y operativo para el otorgamiento de la ayuda humanitaria:
se realizó evaluación de situación de vulnerabilidad acentuada a un total de 1.013 familias, de las cuales 47 tuvieron como resultado No procede, por tanto, el total de las medidas otorgadas de Ayuda o Atención Humanitaria Inmediata (AAHI) es de 2.196 y se clasifican de la siguiente manera:
1. Medidas de Albergue otorgadas: 177
2. Medidas de Arriendo otorgadas: 360
3. Medidas Unidades de Redención Alimentarias otorgadas: 423
4. Medidas de auxilio funerario otorgadas: 3
5. Medidas transporte de emergencia otorgadas: 3
6. Kits Cocina otorgadas: 157
7. Kits Dormitorio otorgadas: 359
8. Kits Vajilla otorgadas: 350
9. Kits Aseo personal otorgados: 364
La sumatoria de medidas del mes de JUNIO de 2022 benefició a 1.349 personas para un acumulado de 3.718 personas en la vigencia 2022
10. Tablero de control Estrategia Territorial
Visualización y actualización de la información para toma de decisiones al interior del equipo territorial, presenta tres (3) vistas que relacionan las atenciones registradas en el sistema de información por cada funcionario y Centro de Encuentro
11. Orientaciones Psicosociales y atenciones en crisis
Avances:
a.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b.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Logros inmediatez y emergencia: 
 Se logra dar respuesta inmediata a los casos de atención en crisis, ideación suicida, delitos sexuales y solicitudes de reunificación familiar por medio de las rutas de la secretaría Distrital de Salud, CICR, SD Mujer y Comisión de seguimiento a Ministerio Publico. En el marco del proceso de orientación se identificaron casos que requieren de acompañamiento psicosocial en clave de la medida de rehabilitación psicosocial PAPSIVI los cuales fueron gestionados para su pronta atención.
 Fortalecimiento del relacionamiento institucional con la SDS para las acciones de remisión de casos al equipo de vigilancia epidemiológica SIVIM y SISVECOS. En el presente mes se llevó a cabo el encuentro del equipo psicosocial con los delegaos de salud para establecer la ruta y criterios de remisión de casos a partir del fortalecimiento técnico de los equipos.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El equipo logra apoyar a más sistemas familiares en el abordaje de sus afectaciones emocionales derivadas de los hechos victimizantes y activación de oferta social que les permita iniciar procesos de estabilización en el nuevo territorio. Por medio de estas acciones se logra dar respuesta a las necesidades de la población que se encuentra en proceso de atención y en ruta de inmediatez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 Se llevan a cabo 2 mesas de seguimiento psicosocial con el operador del contrato de albergue en la cual se analizaron casos que requieren de articulación con la estrategia de centros de encuentro y línea psicosocial para su proceso de atención. Total, casos abiertos para próximo encuentro 6. 
 Se lleva a cabo una mesa de seguimiento psicosocial en el marco del trato de arriendos, con el objetivo de fortalecer los conocimientos técnicos y de rutas institucionales de la ACPVR. 
13. Acciones Grupales y conmemoraciones
 En junio se implementó una acción de conmemoración en el marco del Día Nacional por la Dignidad de las Mujeres Víctimas de Violencia Sexual, se contó con la participación de 50 asistentes en el centro de encuentro de RUU. 
 En el CE de Bosa se llevan a cabo 6 activaciones socio comunitarias con el objetivo de acompañar a los sistemas familiares que requieren de apoyo para iniciar su proceso de estabilización en la ciudad, estas acciones se implementan en articulación con diferentes entidades y la alcaldía local. Se contó con la participación de 176 personas
 En los CE de Rafael Uribe y Suba se implementaron 3 encuentros individuales y familiares en el marco de los procesos de acompañamiento psicosocial, con el objetico de brindar apoyo y soporte emocional a los sistemas familiares que se encuentran en ruta de inmediatez. Se contó con la participación de 106 personas
 En el mes de junio se implementaron 2 acciones de conmemoración de los pueblos Rrom de las organizaciones Unión Romaní y Pro Rrom. Contando aproximadamente con la participación de 180 personas del pueblo gitano.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Visualización y actualización de la información para toma de decisiones al interior del equipo territorial.
• Garantizar la continuidad de las acciones de orientación psicosocial a población víctima del conflicto armado en los Centros de encuentro, punto de atención terminal y alojamientos temporales, con el objetivo de brindar una atención diferencial, humanizada y dignificante para el acceso y goce efectivo de derechos en el marco de la ruta de reparación integral.
• Fortalecer las alianzas institucionales y conocimientos del equipo implementador con el fin de brindar un servicio oportuno y humanizado.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Garantizar la continuidad de las acciones de orientación psicosocial a población víctima del conflicto armado en los Centros de encuentro, punto de atención terminal y alojamientos temporales, con el objetivo de brindar una atención diferencial, humanizada y dignificante para el acceso y goce efectivo de derechos en el marco de la ruta de reparación integral.
• Fortalecer las alianzas institucionales y conocimientos del equipo implementador con el fin de brindar un servicio oportuno y humanizado.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v>
          </cell>
          <cell r="IG64" t="str">
            <v>Para el cumplimiento de esta meta, en el mes de julio se desarrollaron las siguientes (15) actividades de (15) programadas, así:
•	Gestionar el funcionamiento administrativo y operativo para el otorgamiento de la ayuda humanitaria:
Se realizó evaluación de situación de vulnerabilidad acentuada a un total de 1176 familias, de las cuales 93 tuvieron como resultado No procede, por tanto, el total de las medidas otorgadas de Ayuda o Atención Humanitaria Inmediata (AAHI) es de 2.427 y se clasifican de la siguiente manera:
1.	Medidas de Albergue otorgadas: 176
2.	Medidas de Arriendo otorgadas: 427
3.	Medidas Unidades de Redención Alimentarias otorgadas: 476
4.	Medidas de auxilio funerario otorgadas: 1
5.	Medidas transporte de emergencia otorgadas: 3
6.	Kits Cocina otorgadas: 181
7.	Kits Dormitorio otorgadas: 395
8.	Kits Vajilla otorgadas: 381
9.	Kits Aseo personal otorgados: 387
La sumatoria de medidas del mes de JULIO de 2022 benefició a 1.555 personas para un acumulado de 4.260 personas en la vigencia 2022.
10. Tablero de control Estrategia Territorial
Visualización y actualización de las atenciones realizadas en los Centros de Encuentro para toma de decisiones al interior del equipo territorial.
11. Gestiones para la celebración de Acuerdos de Niveles de servicio.
El equipo territorial realiza la revisión técnica de los seis (6) Acuerdos de niveles de servicio (ANS) Red CADE – Modelos formato PDF de la Dirección Distrital del Sistema de Servicio a la Ciudadanía, generando como resultado final la propuesta borrador de un (1) documento técnico acuerdo de nivel de servicio (ANS), que aplica a las condiciones dadas por la ACPVR conforme a lo establecido para la prestación del servicio en los Centros de Encuentro y las entidades que allí hacen presencia. Con el ANS, se establecen las condiciones mínimas que las entidades presentes en los Centros de Encuentro, deben tener para garantizar una óptima atención a los ciudadanos.
12. Informe Estrategia Territorial. Acciones de articulación interinstitucional (SDARIV) y acciones de atención en Centros de Encuentro y Territorio.
En el marco de los procesos adelantados para la asistencia, atención y reparación integral de la población victima que llega a la ciudad de Bogotá, se desarrolla en el (2) segundo trimestre de 2022 una serie de acciones que aportan a los procesos de restablecimiento de derechos y garantías de no repetición en los Centros de Encuentro para la Paz y la Integración Local de víctimas del conflicto armado interno.
En este sentido, se llevaron a cabo actividades y eventos desde los Centros de Encuentro (CE): 
•	(72) Reuniones Bilaterales con las entidades que conforman el Sistema Nacional de Atención y Reparación Integral de las Víctimas (SNARIV) y el Sistema Distrital de Atención y reparación integral de las Víctimas (SDARIV), a fin de aportar en el proceso de restablecimiento de derechos según los componentes de asistencia, atención y reparación integral a víctimas del conflicto armado.
•	(3) Jornadas de Fortalecimiento Técnico, con las entidades del SNARIV, SDARIV y la ACPVR.
•	(13) Ferias de servicios, espacio locativo y de socialización de la oferta institucional con la comunidad.
•	(37) Socialización y sensibilización con población víctima en sala de espera CE, socializar los servicios de las entidades que están presentes en los Centros de Encuentro de manera constante, así como las jornadas especiales.
•	(12) acciones comunitarias dentro de las cuales se destacan Jornadas de trabajo en la huerta y la realización de actos simbólicos de reconocimiento, reconciliación y memoria.
•	(3) Acompañamiento Étnico, por parte de los referentes étnicos orientando a la población sobre los servicios de atención en el CE.
•	(4) Estrategia Psicosocial en Albergue, jornadas de activación psicosocial en Albergue.
•	Intervención Socio jurídica en Albergue, brindar lineamientos jurídicos a la población víctima del conflicto armado. 
•	Reuniones Locativas Centro de Encuentro, información de servicios de tecnología, infraestructura y administrativos utilizados en el Centro de Encuentro.
•	visitas Centros de Encuentro de seguimiento con entidades del SNARIV, SDARIV.
•	(37) reuniones de Equipo de Trabajo, con los funcionarios de cada Centro de Encuentro.
•	reuniones periódicas de coordinaciones sectoriales con el objetivo de realizar seguimiento a la estrategia territorial.
13.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Con esto se logra dar respuesta inmediata a los casos de atención en crisis, ideación suicida, delitos sexuales y solicitudes de traslado de emergencia para favorecer la integración familiar por medio de las rutas de la secretaría Distrital de Salud, CICR, SD Mujer y Comisión de seguimiento a Ministerio Publico. En el marco del proceso de orientación se identificaron casos que requieren de acompañamiento psicosocial en clave de la medida de rehabilitación psicosocial PAPSIVI los cuales fueron gestionados para su pronta atención.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Con esto se logra el fortalecimiento del relacionamiento institucional con los defensores y defensoras del espacio público DADEP, en el marco del proceso de articulación se llevaron a cabo 3 jornadas de fortalecimiento técnico para el abordaje y orientación de población víctima del conflicto armado.
14. Procesos de acompañamiento psicosocial
INMEDIATEZ Y EMERGENCIA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El equipo logra apoyar a más sistemas familiares en el abordaje de sus afectaciones emocionales derivadas de los hechos victimizantes y activación de oferta social que les permita iniciar procesos de estabilización en el nuevo territorio. Por medio de estas acciones se logra dar respuesta a las necesidades de la población que se encuentra en proceso de atención y en ruta de inmediatez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Se llevan a cabo 2 mesas de seguimiento psicosocial con el operador del contrato de albergue en la cual se analizaron casos que requieren de articulación con la estrategia de centros de encuentro y línea psicosocial para su proceso de atención. Total, casos abiertos para próximo encuentro 1. 
En el mes de julio no se convocó al espacio de mesa de seguimiento psicosocial en el marco del contrato de arriendos, sin embargo, se realiza seguimiento por medio de la base de reporte de visitas y se asignan los casos que requieren atenciones a los implementadores de los CE. Total, de casos asignados 8 en el presente mes. 
ESTABILIZACIÓN: 
Desde el componente de acompañamiento psicosocial se desarrolló la implementación de dos sesiones de la estrategia de acompañamiento psicosocial, la ruta de Bochica, con beneficiarios de las cohortes 2020-2 y 2021-1.
Se estableció contacto vía correo electrónico con las instituciones de educación superior nuevas, que corresponden a beneficiarios de las cohortes 2021-2 y 2022-1
15. Acciones Grupales y conmemoraciones
INMEDIATEZ Y EMERGENCIA
En el mes de julio se llevó a cabo la conmemoración del día de la afrocolombianidad en el CE de RUU, la cual tuvo como objetivo principal: Poner en marcha estas campañas de sensibilización el grupo de trabajo de la Mesa de Participación de Víctimas de Comunidades Negras Afrocolombianas y propone la realización de una serie de actividades que conlleven integración, formación y transformación de imaginarios de la comunidad que residen en la ciudad de Bogotá Objetivos específicos: 1. Conmemorar el día de la afrocolombianidad desde la mesa de victimas de Bogotá, 2. Desarrollar acciones afirmativas que permitan la socialización de saberes ancestrales con las nuevas generaciones de hijos e hijas de las víctimas del conflicto armado que pertenecen al pueblo negro en Colombia.
En el alojamiento temporal se implementó la Conmemoración sobre las violencias a la población LGTBI+ en el marco del conflicto armado, con la asistencia activa de 10 personas. 
En los centros de encuentro de Suba, Chapinero, RUU, Bosa y Patio Bonito se implementaron en total 11 acciones de acompañamiento psicosocial de la línea comunitaria y familiar, en total asistieron 241 personas. 
ESTABILIZACIÓN
Implementación de sesiones únicas por tramo de la estrategia de acompañamiento psicosocial para dos cohortes de beneficiarios.
Organización logística para el desarrollo de la implementación de la ruta para el primer semestre.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Fomentar el fortalecimiento institucional de las entidades y dependencias encargadas del servicio al ciudadano.
•	Incrementar la confianza y la satisfacción de la ciudadanía con los servicios prestados por la Administración Pública Nacional.
•	Fortalecer los canales de atención al ciudadano en las entidades públicas.
•	Atender oportunamente y con calidad los requerimientos de los ciudadanos.
•	Ampliación y diversificación de la oferta de servicios.
•	Articulación para la superación de la situación de vulnerabilidad de la población.
•	Fortalecimiento y reconstrucción de los proyectos de vida para las personas víctima.
•	Los Centros de Encuentro para la Paz y la Integración Local de víctimas del conflicto armado interno, representan una transformación en el enfoque de atención, ya que se pretende acercar la Alta Consejería de Paz, Víctimas y Reconciliación a la población declarante o víctima del conflicto armado que reside en Bogotá, así, la estrategia territorial presenta acciones planificadas que facilitan y promueven el acceso de las mismas a la oferta institucional, mediante ejercicios de orientación, información, remisión, así como a través de la organización de jornadas y/o espacios de atención directa entre las entidades y la población. Parten del derecho que tiene esta población de recibir un trato preferente y de su enorme capacidad para aportar en la construcción de la ciudad como epicentro de paz y reconciliación.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Fortalecer las alianzas institucionales y conocimientos del equipo implementador con el fin de brindar un servicio oportuno y humanizado.  
•	Frente al tema de estabilización, a través de la implementación con dos grupos de beneficiarios, se avanza en el objetivo de desarrollo personal de cada uno de los estudiantes, y se avanza en el logro de condonación del crédito adjudicado. Se genera un ambiente de calidez y confianza en los beneficiarios a través del desarrollo de las sesiones de implementación.</v>
          </cell>
          <cell r="IH64" t="str">
            <v>Para el cumplimiento de esta meta, en el mes de agosto se desarrollaron las siguientes (13) actividades de (13) programadas, así:
De acuerdo con lo dispuesto por la Ley 1448 de 2011 y sus decretos reglamentarios, para el mes de AGOSTO de 2022 se otorgaron (9) tipos de medidas de (9) programadas; se realizó evaluación de situación de vulnerabilidad acentuada a un total de 1176 familias, de las cuales 93 tuvieron como resultado No procede, por tanto, el total de las medidas otorgadas de Ayuda o Atención Humanitaria Inmediata (AAHI) es de 2.567 y se clasifican de la siguiente manera:
1. Medidas de Albergue otorgadas: 128
2. Medidas de Arriendo otorgadas: 484
3. Medidas Unidades de Redención Alimentarias otorgadas: 556
4. Medidas de auxilio funerario otorgadas: 0
5. Medidas transporte de emergencia otorgadas: 4
6. Kits Cocina otorgadas: 189
7. Kits Dormitorio otorgadas: 459
8. Kits Vajilla otorgadas: 465
9. Kits Aseo personal otorgados: 282
La sumatoria de medidas del mes de AGOSTO de 2022 benefició a 1.723 personas para un acumulado de 4.929 personas en la vigencia 2022.
10. Tablero de control Estrategia Territorial
El tablero de control permite desarrollar conocimientos prácticos con variedad de escenarios de los datos a partir de tres (3) visualizaciones propuestas: Reporte de Atenciones por funcionarios, Revisión medidas Ayuda Humanitaria Inmediata y, finalmente, los seguimientos y acompañamientos realizados en Centros de Encuentro.
Lo anterior, es un insumo importante que muestra el comportamiento de la operación en los Centros de Encuentro, prepara los datos y ahorra tiempo, con el objetivo que el Equipo Territorial de la Dirección de Reparación Integral – DIR, pueda generar respuestas, brindar soluciones y tomar decisiones adecuadas a partir del análisis de los datos.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logró dar respuesta a las solicitudes de atención psicosocial remitidas por Ministerio público y remisiones internas por medio de la asignación de los casos al equipo implementador, los procesos de acompañamiento fueron abiertos de acuerdo con la voluntariedad de cada persona.
• Se llevaron a cabo 2 mesas de seguimiento psicosocial con el operador del contrato de albergue en la cual se analizaron casos que requieren de articulación con la estrategia de centros de encuentro y línea psicosocial para su proceso de atención. Total, casos abiertos para próximo encuentro 2. 
• En el mes de agosto se convocó al espacio de mesa de seguimiento psicosocial en el marco del contrato de arriendos, con el objetivo de realizar seguimiento a la implementación de la estrategia. 
13. Acciones Grupales y conmemoraciones
• En el mes de agosto se llevó a cabo la conmemoración del día internacional de las víctimas de desaparición en conjunto con la UARIV, UBPDD, IDEPAC y Bibliored la cual tuvo como objetivo principal la visibilizarían de las organizaciones sociales de buscadores y buscadoras. Esta acción se llevó a cabo en la Plaza de Bolívar el martes 30 de agosto.
• En los centros de encuentro de Suba, RUU, Bosa y Patio Bonito se implementaron en total 10 acciones de acompañamiento psicosocial de la línea comunitaria y familiar, en total asistieron 422 personas.
Durante el mes de agosto se realizó un total de 1.898 atenciones psicosociales y un acumulado de 11.949 durante la vigencia 2022.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El tablero de control permite desarrollar conocimientos prácticos con variedad de escenarios de los datos a partir de tres (3) visualizaciones propuestas: Reporte de Atenciones por funcionarios, Revisión medidas Ayuda Humanitaria Inmediata -AHÍ y PAS Subsistencia mínima y medidas AHÍ.
• Lo anterior, es un insumo importante que muestra el comportamiento de la operación en los Centros de Encuentro, prepara los datos y ahorra tiempo, con el objetivo que el Equipo Territorial de la Dirección de Reparación Integral – DIR, pueda generar respuestas, brindar soluciones y tomar decisiones adecuadas a partir del análisis de los datos.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Fortalecer las alianzas institucionales y conocimientos del equipo implementador con el fin de brindar un servicio oportuno y humanizado.  
• Frente al tema de estabilización, a través de la implementación con dos grupos de beneficiarios, se avanza en el objetivo de desarrollo personal de cada uno de los estudiantes, y se avanza en el logro de condonación del crédito adjudicado. Se genera un ambiente de calidez y confianza en los beneficiarios a través del desarrollo de las sesiones de implementación.</v>
          </cell>
          <cell r="II64" t="str">
            <v>Para el cumplimiento de esta meta, en el mes de septiembre se desarrollaron las siguientes (13) actividades de (13) programadas, así:
De acuerdo con lo dispuesto por la Ley 1448 de 2011 y sus decretos reglamentarios, para el mes de SEPTIEMBRE de 2022 se otorgaron (9) tipos de medidas de (9) programadas; se realizó evaluación de situación de vulnerabilidad acentuada a un total de 1.243 familias, de las cuales 97 tuvieron como resultado “No procede”, por tanto, el total de las medidas otorgadas de Ayuda o Atención Humanitaria Inmediata (AAHI) es de 2.440 y se clasifican de la siguiente manera:
1. Medidas de Albergue otorgadas: 113
2. Medidas de Arriendo otorgadas: 451
3. Medidas Unidades de Redención Alimentarias otorgadas: 573
4. Medidas de auxilio funerario otorgadas: 1
5. Medidas transporte de emergencia otorgadas: 8
6. Kits Cocina otorgadas: 186
7. Kits Dormitorio otorgadas: 433
8. Kits Vajilla otorgadas: 426
9. Kits Aseo personal otorgados: 249
La sumatoria de medidas del mes de septiembre de 2022 benefició a 1.671 personas para un acumulado de 5.565 personas en la vigencia 2022.
10. Tablero de control Estrategia Territorial
El tablero de control permite desarrollar conocimientos prácticos con variedad de escenarios de los datos a partir de tres (3) visualizaciones propuestas: Reporte de Atenciones por funcionarios, Revisión medidas Ayuda Humanitaria Inmediata y, finalmente, los seguimientos y acompañamientos realizados en Centros de Encuentro.
Lo anterior, es un insumo importante que muestra el comportamiento de la operación en los Centros de Encuentro, prepara los datos y ahorra tiempo, con el objetivo que el Equipo Territorial de la Dirección de Reparación Integral – DIR, pueda generar respuestas, brindar soluciones y tomar decisiones adecuadas a partir del análisis de los datos.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	Se logró dar respuesta inmediata a los casos de atención en crisis, ideación suicida, delitos sexuales y solicitudes de traslado de emergencia para favorecer la integración familiar por medio de las rutas de la secretaría Distrital de Salud, CICR, SD Mujer y Comisión de seguimiento a Ministerio Publico. En el marco del proceso de orientación se identificaron casos que requieren de acompañamiento psicosocial en clave de la medida de rehabilitación psicosocial PAPSIVI los cuales fueron gestionados para su pronta atención.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	Se llevaron a cabo 2 mesas de seguimiento psicosocial con el operador del contrato de albergue en la cual se analizaron casos que requieren de articulación con la estrategia de centros de encuentro y línea psicosocial para su proceso de atención. Total, casos abiertos para próximo encuentro 4. 
•	Se convocó al espacio de mesa de seguimiento psicosocial en el marco del contrato de arriendos, con el objetivo de realizar seguimiento a la implementación de la estrategia. 
•	ESTABILIZACIÓN: 
1. El equipo implementador continua en el proceso de acompañamiento telefónico a los y las estudiantes de las cohortes vigentes. 
2. Se lleva a cabo la reunión de la junta administradora convenio 389 condonaciones 13 de septiembre de 2022 en la cual se revisó el listado de estudiantes a condonar y el estado de los aspirantes del corte 2022-2
13. Acciones Grupales y conmemoraciones
• En el mes de septiembre se conmemoró la semana por la paz en los Centros de Encuentro, alojamiento principal y Puntos de atención a víctimas, esta acción tiene como objetivo principal el sensibilizar a la población sobre los esfuerzos realizados por organizaciones, instituciones, personas y colectivos en la construcción y consolidación de iniciativas que dignifican la vida y aportan a la paz. En total asistieron 509 personas en los diferentes espacios. 
• En los centros de encuentro de Suba, RUU, Chapinero, Bosa y Patio Bonito se implementaron en total 12 acciones de acompañamiento psicosocial de la línea comunitaria y familiar, en total asistieron 245 personas. 
• Se llevaron a cabo 2 procesos de fortalecimiento técnico institucional con los equipos de IDIPRON y la Alcaldía local de Bosa, en el cual se dio a conocer la estructura del SDARIV, tiempos y competencias institucionales, adicionalmente,  se llevó a cabo un proceso de sensibilización por medio de recomendaciones psicosociales e implementación de los enfoques diferenciales de mujer y género. 
• ESTABILIZACIÓN: Se amplió el plazo hasta el 30 de septiembre para que los estudiantes postulados al fondo subsanen los documentos solicitados por el ICETEX, nos encontramos en espera de listado final y de esta forma proyectar el evento de Bienvenida
Durante la vigencia 2022, se han realizado 14.777 atenciones psicosociales discriminadas de la siguiente manera: (6.931) orientaciones psicosociales y atenciones en crisis, (4.819) procesos de acompañamiento psicosocial y (3.027)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El tablero de control permite desarrollar conocimientos prácticos con variedad de escenarios de los datos a partir de tres (3) visualizaciones propuestas: Reporte de Atenciones por funcionarios, Revisión medidas Ayuda Humanitaria Inmediata -AHÍ y PAS Subsistencia mínima y medidas AHÍ.  Lo anterior, es un insumo importante que muestra el comportamiento de la operación en los Centros de Encuentro, prepara los datos y ahorra tiempo, con el objetivo que el Equipo Territorial de la Dirección de Reparación Integral – DIR, pueda generar respuestas, brindar soluciones y tomar decisiones adecuadas a partir del análisis de los datos.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Fortalecer las alianzas institucionales y conocimientos del equipo implementador con el fin de brindar un servicio oportuno y humanizado.  
• Frente al tema de estabilización, a través de la implementación con dos grupos de beneficiarios, se avanza en el objetivo de desarrollo personal de cada uno de los estudiantes, y se avanza en el logro de condonación del crédito adjudicado. Se genera un ambiente de calidez y confianza en los beneficiarios a través del desarrollo de las sesiones de implementación.</v>
          </cell>
          <cell r="IJ64" t="str">
            <v>Para el cumplimiento de esta meta, en el mes de octubre se desarrollaron las siguientes (15) actividades de (15) programadas, así:
De acuerdo con lo dispuesto por la Ley 1448 de 2011 y sus decretos reglamentarios, para el mes de octubre de 2022 se otorgaron (9) tipos de medidas de (9) programadas; se realizó evaluación de situación de vulnerabilidad acentuada a un total de 1.114 familias, de las cuales 104 tuvieron como resultado No procede, por tanto, el total de las medidas otorgadas de Ayuda o Atención Humanitaria Inmediata (AAHI) es de 1.767 y se clasifican de la siguiente manera:
1. Medidas de Albergue otorgadas: 94
2. Medidas de Arriendo otorgadas: 402
3. Medidas Unidades de Redención Alimentarias otorgadas: 507
4. Medidas de auxilio funerario otorgadas: 0
5. Medidas transporte de emergencia otorgadas: 7
6. Kits Cocina otorgadas: 114
7. Kits Dormitorio otorgadas: 235
8. Kits Vajilla otorgadas: 232
9. Kits Aseo personal otorgados: 176
La sumatoria de medidas del mes de octubre de 2022 benefició a 2.378 personas para un acumulado de 6.898 personas en la vigencia 2022.
10. Tablero de control Estrategia Territorial
El tablero de control permite desarrollar conocimientos prácticos con variedad de escenarios de los datos a partir de tres (3) visualizaciones propuestas: Reporte de Atenciones por funcionarios, Revisión medidas Ayuda Humanitaria Inmediata -AHÍ y PAS Subsistencia mínima y medidas AAHÍ.
Lo anterior, es un insumo importante que muestra el comportamiento de la operación en los Centros de Encuentro, prepara los datos y ahorra tiempo, con el objetivo que el Equipo Territorial de la Dirección de Reparación Integral – DIR, pueda generar respuestas, brindar soluciones y tomar decisiones adecuadas a partir del análisis de los datos.
11. Gestiones para la celebración Convenio de acuerdos de servicio
El 9 de agosto de 2022, se recibe el Documento técnico ANS VF 09.08.22, en su versión final. A partir de esta consolidación se lleva a cabo las siguientes reuniones bilaterales, con el objetivo de socializar el Documento técnico ANS y generar compromisos de revisión por parte de las entidades para su posterior firma: 12/08/2022 Educación, 16/08/2022 Hábitat, 12/08/2022 Salud, SENA 31/08/2022. 
12. Informe Estrategia Territorial. Acciones de articulación interinstitucional (SDARIV) y acciones de atención en Centros de Encuentro y Territorio
En el marco de los procesos adelantados para la asistencia, atención y reparación integral de la población victima que llega a la ciudad de Bogotá, se presenta el Informe del tercer trimestre de las acciones adelantadas en los Centros de Encuentro para la Paz y la Integración Local (CE) Julio – septiembre de 2022. 
13. Orientaciones Psicosociales y atenciones en crisis
i)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ii)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14. Procesos de acompañamiento psicosocial
i)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ii)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iii) Se llevan a cabo 3 mesas de seguimiento psicosocial con el operador del contrato de albergue en la cual se analizaron casos que requieren de articulación con la estrategia de centros de encuentro y línea psicosocial para su proceso de atención. Total, casos abiertos para próximo encuentro 4. 
iv) En el mes de octubre se convocó al espacio de mesa de seguimiento psicosocial en el marco del contrato de arriendos, con el objetivo de realizar seguimiento a la implementación de la estrategia con la priorización de un caso para seguimiento. 
15. Acciones Grupales y conmemoraciones: 
i) En el mes de octubre se llevó a cabo la conmemoró del día de la niña en algunos Centros de Encuentro, esta acción tiene como objetivo el reconocer y abordar las necesidades y desafíos que enfrenta cada niña, así como para promover su empoderamiento y el cumplimiento de sus derechos humanos. Igualmente, se logra implementar la conmemoración del día de la mujer afrolatina, caribeña y de la diáspora africana, con esta acción se aporta al reconocimiento y sensibilización de los grupos poblacionales negros y los derechos de las mujeres afrocolombianas en el país. 
ii)En los centros de encuentro de Bosa, Chapinero, Patio Bonito, Rafael Uribe y Suba se implementaron en total 12 acciones de acompañamiento psicosocial de la línea comunitaria y familiar, en total asistieron 370 personas.
iii) Se llevaron a cabo 6 procesos de fortalecimiento institucional con enfoque diferencial a los equipos asistenciales de los CE, en el cual se dio a conocer la oferta social de la Consejería y se llevó a cabo un proceso de sensibilización por medio de recomendaciones psicosociales e implementación de los enfoques diferenciales de mujer y género.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El tablero de control permite desarrollar conocimientos prácticos con variedad de escenarios de los datos a partir de tres (3) visualizaciones propuestas: Reporte de Atenciones por funcionarios, Revisión medidas Ayuda Humanitaria Inmediata -AHÍ y PAS Subsistencia mínima y medidas AHÍ.  Lo anterior, es un insumo importante que muestra el comportamiento de la operación en los Centros de Encuentro, prepara los datos y ahorra tiempo, con el objetivo que el Equipo Territorial de la Dirección de Reparación Integral – DIR, pueda generar respuestas, brindar soluciones y tomar decisiones adecuadas a partir del análisis de los datos.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Fortalecer las alianzas institucionales y conocimientos del equipo implementador con el fin de brindar un servicio oportuno y humanizado.  
• Frente al tema de estabilización, a través de la implementación con dos grupos de beneficiarios, se avanza en el objetivo de desarrollo personal de cada uno de los estudiantes, y se avanza en el logro de condonación del crédito adjudicado. Se genera un ambiente de calidez y confianza en los beneficiarios a través del desarrollo de las sesiones de implementación.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K64" t="str">
            <v/>
          </cell>
          <cell r="IL64" t="str">
            <v/>
          </cell>
          <cell r="IM64">
            <v>1</v>
          </cell>
          <cell r="IN64">
            <v>1</v>
          </cell>
          <cell r="IO64">
            <v>1</v>
          </cell>
          <cell r="IP64">
            <v>1</v>
          </cell>
          <cell r="IQ64">
            <v>1</v>
          </cell>
          <cell r="IR64">
            <v>1</v>
          </cell>
          <cell r="IS64">
            <v>1</v>
          </cell>
          <cell r="IT64">
            <v>1</v>
          </cell>
          <cell r="IU64">
            <v>1</v>
          </cell>
          <cell r="IV64">
            <v>1</v>
          </cell>
          <cell r="IW64">
            <v>0</v>
          </cell>
          <cell r="IX64">
            <v>0</v>
          </cell>
          <cell r="IY64">
            <v>22102</v>
          </cell>
          <cell r="IZ64">
            <v>100</v>
          </cell>
          <cell r="JA64">
            <v>100</v>
          </cell>
          <cell r="JB64">
            <v>100</v>
          </cell>
          <cell r="JC64">
            <v>100</v>
          </cell>
          <cell r="JD64">
            <v>100</v>
          </cell>
          <cell r="JE64">
            <v>100</v>
          </cell>
          <cell r="JF64">
            <v>100</v>
          </cell>
          <cell r="JG64">
            <v>100</v>
          </cell>
          <cell r="JH64">
            <v>100</v>
          </cell>
          <cell r="JI64">
            <v>100</v>
          </cell>
          <cell r="JJ64">
            <v>0</v>
          </cell>
          <cell r="JK64">
            <v>0</v>
          </cell>
          <cell r="JL64">
            <v>100</v>
          </cell>
          <cell r="JM64">
            <v>100</v>
          </cell>
          <cell r="JN64">
            <v>100</v>
          </cell>
          <cell r="JO64">
            <v>100</v>
          </cell>
          <cell r="JP64">
            <v>100</v>
          </cell>
          <cell r="JQ64">
            <v>100</v>
          </cell>
          <cell r="JR64">
            <v>100</v>
          </cell>
          <cell r="JS64">
            <v>100</v>
          </cell>
          <cell r="JT64">
            <v>100</v>
          </cell>
          <cell r="JU64">
            <v>100</v>
          </cell>
          <cell r="JV64">
            <v>100</v>
          </cell>
          <cell r="JW64" t="str">
            <v/>
          </cell>
          <cell r="JX64">
            <v>100</v>
          </cell>
          <cell r="JY64">
            <v>100</v>
          </cell>
          <cell r="JZ64">
            <v>100</v>
          </cell>
          <cell r="KA64">
            <v>100</v>
          </cell>
          <cell r="KB64">
            <v>100</v>
          </cell>
          <cell r="KC64">
            <v>100</v>
          </cell>
          <cell r="KD64">
            <v>100</v>
          </cell>
          <cell r="KE64">
            <v>100</v>
          </cell>
          <cell r="KF64">
            <v>100</v>
          </cell>
          <cell r="KG64">
            <v>100</v>
          </cell>
          <cell r="KH64">
            <v>100</v>
          </cell>
          <cell r="KI64" t="str">
            <v/>
          </cell>
          <cell r="KJ64" t="str">
            <v/>
          </cell>
          <cell r="KK64">
            <v>100</v>
          </cell>
          <cell r="KL64">
            <v>100</v>
          </cell>
          <cell r="KM64">
            <v>100</v>
          </cell>
          <cell r="KN64">
            <v>100</v>
          </cell>
          <cell r="KO64">
            <v>100</v>
          </cell>
          <cell r="KP64">
            <v>100</v>
          </cell>
          <cell r="KQ64">
            <v>100</v>
          </cell>
          <cell r="KR64">
            <v>100</v>
          </cell>
          <cell r="KS64">
            <v>100</v>
          </cell>
          <cell r="KT64">
            <v>100</v>
          </cell>
          <cell r="KU64" t="str">
            <v/>
          </cell>
          <cell r="KV64" t="str">
            <v/>
          </cell>
          <cell r="KW64">
            <v>100</v>
          </cell>
          <cell r="KX64" t="str">
            <v>7871_2</v>
          </cell>
          <cell r="KY64" t="str">
            <v xml:space="preserve">2. Fortalecer la articulación institucional y el otorgamiento de servicios  que dan respuesta a las </v>
          </cell>
          <cell r="KZ64">
            <v>99.560556447929699</v>
          </cell>
          <cell r="LA64">
            <v>99.560556447929699</v>
          </cell>
          <cell r="LB64" t="str">
            <v/>
          </cell>
          <cell r="LC64" t="str">
            <v/>
          </cell>
          <cell r="LD64">
            <v>99.853518815976557</v>
          </cell>
          <cell r="LE64">
            <v>91.826164710134094</v>
          </cell>
          <cell r="LF64">
            <v>33020418000</v>
          </cell>
          <cell r="LG64">
            <v>30936370769</v>
          </cell>
          <cell r="LH64">
            <v>22941975143</v>
          </cell>
          <cell r="LI64">
            <v>3442935911</v>
          </cell>
          <cell r="LJ64">
            <v>3440856465</v>
          </cell>
          <cell r="LK64">
            <v>100</v>
          </cell>
          <cell r="LL64">
            <v>100</v>
          </cell>
          <cell r="LM64">
            <v>100</v>
          </cell>
          <cell r="LN64">
            <v>100</v>
          </cell>
          <cell r="LO64">
            <v>100</v>
          </cell>
          <cell r="LP64">
            <v>100</v>
          </cell>
          <cell r="LQ64">
            <v>100</v>
          </cell>
          <cell r="LR64">
            <v>100</v>
          </cell>
          <cell r="LS64">
            <v>100</v>
          </cell>
          <cell r="LT64">
            <v>100</v>
          </cell>
          <cell r="LU64" t="str">
            <v/>
          </cell>
          <cell r="LV64" t="str">
            <v/>
          </cell>
          <cell r="LW64">
            <v>100</v>
          </cell>
          <cell r="LX64">
            <v>100</v>
          </cell>
          <cell r="LY64">
            <v>100</v>
          </cell>
          <cell r="LZ64" t="str">
            <v>No oportuna: El tiempo de radicación debe coincidir con el plazo establecido por la Oficina Asesora de Planeación - OAP</v>
          </cell>
          <cell r="MA64" t="str">
            <v>Oportuno: Se radica en los tiempos establecidos por la Oficina Asesora de Planeación - OAP</v>
          </cell>
          <cell r="MB64" t="str">
            <v>Oportuno: Se radica en los tiempos establecidos por la Oficina Asesora de Planeación - OAP</v>
          </cell>
          <cell r="MC64" t="str">
            <v>Oportuno: Se radica en los tiempos establecidos por la Oficina Asesora de Planeación - OAP</v>
          </cell>
          <cell r="MD64" t="str">
            <v>Oportuno: Se radica en los tiempos establecidos por la Oficina Asesora de Planeación - OAP</v>
          </cell>
          <cell r="ME64" t="str">
            <v>Oportuno: Se radica en los tiempos establecidos por la Oficina Asesora de Planeación - OAP</v>
          </cell>
          <cell r="MF64" t="str">
            <v>Oportuno: Se radica en los tiempos establecidos por la Oficina Asesora de Planeación - OAP</v>
          </cell>
          <cell r="MG64" t="str">
            <v>Oportuno: Se radica en los tiempos establecidos por la Oficina Asesora de Planeación - OAP</v>
          </cell>
          <cell r="MH64">
            <v>0</v>
          </cell>
          <cell r="MI64">
            <v>0</v>
          </cell>
          <cell r="MJ64">
            <v>0</v>
          </cell>
          <cell r="MK64">
            <v>0</v>
          </cell>
          <cell r="ML64"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M6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6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64"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P64"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Q64"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6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6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64">
            <v>0</v>
          </cell>
          <cell r="MU64">
            <v>0</v>
          </cell>
          <cell r="MV64">
            <v>0</v>
          </cell>
          <cell r="MW64">
            <v>0</v>
          </cell>
          <cell r="MX64">
            <v>100</v>
          </cell>
          <cell r="MY64">
            <v>100</v>
          </cell>
          <cell r="MZ64">
            <v>100</v>
          </cell>
          <cell r="NA64">
            <v>100</v>
          </cell>
          <cell r="NB64">
            <v>100</v>
          </cell>
          <cell r="NC64">
            <v>100</v>
          </cell>
          <cell r="ND64">
            <v>100</v>
          </cell>
          <cell r="NE64">
            <v>100</v>
          </cell>
          <cell r="NF64">
            <v>100</v>
          </cell>
          <cell r="NG64">
            <v>100</v>
          </cell>
          <cell r="NH64" t="str">
            <v/>
          </cell>
          <cell r="NI64" t="str">
            <v/>
          </cell>
          <cell r="NJ64" t="str">
            <v xml:space="preserve">La información consignada en el reporte del periodo, coincide con la información registrada en las herramientas presupuestales oficiales.  </v>
          </cell>
          <cell r="NK64" t="str">
            <v xml:space="preserve">La información consignada en el reporte del periodo, coincide con la información registrada en las herramientas presupuestales oficiales.  </v>
          </cell>
          <cell r="NL64" t="str">
            <v xml:space="preserve">La información consignada en el reporte del periodo, coincide con la información registrada en las herramientas presupuestales oficiales.  </v>
          </cell>
          <cell r="NM64" t="str">
            <v xml:space="preserve">La información consignada en el reporte del periodo, coincide con la información registrada en las herramientas presupuestales oficiales.  </v>
          </cell>
          <cell r="NN64" t="str">
            <v xml:space="preserve">La información consignada en el reporte del periodo, coincide con la información registrada en las herramientas presupuestales oficiales.  </v>
          </cell>
          <cell r="NO64" t="str">
            <v xml:space="preserve">La información consignada en el reporte del periodo, coincide con la información registrada en las herramientas presupuestales oficiales.  </v>
          </cell>
          <cell r="NP64" t="str">
            <v xml:space="preserve">La información consignada en el reporte del periodo, coincide con la información registrada en las herramientas presupuestales oficiales.  </v>
          </cell>
          <cell r="NQ64" t="str">
            <v xml:space="preserve">La información consignada en el reporte del periodo, coincide con la información registrada en las herramientas presupuestales oficiales.  </v>
          </cell>
          <cell r="NR64">
            <v>0</v>
          </cell>
          <cell r="NS64">
            <v>0</v>
          </cell>
          <cell r="NT64">
            <v>0</v>
          </cell>
          <cell r="NU64">
            <v>0</v>
          </cell>
          <cell r="NV64" t="str">
            <v xml:space="preserve">Si bien, al corte del 31 de enero de 2022 el indicador no presenta rezagos, si presenta oportunidades de mejora asociadas al reporte del número de tareas o productos programados y ejecutados en el periodo, para el cálculo del porcentaje de avance. Específicamente, se debe indicar en el reporte cualitativo que da cuenta de los avances, logros y retrasos presentados para la actividad número 1 "Gestionar el funcionamiento administrativo y operativo  para el otorgamiento de la ayuda humanitaria", el número de tareas o productos que se programaron y se ejecutaron para el cálculo del porcentaje de avance del indicador. Esto con el propósito que cualquier lector pueda observar a qué corresponde el avance registrado en la actividad y encontrar su correspondencia con el avance registrado en la meta proyecto de la cual se deriva. </v>
          </cell>
          <cell r="NW64" t="str">
            <v>No aplica</v>
          </cell>
          <cell r="NX64" t="str">
            <v>No aplica</v>
          </cell>
          <cell r="NY64" t="str">
            <v>Si bien la meta proyecto de inversión 6. Otorgar 100 porciento de medidas de ayuda humanitaria inmediata en el distrito capital, conforme a los requisitos establecidos  por la legislación vigente no presenta rezagos se tiene una oportunidad de mejora frente a los soportes asociados a la oferta de servicios dispuesta en los Centros de Encuentro para la Paz y la Integración Local de Víctimas del Conflicto Armado Interno, debido a que se encuentran documentos sin imagen institucional o imágenes sin descripciones del propósito de las mismas. En esta medida, se recomienda tener en cuenta unas características mínimas en los contenidos, toda vez que son el respaldo documental de los avances cuantitativos:
• Los soportes/formatos como actas deben estar articulados con los lineamientos del Sistema Integrado de Gestión - SIG de acuerdo con las condiciones generales del procedimiento de control de documentos, si aplica a un formato específico del SIG.
• Para el caso de soportes que no se encuentren asociados a formatos del Sistema Integrado de Gestión se recomiendan unos mínimos como imagen institucional, encabezados, estructura de la información asociada a la meta o actividad. La información presentada debe estar escrita de forma clara y concisa, de manera que el reporte sea legible y no requiera de explicaciones adicionales. 
• Los soportes que cuenten con imágenes y/o piezas gráficas deben indicar a qué hacen alusión o referencia, fechas, descripción de la actividad observada en la imagen.</v>
          </cell>
          <cell r="NZ64" t="str">
            <v>Si bien la meta proyecto de inversión 6 “Otorgar 100 porciento de medidas de ayuda humanitaria inmediata en el distrito capital” no presenta rezagos se tiene una oportunidad de mejora frente a los soportes asociados a la oferta de servicios dispuesta en los Centros de Encuentro para la Paz y la Integración Local de Víctimas del Conflicto Armado Interno, debido a que se encuentran documentos sin imagen institucional o imágenes sin descripciones del propósito de las mismas. En esta medida, se recomienda tener en cuenta unas características mínimas en los contenidos, toda vez que son el respaldo documental de los avances cuantitativos:
• Los soportes/formatos como actas deben estar articulados con los lineamientos del Sistema Integrado de Gestión - SIG de acuerdo con las condiciones generales del procedimiento de control de documentos, si aplica a un formato específico del SIG.
• Para el caso de soportes que no se encuentren asociados a formatos del Sistema Integrado de Gestión se recomiendan unos mínimos como imagen institucional, encabezados, estructura de la información asociada a la meta o actividad. La información presentada debe estar escrita de forma clara y concisa, de manera que el reporte sea legible y no requiera de explicaciones adicionales. 
• Los soportes que cuenten con imágenes y/o piezas gráficas deben indicar a qué hacen alusión o referencia, fechas, descripción de la actividad observada en la imagen.</v>
          </cell>
          <cell r="OA64" t="str">
            <v xml:space="preserve">La meta  no presenta rezagos en su ejecución, no obstante, se recomienda relacionar las fuentes de la información cuantitativa  para dar cuenta del total de medidas otorgadas, personas atendidas por grupo etario y por localidad. De igual forma se sugiere se revise el reporte de personas unicas atendidas tanto para la vigencia como para el cuatrienio, con el fin de garantizar el correcto conteo. </v>
          </cell>
          <cell r="OB64" t="str">
            <v xml:space="preserve">Se presenta oportunidad de mejora para la presentación de las evidencias con el fin de integrar la fuente de información de los datos que se presentan mensualmente, por ende, se haran reuniones para asistir técnicamente al área que reporta. </v>
          </cell>
          <cell r="OC64" t="str">
            <v>Se mejora la entrega de las evidencias, integrando las fuentes de información de los datos proporcionados para el cumplimiento de las metas, atendiendo las recomendaciones emitidas desde el ejercicio de retroalimentación de parte de la Oficina Asesora de Planeación.</v>
          </cell>
          <cell r="OD64">
            <v>0</v>
          </cell>
          <cell r="OE64">
            <v>0</v>
          </cell>
          <cell r="OF64">
            <v>0</v>
          </cell>
          <cell r="OG64">
            <v>0</v>
          </cell>
          <cell r="OJ64" t="str">
            <v>PD105</v>
          </cell>
          <cell r="OK64">
            <v>100</v>
          </cell>
          <cell r="OL64">
            <v>0</v>
          </cell>
          <cell r="OM64">
            <v>0</v>
          </cell>
          <cell r="ON64">
            <v>0</v>
          </cell>
          <cell r="OO64">
            <v>0</v>
          </cell>
          <cell r="OP64">
            <v>0</v>
          </cell>
          <cell r="OQ64">
            <v>0</v>
          </cell>
          <cell r="OR64">
            <v>0</v>
          </cell>
          <cell r="OS64">
            <v>0</v>
          </cell>
          <cell r="OT64">
            <v>0</v>
          </cell>
          <cell r="OU64">
            <v>0</v>
          </cell>
          <cell r="OV64">
            <v>0</v>
          </cell>
          <cell r="OW64">
            <v>0</v>
          </cell>
          <cell r="OX64">
            <v>0</v>
          </cell>
          <cell r="OY64">
            <v>1724079909</v>
          </cell>
          <cell r="OZ64">
            <v>1724079909</v>
          </cell>
          <cell r="PA64">
            <v>1724079909</v>
          </cell>
          <cell r="PB64">
            <v>1724079909</v>
          </cell>
          <cell r="PC64">
            <v>1724079909</v>
          </cell>
          <cell r="PD64">
            <v>1724079909</v>
          </cell>
          <cell r="PE64">
            <v>1724079909</v>
          </cell>
          <cell r="PF64">
            <v>1724079909</v>
          </cell>
          <cell r="PG64">
            <v>1724079909</v>
          </cell>
          <cell r="PH64">
            <v>1724079909</v>
          </cell>
          <cell r="PI64">
            <v>0</v>
          </cell>
          <cell r="PJ64">
            <v>0</v>
          </cell>
          <cell r="PK64">
            <v>1724079909</v>
          </cell>
          <cell r="PL64">
            <v>1942744</v>
          </cell>
          <cell r="PM64">
            <v>3440993167</v>
          </cell>
          <cell r="PN64" t="str">
            <v>Meta Proyecto de Inversión</v>
          </cell>
        </row>
        <row r="65">
          <cell r="A65" t="str">
            <v>PD106</v>
          </cell>
          <cell r="B65">
            <v>7871</v>
          </cell>
          <cell r="C65" t="str">
            <v>7871_7</v>
          </cell>
          <cell r="D65">
            <v>2020110010188</v>
          </cell>
          <cell r="E65" t="str">
            <v>Un nuevo contrato social y ambiental para la Bogotá del siglo XXI</v>
          </cell>
          <cell r="F65" t="str">
            <v>3. Inspirar confianza y legitimidad para vivir sin miedo y ser epicentro de cultura ciudadana, paz y reconciliación.</v>
          </cell>
          <cell r="G65" t="str">
            <v>39.  Bogotá territorio de paz y atención integral a las víctimas del conflicto armado.</v>
          </cell>
          <cell r="H65" t="str">
            <v>Mejorar la integración de las acciones, servicios y escenarios que dan respuesta a las obligaciones derivadas de ley para las víctimas, el Acuerdo de Paz, y los demás compromisos distritales en materia de memoria, reparación, paz y reconciliación.</v>
          </cell>
          <cell r="I65"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5" t="str">
            <v>Construcción de Bogotá-región como territorio de paz para las víctimas y la reconciliación</v>
          </cell>
          <cell r="K65" t="str">
            <v>Oficina de Alta Consejería de Paz, Víctimas y Reconciliación</v>
          </cell>
          <cell r="L65" t="str">
            <v xml:space="preserve">Carlos Vladimir Rodriguez Valencia </v>
          </cell>
          <cell r="M65" t="str">
            <v>Alto Consejero de Paz, Víctimas y Reconciliación</v>
          </cell>
          <cell r="N65" t="str">
            <v>Oficina de Alta Consejería de Paz, Víctimas y Reconciliación</v>
          </cell>
          <cell r="O65" t="str">
            <v xml:space="preserve">Carlos Vladimir Rodriguez Valencia </v>
          </cell>
          <cell r="P65" t="str">
            <v>Alto Consejero de Paz, Víctimas y Reconciliación</v>
          </cell>
          <cell r="Q65" t="str">
            <v>Ivana Carolina Gonzalez Murcia, Juan Guillermo Becerra Jimenez</v>
          </cell>
          <cell r="R65" t="str">
            <v>Hilda Lucero Molina Velandia</v>
          </cell>
          <cell r="S65" t="str">
            <v>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T65" t="str">
            <v>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AC65" t="str">
            <v>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AH65" t="str">
            <v>16. Paz, justicia e instituciones sólidas</v>
          </cell>
          <cell r="AI65" t="str">
            <v xml:space="preserve">PD_Meta Proyecto: 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ODS: 16. Paz, justicia e instituciones sólidas; </v>
          </cell>
          <cell r="AJ65">
            <v>0</v>
          </cell>
          <cell r="AK65">
            <v>44466</v>
          </cell>
          <cell r="AL65">
            <v>2</v>
          </cell>
          <cell r="AM65">
            <v>2022</v>
          </cell>
          <cell r="AN65"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v>
          </cell>
          <cell r="AO65" t="str">
            <v>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v>
          </cell>
          <cell r="AP65">
            <v>2020</v>
          </cell>
          <cell r="AQ65">
            <v>2024</v>
          </cell>
          <cell r="AR65" t="str">
            <v>Constante</v>
          </cell>
          <cell r="AS65" t="str">
            <v>Eficacia</v>
          </cell>
          <cell r="AT65" t="str">
            <v>Porcentaje</v>
          </cell>
          <cell r="AU65" t="str">
            <v>Producto</v>
          </cell>
          <cell r="AV65">
            <v>2019</v>
          </cell>
          <cell r="AW65">
            <v>1</v>
          </cell>
          <cell r="AX65" t="str">
            <v xml:space="preserve">Proyecto de inversión 1156	_x000D_
	</v>
          </cell>
          <cell r="AZ65">
            <v>1</v>
          </cell>
          <cell r="BB65" t="str">
            <v>El indicador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v>
          </cell>
          <cell r="BC65" t="str">
            <v>(Valor porcentual asignado al total de las acciones o actividades ejecutadas en el periodo/Valor porcentual asignado al total de las acciones o actividades programadas en el periodo)*100</v>
          </cell>
          <cell r="BD65" t="str">
            <v>Valor porcentual asignado al total de las acciones o actividades ejecutadas en el periodo</v>
          </cell>
          <cell r="BE65" t="str">
            <v>Valor porcentual asignado al total de las acciones o actividades programadas en el periodo</v>
          </cell>
          <cell r="BF65" t="str">
            <v>Soportes de las actividades realizadas para la gestión de medidas de prevención y protección a victimas del conflicto armado, realizadas por la Oficina Alta Consejería de Paz, Víctimas y Reconciliación.</v>
          </cell>
          <cell r="BG65">
            <v>3</v>
          </cell>
          <cell r="BH65">
            <v>44644</v>
          </cell>
          <cell r="BI65" t="str">
            <v>Radicado 3-2022-9977 del 24/03/2022</v>
          </cell>
          <cell r="BJ65" t="str">
            <v>Establecer variables 1 y/o 2 numéricas</v>
          </cell>
          <cell r="BK65">
            <v>100</v>
          </cell>
          <cell r="BL65">
            <v>100</v>
          </cell>
          <cell r="BM65">
            <v>100</v>
          </cell>
          <cell r="BN65">
            <v>100</v>
          </cell>
          <cell r="BO65">
            <v>100</v>
          </cell>
          <cell r="BP65">
            <v>100</v>
          </cell>
          <cell r="BQ65">
            <v>2755141272</v>
          </cell>
          <cell r="BR65">
            <v>334173018</v>
          </cell>
          <cell r="BS65">
            <v>795622254</v>
          </cell>
          <cell r="BT65">
            <v>802555000</v>
          </cell>
          <cell r="BU65">
            <v>420308000</v>
          </cell>
          <cell r="BV65">
            <v>402483000</v>
          </cell>
          <cell r="BW65">
            <v>100</v>
          </cell>
          <cell r="BX65">
            <v>100</v>
          </cell>
          <cell r="BY65">
            <v>100</v>
          </cell>
          <cell r="BZ65">
            <v>100</v>
          </cell>
          <cell r="CA65">
            <v>100</v>
          </cell>
          <cell r="CB65">
            <v>334173018</v>
          </cell>
          <cell r="CC65">
            <v>281510760</v>
          </cell>
          <cell r="CD65">
            <v>791181274</v>
          </cell>
          <cell r="CE65">
            <v>773787446</v>
          </cell>
          <cell r="CF65">
            <v>100</v>
          </cell>
          <cell r="CG65">
            <v>100</v>
          </cell>
          <cell r="CH65" t="str">
            <v>No aplica</v>
          </cell>
          <cell r="CI65" t="str">
            <v>Constante</v>
          </cell>
          <cell r="CJ65">
            <v>100</v>
          </cell>
          <cell r="CK65">
            <v>100</v>
          </cell>
          <cell r="CL65">
            <v>100</v>
          </cell>
          <cell r="CM65">
            <v>100</v>
          </cell>
          <cell r="CN65">
            <v>100</v>
          </cell>
          <cell r="CO65">
            <v>100</v>
          </cell>
          <cell r="CP65">
            <v>100</v>
          </cell>
          <cell r="CQ65">
            <v>100</v>
          </cell>
          <cell r="CR65">
            <v>100</v>
          </cell>
          <cell r="CS65">
            <v>100</v>
          </cell>
          <cell r="CT65">
            <v>100</v>
          </cell>
          <cell r="CU65">
            <v>100</v>
          </cell>
          <cell r="CV65">
            <v>100</v>
          </cell>
          <cell r="CW65">
            <v>100</v>
          </cell>
          <cell r="CX65">
            <v>100</v>
          </cell>
          <cell r="CY65">
            <v>3.23</v>
          </cell>
          <cell r="CZ65">
            <v>6.45</v>
          </cell>
          <cell r="DA65">
            <v>8.06</v>
          </cell>
          <cell r="DB65">
            <v>8.06</v>
          </cell>
          <cell r="DC65">
            <v>6.45</v>
          </cell>
          <cell r="DD65">
            <v>17.73</v>
          </cell>
          <cell r="DE65">
            <v>8.06</v>
          </cell>
          <cell r="DF65">
            <v>6.45</v>
          </cell>
          <cell r="DG65">
            <v>8.06</v>
          </cell>
          <cell r="DH65">
            <v>8.06</v>
          </cell>
          <cell r="DI65">
            <v>0</v>
          </cell>
          <cell r="DJ65">
            <v>0</v>
          </cell>
          <cell r="DK65" t="str">
            <v/>
          </cell>
          <cell r="DL65">
            <v>3.23</v>
          </cell>
          <cell r="DM65">
            <v>4.84</v>
          </cell>
          <cell r="DN65">
            <v>9.68</v>
          </cell>
          <cell r="DO65">
            <v>8.06</v>
          </cell>
          <cell r="DP65">
            <v>8.06</v>
          </cell>
          <cell r="DQ65">
            <v>17.73</v>
          </cell>
          <cell r="DR65">
            <v>8.06</v>
          </cell>
          <cell r="DS65">
            <v>6.45</v>
          </cell>
          <cell r="DT65">
            <v>6.45</v>
          </cell>
          <cell r="DU65">
            <v>9.68</v>
          </cell>
          <cell r="DV65">
            <v>0</v>
          </cell>
          <cell r="DW65">
            <v>0</v>
          </cell>
          <cell r="DX65">
            <v>82.240000000000009</v>
          </cell>
          <cell r="DY65" t="str">
            <v/>
          </cell>
          <cell r="DZ65" t="str">
            <v>Informe mensual  de acciones acompañamiento de emergencias humanitarias y jornadas territoriales
 Informe mensual de acciones para el otorgamiento de medidas de prevención y  protección</v>
          </cell>
          <cell r="EA65" t="str">
            <v>Informe mensual  de acciones acompañamiento de emergencias humanitarias y jornadas territoriales
 Informe mensual de acciones para el otorgamiento de medidas de prevención y  protección</v>
          </cell>
          <cell r="EB65" t="str">
            <v>Informe mensual  de acciones acompañamiento de emergencias humanitarias y jornadas territoriales
 Informe mensual de acciones para el otorgamiento de medidas de prevención y  protección</v>
          </cell>
          <cell r="EC65" t="str">
            <v>Informe mensual  de acciones acompañamiento de emergencias humanitarias y jornadas territoriales
Informe vías de hecho
 Informe mensual de acciones para el otorgamiento de medidas de prevención y  protección</v>
          </cell>
          <cell r="ED65" t="str">
            <v>Informe mensual  de acciones acompañamiento de emergencias humanitarias y jornadas territoriales
 Informe mensual de acciones para el otorgamiento de medidas de prevención y  protección</v>
          </cell>
          <cell r="EE65" t="str">
            <v>Informe mensual  de acciones acompañamiento de emergencias humanitarias y jornadas territoriales
 Informe mensual de acciones para el otorgamiento de medidas de prevención y  protección</v>
          </cell>
          <cell r="EF65" t="str">
            <v>Informe mensual  de acciones acompañamiento de emergencias humanitarias y jornadas territoriales
Informe vías de hecho
 Informe mensual de acciones para el otorgamiento de medidas de prevención y  protección</v>
          </cell>
          <cell r="EG65" t="str">
            <v>Informe mensual  de acciones acompañamiento de emergencias humanitarias y jornadas territoriales
 Informe mensual de acciones para el otorgamiento de medidas de prevención y  protección</v>
          </cell>
          <cell r="EH65" t="str">
            <v>Informe mensual  de acciones acompañamiento de emergencias humanitarias y jornadas territoriales
 Informe mensual de acciones para el otorgamiento de medidas de prevención y  protección</v>
          </cell>
          <cell r="EI65" t="str">
            <v>Informe mensual  de acciones acompañamiento de emergencias humanitarias y jornadas territoriales
Informe vías de hecho
 Informe mensual de acciones para el otorgamiento de medidas de prevención y  protección</v>
          </cell>
          <cell r="EJ65" t="str">
            <v>Informe mensual  de acciones acompañamiento de emergencias humanitarias y jornadas territoriales
 Informe mensual de acciones para el otorgamiento de medidas de prevención y  protección</v>
          </cell>
          <cell r="EK65" t="str">
            <v>Informe mensual  de acciones acompañamiento de emergencias humanitarias y jornadas territoriales
 Informe mensual de acciones para el otorgamiento de medidas de prevención y  protección</v>
          </cell>
          <cell r="EL65" t="str">
            <v>•	Anexo 1. Informe emergencias humanitarias
•	24.01.2022 Correo de remisión a ruta de UNP   
•	12.01.2022 Correo remisión de panfletos
•	Reporte Prevención y protección enero 2022</v>
          </cell>
          <cell r="EM65" t="str">
            <v>•	Anexo 1. Informe emergencias humanitarias
•	Asistencia Ruta de la ley 1448 de 2011. UARIV
•	17.2.22 Espacio de Difusión Ruta de La Ley 1448 de 2011
•	09.02.2022 Envío de caso lideresa a UNP
•	09.02.2022. Remisión solicitud UNP caso líderesa víctima del conflicto armado
•	Segplan PPGNR febrero 2022</v>
          </cell>
          <cell r="EN65" t="str">
            <v>•	2.3.1.2. Informe Unidad Móvil Emergencias
•	2.3.2.1. (1) 06032022 Acta Ruta Única SDMujer
• 2.3.2.1. (2) 29032022 Acta Espacio de Difusión Línea PPMesa Pruunna
• 2.3.2.2. (1) 09032022 Acta Taller integral mujeres víctimas.
• 2.3.2.2. (2) 11032022 Taller Integral MNARP
• 2.3.2.9. (1) SEGPLAN PREVENCIÓN Y PROTECCIÓN MARZO 2022
• 2.3.2.9. (4) 28032022 remisión a SDG Ruta Casa LGTBI
• 2.3.2.9. (2) 09032022 remisión a SDG Caso Líder Los Mártires
• 2.3.2.9. (3) 28032022 remisión a SDG Caso Lideresa indígena</v>
          </cell>
          <cell r="EO65" t="str">
            <v xml:space="preserve">• Anexo 1. Informe Vías de Hecho 
• Anexo 2. Informe emergencias humanitarias
• Espacio de difusión 1 04-22
• Espacio de difusión 2 04-22
• Remisión caso SDG 29.04.22
• Segplan Prevención y Protección abril 2022
</v>
          </cell>
          <cell r="EP65" t="str">
            <v>•	Anexo 1. Informe de acciones acompañamiento UM
•	Bateria de indicadores PAD 2022
•	Aplicativo AVANTI
•	Informe Seguimiento al PAD Primer Trimestre de 2022</v>
          </cell>
          <cell r="EQ65" t="str">
            <v xml:space="preserve">*Anexo No. 1 informe de acciones acompañamiento de emergencias humanitarias y jornadas territoriales.
*Espacio Difusión 090622
*Espacio Difusión 230622
*Correo Propuesta Taller Integral MPCIV
*02.06.2022 Taller Integral Coordinadores CE
*Informe campañas I 2022
*25.05.2022 Identificación Riesgos LMPEV
*09.06.2022 Identificación Riesgos LMPEV
*Plan de Contingencia 2022
*Informe de participación e Incidencia Comité de PP
*Informe de participación e Incidencia Mesa Pruunna
*Informe semestral CDLTP
*Remisión SDG
*Segplan Prevención Junio
</v>
          </cell>
          <cell r="ER65" t="str">
            <v>• Anexo No. 1 Informe de vías de hecho 
• Anexo No. 2 Informe de acciones acompañamiento UM
• Anexos 2.3.2.1
• Anexos 2.3.2.9</v>
          </cell>
          <cell r="ES65" t="str">
            <v>• Anexo 1. Reportes PAS Anexo 2. 01 09 2022 Informe acompañamiento Unidad Móvil
• Anexo 1. 2.3.1 
• Anexo 2. 2.3.2.9</v>
          </cell>
          <cell r="ET65" t="str">
            <v>•	Anexo 1. Informe acompañamiento Unidad Móvil
•	Anexo 2. Reportes PAS
•	Anexo 1. 2.3.2.1
•	Anexo 2. 2.3.2.9</v>
          </cell>
          <cell r="EU65" t="str">
            <v>•	Anexo 1. Informe vías de hecho
•	Anexo 2. Informe acompañamiento UM
•	Anexo 1. 2.3.2.1
•	Anexo 2. 2.3.2.2
•	Anexo 3. 2.3.2.9
•	Anexo 4. SEGPLAN prevención y protección octubre 2022</v>
          </cell>
          <cell r="EV65">
            <v>0</v>
          </cell>
          <cell r="EW65">
            <v>0</v>
          </cell>
          <cell r="EX65">
            <v>802555000</v>
          </cell>
          <cell r="EY65">
            <v>802555000</v>
          </cell>
          <cell r="EZ65">
            <v>802555000</v>
          </cell>
          <cell r="FA65">
            <v>802555000</v>
          </cell>
          <cell r="FB65">
            <v>802555000</v>
          </cell>
          <cell r="FC65">
            <v>802555000</v>
          </cell>
          <cell r="FD65">
            <v>802555000</v>
          </cell>
          <cell r="FE65">
            <v>802555000</v>
          </cell>
          <cell r="FF65">
            <v>802555000</v>
          </cell>
          <cell r="FG65">
            <v>802555000</v>
          </cell>
          <cell r="FH65">
            <v>802555000</v>
          </cell>
          <cell r="FI65">
            <v>802555000</v>
          </cell>
          <cell r="FJ65">
            <v>802555000</v>
          </cell>
          <cell r="FK65">
            <v>802555000</v>
          </cell>
          <cell r="FL65">
            <v>802555000</v>
          </cell>
          <cell r="FM65">
            <v>802555000</v>
          </cell>
          <cell r="FN65">
            <v>802555000</v>
          </cell>
          <cell r="FO65">
            <v>802555000</v>
          </cell>
          <cell r="FP65">
            <v>802555000</v>
          </cell>
          <cell r="FQ65">
            <v>802555000</v>
          </cell>
          <cell r="FR65">
            <v>802555000</v>
          </cell>
          <cell r="FS65">
            <v>802555000</v>
          </cell>
          <cell r="FT65">
            <v>802555000</v>
          </cell>
          <cell r="FU65">
            <v>0</v>
          </cell>
          <cell r="FV65">
            <v>0</v>
          </cell>
          <cell r="FW65">
            <v>802555000</v>
          </cell>
          <cell r="FX65">
            <v>774791955</v>
          </cell>
          <cell r="FY65">
            <v>774791955</v>
          </cell>
          <cell r="FZ65">
            <v>774791955</v>
          </cell>
          <cell r="GA65">
            <v>774791955</v>
          </cell>
          <cell r="GB65">
            <v>774791955</v>
          </cell>
          <cell r="GC65">
            <v>774791955</v>
          </cell>
          <cell r="GD65">
            <v>774791955</v>
          </cell>
          <cell r="GE65">
            <v>798292128</v>
          </cell>
          <cell r="GF65">
            <v>797922047</v>
          </cell>
          <cell r="GG65">
            <v>788299929</v>
          </cell>
          <cell r="GH65">
            <v>0</v>
          </cell>
          <cell r="GI65">
            <v>0</v>
          </cell>
          <cell r="GJ65">
            <v>788299929</v>
          </cell>
          <cell r="GK65">
            <v>0</v>
          </cell>
          <cell r="GL65">
            <v>19587882</v>
          </cell>
          <cell r="GM65">
            <v>94635114</v>
          </cell>
          <cell r="GN65">
            <v>167594029</v>
          </cell>
          <cell r="GO65">
            <v>224771614</v>
          </cell>
          <cell r="GP65">
            <v>301219868</v>
          </cell>
          <cell r="GQ65">
            <v>367834530</v>
          </cell>
          <cell r="GR65">
            <v>446212494</v>
          </cell>
          <cell r="GS65">
            <v>515285554</v>
          </cell>
          <cell r="GT65">
            <v>584728695</v>
          </cell>
          <cell r="GU65">
            <v>0</v>
          </cell>
          <cell r="GV65">
            <v>0</v>
          </cell>
          <cell r="GW65">
            <v>584728695</v>
          </cell>
          <cell r="GX65">
            <v>0</v>
          </cell>
          <cell r="GY65">
            <v>0</v>
          </cell>
          <cell r="GZ65">
            <v>0</v>
          </cell>
          <cell r="HA65">
            <v>0</v>
          </cell>
          <cell r="HB65">
            <v>0</v>
          </cell>
          <cell r="HC65">
            <v>0</v>
          </cell>
          <cell r="HD65">
            <v>0</v>
          </cell>
          <cell r="HE65">
            <v>0</v>
          </cell>
          <cell r="HF65">
            <v>0</v>
          </cell>
          <cell r="HG65">
            <v>17393828</v>
          </cell>
          <cell r="HH65">
            <v>0</v>
          </cell>
          <cell r="HI65">
            <v>0</v>
          </cell>
          <cell r="HJ65">
            <v>17393828</v>
          </cell>
          <cell r="HK65">
            <v>555122</v>
          </cell>
          <cell r="HL65">
            <v>17393828</v>
          </cell>
          <cell r="HM65">
            <v>17393828</v>
          </cell>
          <cell r="HN65">
            <v>17393828</v>
          </cell>
          <cell r="HO65">
            <v>17393828</v>
          </cell>
          <cell r="HP65">
            <v>17393828</v>
          </cell>
          <cell r="HQ65">
            <v>17393828</v>
          </cell>
          <cell r="HR65">
            <v>17393828</v>
          </cell>
          <cell r="HS65">
            <v>17393828</v>
          </cell>
          <cell r="HT65">
            <v>17393828</v>
          </cell>
          <cell r="HU65">
            <v>0</v>
          </cell>
          <cell r="HV65">
            <v>0</v>
          </cell>
          <cell r="HW65">
            <v>17393828</v>
          </cell>
          <cell r="HX65" t="str">
            <v xml:space="preserve">Para el indicador de gestionar las medidas de prevención y protección a víctimas del conflicto armado, reconociendo afectaciones, riesgos y conductas vulneratorias desde los enfoques poblacionales y diferenciales, acorde con las competencias institucionales de la Alta Consejería de Paz, Víctimas y Reconciliación, con corte al mes de octubre se programaron un total de 50 acciones y se lograron realizar 51 acciones.  Este resultado se debe al desarrollo de dos grandes estrategias centradas en gestionar el funcionamiento administrativo y operativo para:
1. El otorgamiento de medidas de asistencia y atención para las víctimas en el Distrito, se adelantaron acciones evidenciadas en el Informe Vías de Hecho acompañadas por ACPVR y el Informe de acciones acompañamiento de emergencias humanitarias y jornadas territoriales, en donde se relacionan las actividades relacionadas con: atención de ayuda humanitaria, seguimiento a ocupación de albergues, articulación interinstitucional, ferias de servicios, conmemoraciones y de funcionamiento administrativo.
2. El otorgamiento de medidas de prevención y protección que contribuyan a las Garantías de No Repetición de las víctimas en el Distrito, que con corte a octubre se programaron 38 acciones y se realizaron un total de 34 que corresponde a: Espacios de formación y difusión (18), talleres integrales para el fortalecimiento de habilidades y manejo de instrumentos (4), definición e implementación de campañas y sus estrategias de divulgación (1), Identificación Participativa de riesgos y sus efectos diferenciados  (1), actualización plan de contingencia para la atención de emergencias humanitarias (1), asistencia e incidencia en Comité Distrital de Prevención (1), asistencia e incidencia en Mesa PRUUNNA (1), asistencia e incidencia en Comité Distrital para la Lucha contra la Trata de Personas (1) y remisión de casos a los programas y rutas de la Secretaria de Gobierno (10).
BENEFICIOS 
• Los funcionarios y funcionarias que atienden víctimas del conflicto armado en el distrito capital; los Líderes y lideresas de las Mesas de Participación Efectiva de las Víctimas del Conflicto Armado en Bogotá D.C. y las Víctimas del Conflicto Armado que asistieron al espacio accedieron a la información presentada por UARIV y plantearon sus inquietudes al respecto.
• Las personas que fueron remitidas los programas y rutas que lidera La Subsecretaría para la Gobernabilidad y la Garantía de Derechos en la Dirección de Derechos Humanos de la Secretaría de Gobierno, contaron con la atención y orientación según la situación riesgo configurada con la amenaza que recibieron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 población beneficiaria que se encuentra en los alojamientos dispuestos por la ACPVR, ha contado con un acompañamiento psicosocial en el marco de su proceso de sustitución de medida y estabilización en la ciudad de Bogotá.
• La presencia del equipo de la Unidad Móvil en las emergencias sociales que se han presentado de cara a los últimos hechos de violencia en el marco del conflicto armado ocurridos en la ciudad de Bogotá, han contribuido al goce de derechos de la población declarante.
• En los espacios de formación de pudo reconocer los métodos para el reconocimiento de los riesgos de parte de las entidades competentes, el diagnóstico realizado desde la alerta temprana y también se logró la participación de las y los líderes de la población con cada una de sus solicitudes </v>
          </cell>
          <cell r="HY65" t="str">
            <v>No se presentaron retrasos</v>
          </cell>
          <cell r="HZ65" t="str">
            <v/>
          </cell>
          <cell r="IA65" t="str">
            <v xml:space="preserve">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1.  Articulación Interinstitucional 
• Articulación con funcionarios de Procuraduría General de la Nación para la remisión de (50) sistemas familiares que realizaron declaración y requerían atención por parte de la ACPVR para el eventual otorgamiento de ayuda humanitaria inmediata. 
• Participación activa y de manera permanente en los PMU que se llevan a cabo en la Unidad de Protección Integral – La Florida donde se encuentra la población Embera, en los cuales se realiza seguimiento a las condiciones habitacionales en las que se encuentran los sistemas familiares. 
• Participación en los PMU que se llevan a cabo en la Alcaldía Mayor de Bogotá para atender requerimientos de entidades distritales en el marco de la ocupación que realiza la población Embera en las instalaciones del Parque Nacional. 
• Atención de Ayuda Humanitaria: El equipo apoyo el proceso de evaluación de vulnerabilidad de (19) sistemas familiares, de estas (5) remisiones para alojamiento temporal Albergue, (10) sustituciones de medida para otorgar medida de arrendamiento y (4) unidades de redención por alimentación y elementos de aseo.
• Seguimiento Albergue: El equipo realiza acompañamiento permanente a la población que se encuentra en los albergues dispuestos por la ACPVR, en materia psicosocial y jurídico, a través de la implementación de la estrategia de riesgo emocional y de formación en derechos.
2. Se atendieron 6 personas que solicitaron orientación por el hecho victimizante de amenaza, de ellos 1 caso fue remitido a la ruta de protección a la Unidad Nacional de Protección (UNP) y se registra seguimiento a 2 casos previamente atendidos.  Se remitieron por correo electrónico, dos panfletos con amenazas de muerte en contra de líderes y lideresas sociales, a la SDG para si conocimiento y actuación de conformidad con sus competencias
BENEFICIOS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El apoyo del equipo a los Centros de Encuentro, ha facilitado los procesos de evaluación de ayuda humanitaria.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Las personas que fueron atendidas en el desarrollo de esta actividad contaron con la atención y orientación según la situación riesgo configurada con la amenaza que recibieron
</v>
          </cell>
          <cell r="IB65"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(3) actividades de (4) programadas, para la activación de las rutas de prevención temprana, prevención urgente y protección:
1. Se presentó el informe de acciones acompañamiento de emergencias humanitarias y jornadas territoriales que incluye lo realizado por la Alta Consejería de Paz, Víctimas y Reconciliación -ACPVR, con relación a la articulación interinstitucional y la atención de ayuda humanitaria.
Articulación Interinstitucional
• Articulación con funcionarios de Procuraduría General de la Nación para la remisión de (57) sistemas familiares que realizaron declaración y requerían atención por parte de la ACPVR para el eventual otorgamiento de ayuda humanitaria inmediata.
• Participación y de manera permanente en los PMU que se llevan a cabo en la Unidad de Protección Integral – La Florida donde se encuentra la población Embera, en los cuales se realiza seguimiento a las condiciones habitacionales en las que se encuentran los sistemas familiares.
• Participación en jornadas de preparación interinstitucionales de cara a la jornada de identificación de población indígena asentada en las instalaciones del Parque Nacional, a través de las cuales se definen los roles y los responsables de ejecutar cada una de las acciones definas en el plan de trabajo.
• Participación en la audiencia de recuperación de espacio de las instalaciones del edificio “Embajada de Noruega”, en la que hacen presencia entidades del orden distrital: Alcaldía Local, Secretaría de Seguridad, Secretaría de Integración Social, Secretaría de Gobierno y Alta Consejería, en el marco de este espacio se verifica la garantía de derechos de la población victima asentada en el marco de la recuperación del espacio público.
Atención de Ayuda Humanitaria
En el marco del proceso de evaluación de vulnerabilidad y posterior entrega de ayuda humanitaria, el equipo de la Unidad Móvil apoya en dos líneas: a) Proceso de evaluación de vulnerabilidad de los casos de declaración que son remitidos por Ministerio Publico, para el caso concreto: Procuraduría General y b) Evaluación de vulnerabilidad para otorgar sustitución de medida.
De acuerdo con lo anterior, el equipo móvil realiza durante el mes (113) evaluaciones vulnerabilidad, de estas (5) remisiones para alojamiento temporal Albergue, (10) sustituciones de medida para otorgar medida de arrendamiento y (4) unidades de redención por alimentación y elementos de aseo.
2. Espacios de formación y difusión frente a las obligaciones del Estado en materia de prevención y protección, y las rutas con las que cuenta el Distrito para los efectos (1)
Se realizó (1) espacio de Difusión de la ruta de la ley 1448 de 2011 por parte de funcionarios de la Unidad Administrativa Especial para la Atención y Reparación Integral a las Victimas, con la asistencia de 40 personas entre víctimas, líderes y lideresas junto a funcionarios y funcionarias que atienden a la población víctima.
3. Remisión de casos a los programas y rutas que lidera La Subsecretaría para la Gobernabilidad y la Garantía de Derechos en la Dirección de Derechos Humanos de la Secretaría de Gobierno
En el mes de febrero de 2022 se atendieron 5 personas que solicitaron orientación por el hecho victimizante de amenaza, de ellos 2 casos fueron remitidos a la ruta de protección a la UNP y se registran 4 seguimientos a casos.
BENEFICIOS: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 presencia del equipo de la Unidad Móvil en las jornadas de recuperación de espacio público ha permitido verificar la garantía de derechos de población víctima del conflicto, así como brindar una atención calificada en el marco de lo dispuesto por la ley 1448 de 2011. 
•	Los funcionarios y funcionarias que atienden víctimas del conflicto armado en el distrito capital; los Líderes y lideresas de las Mesas de Participación Efectiva de las Víctimas del Conflicto Armado en Bogotá D.C. y las Víctimas del Conflicto Armado que asistieron al espacio accedieron a la información presentada por UARIV y plantearon sus inquietudes al respecto.
•	Las personas que fueron remitidos los programas y rutas que lidera La Subsecretaría para la Gobernabilidad y la Garantía de Derechos en la Dirección de Derechos Humanos de la Secretaría de Gobierno, contaron con la atención y orientación según la situación riesgo configurada con la amenaza que recibieron
RETRASOS
•	El segundo espacio de formación y difusión se planeó para el mes de febrero con la Secretaría Distrital de la Mujer sobre la ruta única de mujeres Víctimas de violencias. Sin embargo, hubo un cambio de enlace en dicha entidad, por lo que fue necesario replantear todo el compromiso adquirido desde el subcomité de PPGNR y por tal razón hubo un atraso en su realización. El espacio se llevará a cabo en el mes de marzo.</v>
          </cell>
          <cell r="IC65"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(6) actividades de (5) programadas, para la activación de las rutas de prevención temprana, prevención urgente y protección:
1. Se presentó el informe de acciones acompañamiento de emergencias humanitarias y jornadas territoriales que incluye lo realizado por la Alta Consejería de Paz, Víctimas y Reconciliación -ACPVR, con relación a la articulación interinstitucional y la atención de ayuda humanitaria. En este informe se describe lo realizado con respecto a:
Articulación Interinstitucional 
• Articulación con funcionarios de Procuraduría General de la Nación para la remisión de (45) sistemas familiares que realizaron declaración y requerían atención por parte de la ACPVR para el eventual otorgamiento de ayuda humanitaria inmediata.
• Participación y de manera permanente en los PMU que se llevan a cabo en la Unidad de Protección Integral – La Florida y Parque Nacional Enrique Olaya donde se encuentra la población Embera, en los cuales se realiza seguimiento a las condiciones habitacionales en las que se encuentran los sistemas familiares. 
• Participación en la jornada de trabajo interinstitucional cuyo objetivo consistió en adelantar el proceso de identificación que se llevó a cabo en las inmediaciones del Parque Nacional en el marco del cumplimiento de la sentencia de Tutela que ordenaba la caracterización de la población indígena asentada en las instalaciones del Parque. 
• Jornadas técnicas de fortalecimiento interinstitucional para adelantar el proceso de elaboración del Plan de Contingencia que busca brindar los lineamientos para atender a la población víctima de desplazamiento que llega a la ciudad de Bogotá. 
Atención de Ayuda Humanitaria
En el marco del proceso de evaluación de vulnerabilidad y posterior entrega de ayuda humanitaria, el equipo de la Unidad Móvil apoya en dos líneas: a) Proceso de evaluación de vulnerabilidad de los casos de declaración que son remitidos por Ministerio Publico, para el caso concreto: Procuraduría General y b) Evaluación de vulnerabilidad para otorgar sustitución de medida. 
De acuerdo con lo anterior, el equipo móvil realiza durante el mes (17) evaluaciones vulnerabilidad, de estas (8) remisiones para alojamiento temporal Albergue, (9) sustituciones de medida para otorgar medida de arrendamiento y unidades de redención por alimentación y elementos de aseo.
Seguimiento ocupación Albergue 
El equipo de la Unidad Móvil desarrolló acciones de seguimiento a la población que se encuentra en el marco de la ruta de asistencia y atención de la ACPVR, recibiendo medida de alojamiento en la modalidad albergue. 
2 y 3)  Dos (2) Espacios de formación y difusión frente a las obligaciones del Estado en materia de prevención y protección, y las rutas con las que cuenta el Distrito para los efectos:
Se realizaron dos (2) espacios de difusión en el mes de marzo, el primero estuvo a cargo de la Secretaría Distrital de la Mujer el día 16 de marzo de 2022 dando a conocer la ruta única de mujeres víctimas de violencias y el segundo espacio fue coordinado por la Mesa PRUUNNA y realizado el día 29 de marzo sobre la Línea de política de Prevención del reclutamiento, uso y utilización de niños, niñas y adolescentes, con la asistencia de aproximadamente 40 personas por sesión entre víctimas, líderes y lideresas junto a funcionarios y funcionarias que atienden a la población víctima.
4 y 5) Dos (2) Talleres Integrales para el fortalecimiento de habilidades y manejo de instrumentos para identificar, advertir y actuar frente a un eventual riesgo, según enfoque diferencial y de género:
Se realizaron dos (2) talleres de prevención, protección y garantías de no repetición. El primero se realizó el 19 de marzo de 2022 en el marco de la sesión ordinaria de la Mesa de enfoque diferencial de mujeres víctimas del conflicto armado que se encuentran en Bogotá. El segundo se realizó el 11 de marzo de 2022 en el marco de la sesión ordinaria de la Mesa de enfoque diferencial de comunidades negras, afrocolombianas, raizales y palenqueras víctimas del conflicto armado residentes en Bogotá D.C.
6) Una (1) Remisión de casos a los programas y rutas que lidera La Subsecretaría para la Gobernabilidad y la Garantía de Derechos en la Dirección de Derechos Humanos de la Secretaría de Gobierno:
Se atendieron 10 personas que solicitaron orientación por el hecho victimizante de amenaza, de ellos 2 casos fueron remitidos a la ruta de protección y 1 caso remitido a la ruta de protección Casa Refugio LGTBI ambas rutas de la Dirección de Derechos Humanos de la Secretaría Distrital de Gobierno y se registran 8 seguimientos a casos.
BENEFICIOS: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 presencia del equipo de la Unidad Móvil en las jornadas de recuperación de espacio público ha permitido verificar la garantía de derechos de población víctima del conflicto, así como brindar una atención calificada en el marco de lo dispuesto por la ley 1448 de 2011. 
• Los funcionarios y funcionarias que atienden víctimas del conflicto armado en el distrito capital; los Líderes y lideresas de las Mesas de Participación Efectiva de las Víctimas del Conflicto Armado en Bogotá D.C. y las Víctimas del Conflicto Armado que asistieron al espacio accedieron a la información presentada por UARIV y plantearon sus inquietudes al respecto.
• Las personas que fueron remitidos los programas y rutas que lidera La Subsecretaría para la Gobernabilidad y la Garantía de Derechos en la Dirección de Derechos Humanos de la Secretaría de Gobierno, contaron con la atención y orientación según la situación riesgo configurada con la amenaza que recibieron</v>
          </cell>
          <cell r="ID65"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abril se realizaron (5) actividades de (5) programadas, para la activación de las rutas de prevención temprana, prevención urgente y protección:
1. Informe Vías de Hecho acompañadas por ACDVPR
Articulación Interinstitucional 
• Articulación con funcionarios de Procuraduría General de la Nación para la remisión de (17) sistemas familiares que realizaron declaración y requerían atención por parte de la ACPVR para el eventual otorgamiento de ayuda humanitaria inmediata.
• Participación y de manera permanente en los PMU que se llevan a cabo en la Unidad de Protección Integral – La Florida y Parque Nacional Enrique Olay donde se encuentra la población Embera, en los cuales se realiza seguimiento a las condiciones habitacionales en las que se encuentran los sistemas familiares. 
• Participación en la jornada de trabajo interinstitucional cuyo objetivo consistió en adelantar el proceso de identificación que se llevó a cabo en las inmediaciones del Parque Nacional en el marco del cumplimiento de la sentencia de Tutela que ordenaba la caracterización de la población indígena asentada en las instalaciones del Parque. 
• Durante el periodo comprendido entre el 05 de marzo de 2022 al 30 de marzo 2022, se adelantó un acompañamiento permanente a la población afectada por los actos terroristas ocurridos contra la Estación de Policía y el Centro de Atención Inmediata (CAI) de la Policía Nacional, en el sector de Sierra Morena el pasado 5 de marzo y en Arborizadora Alta el 26 de marzo, en la localidad de Ciudad Bolívar.
2. Informes de acciones acompañamiento de emergencias humanitarias y jornadas territoriales desde la ACDVPR
Atención de Ayuda Humanitaria
En el marco del proceso de evaluación de vulnerabilidad y posterior entrega de ayuda humanitaria, el equipo de la Unidad Móvil apoya en tres líneas: a) Proceso de evaluación de vulnerabilidad de los casos de declaración que son remitidos por Ministerio Publico, para el caso concreto: Procuraduría General; b) Evaluación de vulnerabilidad para otorgar sustitución de medida; y c). Seguimiento ocupación Albergue, el equipo desarrolló acciones de seguimiento a la población que se encuentra en el marco de la ruta de asistencia y atención de la ACPVR, recibiendo medida de alojamiento en la modalidad albergue. 
3-4. Espacios de formación y difusión frente a las obligaciones del Estado en materia de prevención y protección, y las rutas con las que cuenta el Distrito para los efectos: Se realizaron dos (2) espacios de formación, el 21 de abril el espacio que socializa la Ruta de defensores y defensoras y el 27 de abril se hizo lo propio con la Ruta de protección Casa Refugio LGBT por parte de la dirección de Derechos Humanos de la Secretaría Distrital de Gobierno.
5.Remisión de casos a los programas y rutas que lidera La Subsecretaría para la Gobernabilidad y la Garantía de Derechos en la Dirección de Derechos Humanos de la Secretaría de Gobierno: En el mes de abril se atendieron 3 situaciones de riesgo, se les dio seguimiento a 8 situaciones previamente atendidas y se remitió 1 caso a la Secretaría Distrital de Gobierno. Para un total de 10 personas atendidas.
BENEFICIOS
• Los Funcionarios y funcionarias que atienden víctimas del conflicto armado en el distrito capital; los Líderes y lideresas de las Mesas de Participación Efectiva de las Víctimas del Conflicto Armado en Bogotá D.C. y las Víctimas del Conflicto Armado que asistieron al espacio accedieron a la información presentada por UARIV y plantearon sus inquietudes al respecto.
• Las personas que fueron remitidas los programas y rutas que lidera La Subsecretaría para la Gobernabilidad y la Garantía de Derechos en la Dirección de Derechos Humanos de la Secretaría de Gobierno, contaron con la atención y orientación según la situación riesgo configurada con la amenaza que recibieron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 presencia del equipo de la Unidad Móvil en las jornadas de recuperación de espacio público ha permitido verificar la garantía de derechos de población víctima del conflicto, así como brindar una atención calificada en el marco de lo dispuesto por la ley 1448 de 2011. 
• Los funcionarios y funcionarias que atienden víctimas del conflicto armado en el distrito capital; los Líderes y lideresas de las Mesas de Participación Efectiva de las Víctimas del Conflicto Armado en Bogotá D.C. y las Víctimas del Conflicto Armado que asistieron al espacio accedieron a la información presentada por UARIV y plantearon sus inquietudes al respecto.
• Las personas que fueron remitidos los programas y rutas que lidera La Subsecretaría para la Gobernabilidad y la Garantía de Derechos en la Dirección de Derechos Humanos de la Secretaría de Gobierno, contaron con la atención y orientación según la situación riesgo configurada con la amenaza que recibieron</v>
          </cell>
          <cell r="IE65" t="str">
            <v xml:space="preserve">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MAYO se realizaron (5) actividades de (4) programadas, para la activación de las rutas de prevención temprana, prevención urgente y protección:
•	(1) Se presenta el Informe de acciones acompañamiento de emergencias humanitarias y jornadas territoriales desde la ACDVPR, en donde se describen las acciones relacionadas con:
*Atención de Ayuda Humanitaria
En el marco del proceso de evaluación de vulnerabilidad y posterior entrega de ayuda humanitaria, el equipo de la Unidad Móvil apoya en dos líneas: a)Evaluación de vulnerabilidad para otorgar sustitución de medida. 
De acuerdo con lo anterior, el equipo móvil realiza durante el mes (60) evaluaciones vulnerabilidad, de estas (4) remisión para alojamiento temporal Albergue, (51) sustituciones de medida para otorgar medida de arrendamiento y (5) unidades de redención por alimentación y elementos de aseo.
*Seguimiento ocupación Albergue 
El equipo de la Unidad Móvil desarrolló acciones de seguimiento a la población que se encuentra en el marco de la ruta de asistencia y atención de la ACPVR, recibiendo medida de alojamiento en la modalidad albergue.  
•	(3) Espacios de formación y difusión frente a las obligaciones del Estado en materia de prevención y protección, y las rutas con las que cuenta el Distrito para los efectos
En el mes de mayo se realizaron 3 espacios de formación de 2 programados, con la presentación por parte de la Dirección de Derechos Humanos de la Secretaría Distrital de Gobierno de tres de sus rutas: el 12 de mayo La Ruta de Atención a Víctimas de Presunto Abuso de Autoridad por parte de la Fuerza Pública, el 19 de mayo La Ruta por la Reconciliación para la Atención a la Población Reinsertada y Reincorporada en Riesgo y el 26 de mayo La Ruta de atención interna de las víctimas del delito de trata de personas. Es importante indicar que estos espacios son programados en articulación con la Secretaría Distrital de Gobierno -SDG, en tal sentido, el compromiso para la vigencia 2022 es realizar 20 espacios de formación y difusión, por lo cual se durante la vigencia 2022, por lo cual se cumplirá esta meta durante la vigencia (para el presente mes se adelantó 1 espacio de formación y difusión).
•	(1) Remisión de casos a los programas y rutas que lidera La Subsecretaría para la Gobernabilidad y la Garantía de Derechos en la Dirección de Derechos Humanos de la Secretaría de Gobierno 
En el mes de mayo de 2022 se atendieron 2 personas que solicitaron orientación por el hecho victimizante de amenaza, de ellos 1 caso fue remitido a la Ruta Distrital para la atención y protección de Defensores y Defensoras de la Dirección de Derechos Humanos de la Secretaría Distrital de Gobierno y se registra seguimiento a 2 casos, para un total de 4 personas en el mes
BENEFICIOS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Se socializaron 3 rutas para la atención en el distrito de ciudadanos y ciudadanas
•	Se remitió 1 caso a atención de la ruta distrital de Defensoras y Defensores de la Dirección de DDHH de la SDG </v>
          </cell>
          <cell r="IF65" t="str">
            <v xml:space="preserve">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junio se realizaron (11) actividades de (11) programadas, para la activación de las rutas de prevención temprana, prevención urgente y protección:
1. Informes de acciones acompañamiento de emergencias humanitarias y jornadas territoriales desde la ACDVPR 
Atención de Ayuda Humanitaria
En el marco del proceso de evaluación de vulnerabilidad y posterior entrega de ayuda humanitaria, el equipo de la Unidad Móvil apoya en dos líneas: a) Evaluación de vulnerabilidad para otorgar sustitución de medida. 
De acuerdo con lo anterior, el equipo móvil realiza durante el mes (51) evaluaciones vulnerabilidad, de estas (10) remisión para alojamiento temporal Albergue, (37) sustituciones de medida para otorgar medida de arrendamiento, (3) unidades de redención por alimentación y elementos de aseo y (1) transporte de emergencia.
Seguimiento ocupación Albergue 
El equipo de la Unidad Móvil desarrolló acciones de seguimiento a la población que se encuentra en el marco de la ruta de asistencia y atención de la ACPVR, recibiendo medida de alojamiento en la modalidad albergue. 
El equipo inició la elaboración de la metodología de intervención en alojamientos, la cual busca abordar las siguientes dimensiones:
• Estabilización emocional
• Promoción de la cultura de paz y sana convivencia
• Reconocimiento de capacidades
• Oferta social del distrito y rutas de atención
2-3. Dos (2) espacios de formación y difusión frente a las obligaciones del Estado en materia de prevención y protección, y las rutas con las que cuenta el Distrito para los efectos.
En el mes de junio se realizaron 2 espacios de formación, por parte de la oficina del Alto Comisionado para la Paz: el día 09 realizaron la Difusión de Educación en riesgo de minas y el día 23 La Ruta de Asistencia a Víctimas de Minas Antipersonales.
4. Talleres Integrales para el fortalecimiento de habilidades y manejo de instrumentos para identificar, advertir y actuar frente a un eventual riesgo, según enfoque diferencial y de género:
El día 02 de junio en el marco de la reunión Sectorial de las coordinaciones de los Centros de Encuentro se realizó la presentación sobre el taller integral para el fortalecimiento de habilidades y manejo de instrumentos para identificar, advertir, actuar ante un eventual riesgo.
Así mismo, el día 17 de mayo de 2022, se reiteró por medio de correo electrónico los comentarios y observaciones a propósito de la Propuesta para el desarrollo de Taller Integral para el fortalecimiento de habilidades en el manejo de instrumentos de identificación, advertencia y actuación frente a un eventual riesgo (en adjunto). La propuesta fue remitida a través del profesional del equipo de participación que acompaña la mesa en el mes de marzo.
5. Definición e implementación de Campañas y sus estrategias de Divulgación
En el marco de la Implementación de estrategias de divulgación y piezas comunicativas para la disminución de la estigmatización y del riesgo el avance y desarrollo de 2 campañas durante el primer semestre del año se han realizado las siguientes actividades:
i) sobre experiencias de participación e incidencia de las víctimas: se han publicado 2 Podcast “Reconciliación en voz alta: Relatos de paz” y 1 #ENBOGOTÁENCONTRÉ: videos de víctimas del conflicto armado residentes en Bogotá
ii) sobre iniciativas que hagan visible la reconstrucción de la memoria, la voz y la participación: se ha publicado 9 #vocesdepaz.
iii) Afectaciones y daños causados en el marco del conflicto armado. Esta campaña se encuentra en fase de definición.
6. Identificación Participativa de riesgos y sus efectos diferenciados
Los días 25 de mayo y el 09 de junio, se desarrollaron talleres participativos con las y los líderes de las Mesas de Participación Efectiva de Víctimas por parte de la Dirección de Derechos Humanos, el propósito de estos talleres es la realización de identificación de este grupo poblacional de los riesgos y sus efectos en el territorio desde sus liderazgos.
7. Actualización Plan de Contingencia para la atención de emergencias humanitarias
En el desarrollo del Comité Distrital de Justicia Transicional realizado el pasado 13 de junio de 2022, se presentó y aprobó el Plan de Contingencia para la presente vigencia.
8. Asistencia e incidencia en Comité distrital de prevención
Desde la secretaría técnica del Comité Distrital de Comité Distrital de Prevención para la Coordinación de Acciones de Implementación de la Estrategia de Prevención de Vulneraciones a los Derechos a la Vida, Libertad, Integridad y Seguridad de Personas, Grupos o Comunidades se formuló el plan de acción para la actualización del Plan Distrital de Prevención y Protección de Vulneraciones a los Derechos a la Vida, Integridad, Libertad y Seguridad de Personas, Grupos y Comunidades, que se encontraba sin realizar desde el año 2018, dentro de este plan de trabajo se incluye la realización de los talleres participativos en clave del objetivo de identificar los actuales escenarios de riesgo con el fin de evitar el daño o mitigar los efectos alcanzados con la materialización del riesgo excepcional que vulnere lo derechos a la vida, la seguridad, la integridad y libertad de las personas, grupos o comunidades.
9. Asistencia e incidencia en Mesa PRUUNNA
El día 9 de marzo 2022 en el marco de la primera sesión de la mesa se expuso la necesidad de revisar las recomendaciones de la alerta temprana 005 de 2022 frente a la prevención de reclutamiento, uso y utilización de NNA. Para esto se propuso una jornada de socialización de las alertas en donde todos los integrantes pudiéramos entender las recomendaciones de la Defensoría del Pueblo y así poder ligarlas al plan de trabajo. Asi mismo, se mencionó la importancia de retomar el ejercicio de revisión de los mapas de riesgo por localidad elaborados el año pasado, así como completar las localidades que quedaron pendientes de mapear. Esta tarea quedó plasmada en el plan de trabajo de la mesa. Igualmente, se asistió a una mesa de trabajo entre la SDIS, la ACPVR y la SDG para revisar que el ejercicio de mapeo efectivamente quedara ligado a lo que recomienda la defensoría del pueblo. Se definió hacer un primer ejercicio de mapeo de la oferta distrital de cada una de las entidades del distrito para posteriormente retomar la identificación de riesgos. Este acuerdo se expuso en el segundo Nodo técnico llevado a cabo el 4 de mayo. En el marco de la segunda mesa PRUUNNA, el 12 de mayo se participó en un ejercicio de identificación de los riesgos y los entornos protectores para los NNA entre los integrantes de la mesa. El día 29 de marzo de 2022 se realizó un espacio de formación y difusión sobre la línea de política de prevención de reclutamiento, uso y utilización de NNA en Bogotá. A este espacio fueron convocados funcionarios y funcionarias con competencia sobre la atención a víctimas del conflicto, así como lideres, lideresas e integrantes de las mesas de participación efectiva de víctimas. Se adjunta el acta del espacio
10. Asistencia e incidencia en Comité Distrital para la Lucha contra la Trata de Personas
Durante el I semestre del 2022 se asiste a las 3 sesiones ordinarias del Comité Distrital de Lucha contra la trata de personas el 24 de febrero, el 21 de abril y el 17 de junio, con sus respectivas sesiones previas de comité técnico: 15 de febrero, 12 de abril y 10 de junio. Así como a sus Mesas Técnicas de Prevención, asistencia e investigación y judicialización, en implementación de la estrategia de participación e incidencia definida para este espacio.
11. Remisión de casos a los programas y rutas que lidera La Subsecretaría para la Gobernabilidad y la Garantía de Derechos en la Dirección de Derechos Humanos de la Secretaria de Gobierno
En el mes de Junio se realizaron 17 atenciones, 16 seguimientos de casos se registra con ocasión del reporte remitido por la Dirección de DDHH de la SDG de atención en sus rutas durante el primes trimestre del 2022 y la remisión de 1 caso a la ruta distrital de Defensores y Defensoras de un sistema familiar.
BENEFICIOS
• La población víctima del conflicto armado que se encuentra en los alojamientos dispuestos por la ACPVR, ha contado con un acompañamiento jurídico y psicosocial de manera permanente, lo que ha contribuido a la remoción de barreras de acceso, así como de reconstrucción de confianzas con la institucionalidad.
• La población beneficiaria que se encuentra en los alojamientos dispuestos por la ACPVR, ha contado con un acompañamiento psicosocial en el marco de su proceso de sustitución de medida y estabilización en la ciudad de Bogotá.
• La presencia del equipo de la Unidad Móvil en las emergencias sociales que se han presentado de cara a los últimos hechos de violencia en el marco del conflicto armado ocurridos en la ciudad de Bogotá, han contribuido al goce de derechos de la población declarante. 
• Se realizaron actividades de incidencia para que las y los líderes de la población víctima participaran en los talleres participativos de identificación de riesgos para la actualización del Plan de Prevención Distrital. 
• Se logró desarrollar la estrategia de participación e incidencia en el Comité Distrital de Justicia Transicional y sus espacios técnicos
• Se atienden y orientan las personas que enfrentan situaciones de riesgo
</v>
          </cell>
          <cell r="IG65"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julio se realizaron (5) actividades de (5) programadas, para la activación de las rutas de prevención temprana, prevención urgente y protección:
1. Informe vías de Hecho acompañadas por ACDVPR
El presente informe evidencia el acompañamiento que ha realizado el equipo de la Unidad Móvil, frente a las vías de hecho que se presentaron el segundo trimestre año y actividades que se desglosan de la misma.
• Acompañamiento a Población Embera
Durante el periodo reportado el equipo de Unidad Móvil ha adelantado un acompañamiento permanente a la población Embera que se encuentra presente en la Unidad de Protección - La Florida y Rioja, a través de la intervención de un equipo que hace presencia de manera permanente brindando una atención integral a la población.
• Ferias de servicios 
En lo corrido de los meses reportados, el equipo de la Unidad Móvil ha participado en 4 Ferias de servicios, con el objetivo de garantizar la atención a la población víctima del conflicto armado presentes en las distintas localidades. Durante dichas jornadas el equipo logra la atención de 50 personas.
• Acompañamiento población víctima de emergencia climática en la Localidad de Usme
Los días 25, 28 y 30 de junio, la Alta Consejería de Paz, Víctimas y Reconciliación, adelantó un acompañamiento a la población afectada por el deslizamiento de tierra.
2. Informes de acciones acompañamiento de emergencias humanitarias y jornadas territoriales desde la ACDVPR
En el marco del proceso de evaluación de vulnerabilidad y posterior entrega de ayuda humanitaria, el equipo de la Unidad Móvil apoya en dos líneas: 
a)Evaluación de vulnerabilidad para otorgar sustitución de medida.
De acuerdo con lo anterior, el equipo móvil realiza durante el mes (57) evaluaciones vulnerabilidad, de estas (6) remisión para alojamiento temporal Albergue, (51) sustituciones de medida para otorgar medida de arrendamiento.
b)Seguimiento ocupación Albergue
El equipo de la Unidad Móvil desarrolló acciones de seguimiento a la población que se encuentra en el marco de la ruta de asistencia y atención de la ACPVR, recibiendo medida de alojamiento en la modalidad albergue.
El equipo inició la elaboración de la metodología de intervención en alojamientos, la cual busca abordar las siguientes dimensiones:
• Estabilización emocional
• Promoción de la cultura de paz y sana convivencia
• Reconocimiento de capacidades
• Oferta social del distrito y rutas de atención
Implementación de la estrategia para la mitigación del riesgo psicosocial en albergues
Se realizan dos (2) encuentros en el marco de la implementación de la estrategia de mitigación del riesgo psicosocial, en el desarrollo de este ejercicio psicosocial se contemplaron los siguientes objetivos:
• Generar un espacio de confianza entre los facilitadores y los beneficiarios, así como propiciar un espacio de confianza entre los beneficiarios.
• Facilitar herramientas para la regulación emocional.
• Facilitar la identificación de los recursos de afrontamiento.
Articulación interinstitucional
El equipo hace presencia de manera permanente en la procuraduría general de la nación para adelantar procesos de orientación y enrutamiento a los sistemas familias declarantes de hechos victimizantes en el marco del conflicto armado.
3 y 4. Espacios de formación y difusión frente a las obligaciones del Estado en materia de prevención y protección, y las rutas con las que cuenta el Distrito para los efectos
En el mes de julio se realizaron dos (2) espacios de formación y difusión. El primero de ellos fue el 14 de julio con la participación del Director de DDHH del Ministerio del Interior donde realizó la exposición de la ley de Seguridad y el segundo fue el 28 de julio donde se realizó la exposición de la ruta de protección de la Unidad Nacional de Protección –UNP-.
5. Remisión de casos a los programas y rutas que lidera La Subsecretaría para la Gobernabilidad y la Garantía de Derechos en la Dirección de Derechos Humanos de la Secretaría de Gobierno
En el mes de Julio se logró realizar 35 servicios de seguimiento de las atenciones recibidas por parte del mismo número de personas frente a la atención realizada en las rutas de la Secretaría Distrital de Gobierno. Se remitió (1) caso a la ruta de atención y protección a Defensoras y Defensores de Derechos Humanos.
BENEFICIOS
•La presencia de ACPVR en los Puestos de Mando Unificado que atienden la situación con la población Emberá en las inmediaciones de Unidad de Protección Integral Florida, Rioja, y sector de Tocaimita ha permitido que la entidad realice seguimiento de las condiciones en las que se encuentra la población y facilitar los espacios de dialogo que contribuyan a la restitución de derechos de los pueblos indígenas que se encuentran en la ciudad de Bogotá.
•La presencia de ACPVR en las ferias de servicios organizadas por la Alcaldía Mayor de Bogotá permiten el acceso a la oferta y ruta de servicios de la entidad a la población víctima y declarante presente en Bogotá, así como permite el fortalecimiento de la estrategia territorial.
•La población víctima del conflicto armado que se encuentra en los alojamientos dispuestos por la ACPVR, ha contado con un acompañamiento jurídico y psicosocial de manera permanente, lo que ha contribuido a la remoción de barreras de acceso, así como de reconstrucción de confianzas con la institucionalidad.
•La población beneficiaria que se encuentra en los alojamientos dispuestos por la ACPVR, ha contado con un acompañamiento psicosocial en el marco de su proceso de sustitución de medida y estabilización en la ciudad de Bogotá.
•La presencia del equipo de la Unidad Móvil en las emergencias sociales que se han presentado de cara a los últimos hechos de violencia en el marco del conflicto armado ocurridos en la ciudad de Bogotá, han contribuido al goce de derechos de la población declarante.
•La población víctima del conflicto armado pudo obtener información y hacer compromisos con las entidades frente a los procesos de protección que se solicitan por parte de aquellos. 
•Se realizó la atención y seguimiento del 100% de los casos remitidos.</v>
          </cell>
          <cell r="IH65"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agosto se realizaron (4) actividades de (4) programadas, para la activación de las rutas de prevención temprana, prevención urgente y protección:
1. Informe de acciones acompañamiento de emergencias humanitarias y jornadas territoriales desde la ACDVPR
En el marco del proceso de evaluación de vulnerabilidad y posterior entrega de ayuda humanitaria, el equipo de la Unidad Móvil apoya en dos líneas: a) Evaluación de vulnerabilidad para otorgar sustitución de medida. 
De acuerdo con lo anterior, el equipo móvil realiza durante el mes (62) evaluaciones vulnerabilidad, de estas (12) remisiones para alojamiento temporal Albergue, (38) sustituciones de medida para otorgar medida de arrendamiento y (12) unidades de redención por alimentos.
Seguimiento ocupación Albergue: 
El equipo de la Unidad Móvil desarrolló acciones de seguimiento a la población que se encuentra en el marco de la ruta de asistencia y atención de la ACPVR, recibiendo medida de alojamiento en la modalidad albergue. Igualmente, se avanzó en la elaboración de la metodología de intervención en alojamientos, la cual busca abordar las siguientes dimensiones:
• Estabilización emocional
• Promoción de la cultura de paz y sana convivencia
• Reconocimiento de capacidades
• Oferta social del distrito y rutas de atención
Implementación de la estrategia para la mitigación del riesgo psicosocial en albergues:
Se realiza un (1) encuentro en el marco de la implementación de la estrategia de mitigación del riesgo psicosocial, en el desarrollo de este ejercicio psicosocial se contemplaron los siguientes objetivos:
• Generar un espacio de confianza entre los facilitadores y los beneficiarios, así como propiciar un espacio de confianza entre los beneficiarios.
• Facilitar herramientas para la regulación emocional.
• Facilitar la identificación de los recursos de afrontamiento.
Frente a la articulación interinstitucional, se hizo presencia de manera permanente en la Procuraduría General de la Nación para adelantar procesos de orientación y enrutamiento a los sistemas familias declarantes de hechos victimizantes en el marco del conflicto armado.
2 y 3. Se realizaron (2) espacios de formación, con la presentación por parte del Ministerio del Interior como Secretaría Técnica del Comité Interinstitucional de Alertas Tempranas (CIPRAT) de la Política de Prevención el 17 de agosto y por parte de la Defensoría del Pueblo se realizó el 24 de agosto la exposición de la Alerta Temprana No. 010 de 2021 y su informe de seguimiento.
4. Se recibió un caso desde el equipo de participación que se atendió y orientó que no fue remitido a ninguna ruta de la Secretaría Distrital de Gobierno – SDG, por no ser de competencia de alguna de ellas; además se recibió el informe de seguimiento de un caso remitido en el mes de julio de 2022.
BENEFICIOS
• La población víctima del conflicto armado que se encuentra en los alojamientos dispuestos por la ACPVR, ha contado con un acompañamiento jurídico y psicosocial de manera permanente, lo que ha contribuido a la remoción de barreras de acceso, así como de reconstrucción de confianzas con la institucionalidad.
• La población beneficiaria que se encuentra en los alojamientos dispuestos por la ACPVR, ha contado con un acompañamiento psicosocial en el marco de su proceso de sustitución de medida y estabilización en la ciudad de Bogotá.
• La presencia del equipo de la Unidad Móvil en las emergencias sociales que se han presentado de cara a los últimos hechos de violencia en el marco del conflicto armado ocurridos en la ciudad de Bogotá, han contribuido al goce de derechos de la población declarante.
• En los espacios de formación de pudo reconocer los métodos para el reconocimiento de los riesgos de parte de las entidades competentes, el diagnóstico realizado desde la alerta temprana y también se logró la participación de las y los líderes de la población con cada una de sus solicitudes e inquietudes.</v>
          </cell>
          <cell r="II65"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septiembre se realizaron (4) actividades de (5) programadas, para la activación de las rutas de prevención temprana, prevención urgente y protección:
1. Informe de acciones acompañamiento de emergencias humanitarias y jornadas territoriales desde la ACDVPR
Atención de Ayuda Humanitaria
En el marco del proceso de evaluación de vulnerabilidad y posterior entrega de ayuda humanitaria, el equipo de la Unidad Móvil apoya en dos líneas: a)Evaluación de vulnerabilidad para otorgar sustitución de medida. 
De acuerdo con lo anterior, el equipo móvil realiza durante el mes (94) evaluaciones vulnerabilidad, de estas (9) remisión para alojamiento temporal Albergue, (71) sustituciones de medida para otorgar medida de arrendamiento, (12) unidades de redención por alimentos y (1) traslado de emergencia.
Seguimiento ocupación Albergue 
El equipo de la Unidad Móvil desarrolló acciones de seguimiento a la población que se encuentra en el marco de la ruta de asistencia y atención de la ACPVR, recibiendo medida de alojamiento en la modalidad albergue. 
El equipo avanzó en la elaboración de la metodología de intervención en alojamientos, la cual busca abordar las siguientes dimensiones:
• Estabilización emocional
• Promoción de la cultura de paz y sana convivencia
• Reconocimiento de capacidades
• Oferta social del distrito y rutas de atención
Implementación de la estrategia para la mitigación del riesgo psicosocial en albergues
Se realiza un (1) encuentro en el marco de la implementación de la estrategia de mitigación del riesgo psicosocial, en el desarrollo de este ejercicio psicosocial se contemplaron los siguientes objetivos:
• Generar un espacio de confianza entre los facilitadores y los beneficiarios, así como propiciar un espacio de confianza entre los beneficiarios.
• Facilitar herramientas para la regulación emocional.
• Facilitar la identificación de los recursos de afrontamiento.
Articulación interinstitucional 
El equipo hace presencia de manera permanente en la procuraduría general de la nación para adelantar procesos de orientación y enrutamiento a los sistemas familias declarantes de hechos victimizantes en el marco del conflicto armado.
2 y 3.  Se realizaron dos (2) espacios de difusión en el mes de septiembre; el primero se realizó el día 08, estuvo a cargo de la profesional del equipo PPGNR Juliana Niño sobre el capítulo de recomendaciones del informe de la Comisión de la Verdad 2022 y el segundo espacio fue coordinado por la Unidad de Búsqueda de personas dadas por Desaparecidas, realizado el día 15 de septiembre, dando a conocer la ruta de atención a víctimas del delito de desaparición forzada, con la asistencia de aproximadamente 25 personas por sesión entre víctimas, líderes y lideresas junto a funcionarios y funcionarias que atienden a la población víctima.
4. Se realizó la remisión por correo electrónico de la ruta de defensores y defensoras de la Secretaría Distrital de Gobierno de un panfleto amenazante donde se incluían a varias lideresas de las mesas de participación efectiva de víctimas.
NOTA: Para el mes de septiembre se programó la realización de (1) Taller Integral para el fortalecimiento de habilidades y manejo de instrumentos para identificar, advertir y actuar frente a un eventual riesgo, según enfoque diferencial y de género. Este espacio se adelantó y se realizó el 19 de marzo de 2022 en el marco de la sesión ordinaria de la Mesa de enfoque diferencial de mujeres víctimas del conflicto armado que se encuentran en Bogotá. La actividad fue reportada en el mes de marzo.
BENEFICIOS
• La población víctima del conflicto armado que se encuentra en los alojamientos dispuestos por la ACPVR, ha contado con un acompañamiento jurídico y psicosocial de manera permanente, lo que ha contribuido a la remoción de barreras de acceso, así como de reconstrucción de confianzas con la institucionalidad.
• La población beneficiaria que se encuentra en los alojamientos dispuestos por la ACPVR, ha contado con un acompañamiento psicosocial en el marco de su proceso de sustitución de medida y estabilización en la ciudad de Bogotá.
• La presencia del equipo de la Unidad Móvil en las emergencias sociales que se han presentado de cara a los últimos hechos de violencia en el marco del conflicto armado ocurridos en la ciudad de Bogotá, han contribuido al goce de derechos de la población declarante.
• En los espacios de formación se pudo reconocer los métodos para el reconocimiento de los riesgos de parte de las entidades competentes, el diagnóstico realizado desde la alerta temprana y también se logró la participación de las y los líderes de la población con cada una de sus solicitudes e inquietudes.</v>
          </cell>
          <cell r="IJ65"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octubre se realizaron (6) actividades de (5) programadas, para la activación de las rutas de prevención temprana, prevención urgente y protección:
1. Informe Vías de Hecho acompañadas por ACDVPR
Acompañamiento a Población Embera 
Durante el periodo reportado el equipo de Unidad Móvil ha adelantado un acompañamiento permanente a la población Embera que se encuentra presente en las Unidades de Protección La Florida y Rioja, a través de la intervención de un equipo que hace presencia de manera permanente brindando una atención integral a la población.
Ferias de servicios:
En lo corrido de los meses reportados, el equipo de la Unidad Móvil ha participado en 3 Ferias de servicios, con el objetivo de garantizar la atención a la población víctima del conflicto armado presentes en las distintas localidades. Durante dichas jornadas el equipo logra la atención de personas.
Acompañamiento población víctima en la Localidad de Kennedy:
Los días 14, 15 y 16 de octubre, el equipo de la Alta Consejería de Paz, Víctimas y Reconciliación, adelantó un acompañamiento a un sistema familiar en la activación de rutas de oferta distrital para atender necesidades propias de la población. 
2. Informes de acciones acompañamiento de emergencias humanitarias y jornadas territoriales desde la ACDVPR
Atención de Ayuda Humanitaria
En el marco del proceso de evaluación de vulnerabilidad y posterior entrega de ayuda humanitaria, el equipo de la Unidad Móvil apoya en la Evaluación de vulnerabilidad para otorgar sustitución de medida. 
De acuerdo con lo anterior, el equipo móvil realiza durante el mes (27) evaluaciones vulnerabilidad, de estas (5) remisión para alojamiento temporal Albergue, (18) sustituciones de medida para otorgar medida de arrendamiento y  (4) unidades de redención por alimentos.
Seguimiento ocupación Albergue 
El equipo de la Unidad Móvil desarrolló acciones de seguimiento a la población que se encuentra en el marco de la ruta de asistencia y atención de la ACPVR, recibiendo medida de alojamiento en la modalidad albergue. 
El equipo avanzó la elaboración de la metodología de intervención en alojamientos, la cual busca abordar las siguientes dimensiones:
• Estabilización emocional
• Promoción de la cultura de paz y sana convivencia
• Reconocimiento de capacidades
• Oferta social del distrito y rutas de atención
Implementación de la estrategia para la mitigación del riesgo psicosocial en albergues
Se realiza un (1) encuentro en el marco de la implementación de la estrategia de mitigación del riesgo psicosocial, en el desarrollo de este ejercicio psicosocial se contemplaron los siguientes objetivos:
• Generar un espacio de confianza entre los facilitadores y los beneficiarios, así como propiciar un espacio de confianza entre los beneficiarios.
• Facilitar herramientas para la regulación emocional.
• Facilitar la identificación de los recursos de afrontamiento.
Articulación interinstitucional 
El equipo hace presencia de manera permanente en la Procuraduría General de la Nación para adelantar procesos de orientación y enrutamiento a los sistemas familias declarantes de hechos victimizantes en el marco del conflicto armado.
3 y 4.  Espacios de formación y difusión frente a las obligaciones del Estado en materia de prevención y protección, y las rutas con las que cuenta el Distrito para los efectos: 
En el mes de octubre se realizaron dos (2) Espacios de formación y difusión frente a las obligaciones del Estado en materia de prevención y protección, y las rutas con las que cuenta el Distrito para los efectos. El primero se realizó de manera virtual el 13 de octubre estuvo a cargo de la Secretaría Distrital de Seguridad, Convivencia y Justicia exponiendo sus competencias y la ruta de las Casas de Justicia; el segundo se realizó presencial el 18 de octubre, en el Centro de Encuentro de Patio Bonito y estuvo a cargo de la Secretaría Distrital de Gobierno, Dirección de Derechos Humanos sobre la política pública contra el delito de trata de personas
5. Talleres Integrales para el fortalecimiento de habilidades y manejo de instrumentos para identificar, advertir y actuar frente a un eventual riesgo, según enfoque diferencial y de género: 
Esta actividad corresponde con lo programado para el mes de septiembre; sin embargo,  el viernes 21 de octubre se realizó la Minga de Pensamiento, concepciones, mecanismos y procedimientos interculturales sobre sistemas de protección de la vida para los pueblos indígenas víctimas en el Distrito Capital. De esta manera se da cumplimiento a lo programado para la vigencia 2022 (4 talleres). Así las cosas, el taller programado para el mes de diciembre no se realizará.
6. Remisión de casos a los programas y rutas que lidera La Subsecretaría para la Gobernabilidad y la Garantía de Derechos en la Dirección de Derechos Humanos de la Secretaría de Gobierno: 
El 4 de octubre se remitió un panfleto amenazante a líderes y lideresas de la ciudad a la ruta de defensores y defensoras de la SDG.
BENEFICIOS
• La población víctima del conflicto armado que se encuentra en los alojamientos dispuestos por la ACPVR, ha contado con un acompañamiento jurídico y psicosocial de manera permanente, lo que ha contribuido a la remoción de barreras de acceso, así como de reconstrucción de confianzas con la institucionalidad.
• La población beneficiaria que se encuentra en los alojamientos dispuestos por la ACPVR, ha contado con un acompañamiento psicosocial en el marco de su proceso de sustitución de medida y estabilización en la ciudad de Bogotá.
• La presencia del equipo de la Unidad Móvil en las emergencias sociales que se han presentado de cara a los últimos hechos de violencia en el marco del conflicto armado ocurridos en la ciudad de Bogotá, han contribuido al goce de derechos de la población declarante.
• En los espacios de formación se pudo reconocer los métodos para el reconocimiento de los riesgos de parte de las entidades competentes, el diagnóstico realizado desde la alerta temprana y también se logró la participación de las y los líderes de la población con cada una de sus solicitudes e inquietudes.
• Los y las lideresas de la mesa de participación de víctimas de los pueblos indígenas en el Distrito Capital de acuerdo con sus usos y costumbres lograron el empoderamiento en los conceptos, el análisis de riesgos y los caminos o rutas a seguir en situaciones riesgo.
• Las personas mencionadas en el panfleto de amenaza fueron remitidas para su atención a la Dirección de DDHH de la Secretaría de Gobierno -SDG</v>
          </cell>
          <cell r="IK65" t="str">
            <v/>
          </cell>
          <cell r="IL65" t="str">
            <v/>
          </cell>
          <cell r="IM65">
            <v>1</v>
          </cell>
          <cell r="IN65">
            <v>0.75038759689922474</v>
          </cell>
          <cell r="IO65">
            <v>1.2009925558312653</v>
          </cell>
          <cell r="IP65">
            <v>1</v>
          </cell>
          <cell r="IQ65">
            <v>1.2496124031007751</v>
          </cell>
          <cell r="IR65">
            <v>1</v>
          </cell>
          <cell r="IS65">
            <v>1</v>
          </cell>
          <cell r="IT65">
            <v>1</v>
          </cell>
          <cell r="IU65">
            <v>0.80024813895781632</v>
          </cell>
          <cell r="IV65">
            <v>1.2009925558312653</v>
          </cell>
          <cell r="IW65">
            <v>0</v>
          </cell>
          <cell r="IX65">
            <v>0</v>
          </cell>
          <cell r="IY65">
            <v>82.240000000000009</v>
          </cell>
          <cell r="IZ65">
            <v>100</v>
          </cell>
          <cell r="JA65">
            <v>75.038759689922472</v>
          </cell>
          <cell r="JB65">
            <v>120.09925558312653</v>
          </cell>
          <cell r="JC65">
            <v>100</v>
          </cell>
          <cell r="JD65">
            <v>124.96124031007751</v>
          </cell>
          <cell r="JE65">
            <v>100</v>
          </cell>
          <cell r="JF65">
            <v>100</v>
          </cell>
          <cell r="JG65">
            <v>100</v>
          </cell>
          <cell r="JH65">
            <v>80.024813895781634</v>
          </cell>
          <cell r="JI65">
            <v>120.09925558312653</v>
          </cell>
          <cell r="JJ65">
            <v>0</v>
          </cell>
          <cell r="JK65">
            <v>0</v>
          </cell>
          <cell r="JL65">
            <v>102.02233250620347</v>
          </cell>
          <cell r="JM65">
            <v>100</v>
          </cell>
          <cell r="JN65">
            <v>83.367768595041326</v>
          </cell>
          <cell r="JO65">
            <v>100</v>
          </cell>
          <cell r="JP65">
            <v>100</v>
          </cell>
          <cell r="JQ65">
            <v>105.02325581395348</v>
          </cell>
          <cell r="JR65">
            <v>103.24129651860746</v>
          </cell>
          <cell r="JS65">
            <v>102.79117849758788</v>
          </cell>
          <cell r="JT65">
            <v>102.51201736703366</v>
          </cell>
          <cell r="JU65">
            <v>100.01378359751895</v>
          </cell>
          <cell r="JV65">
            <v>102.02208162758963</v>
          </cell>
          <cell r="JW65" t="str">
            <v/>
          </cell>
          <cell r="JX65">
            <v>102.02208162758963</v>
          </cell>
          <cell r="JY65">
            <v>100</v>
          </cell>
          <cell r="JZ65">
            <v>75.038759689922472</v>
          </cell>
          <cell r="KA65">
            <v>120.09925558312653</v>
          </cell>
          <cell r="KB65">
            <v>100</v>
          </cell>
          <cell r="KC65">
            <v>124.96124031007751</v>
          </cell>
          <cell r="KD65">
            <v>100</v>
          </cell>
          <cell r="KE65">
            <v>100</v>
          </cell>
          <cell r="KF65">
            <v>100</v>
          </cell>
          <cell r="KG65">
            <v>80.024813895781634</v>
          </cell>
          <cell r="KH65">
            <v>120.09925558312653</v>
          </cell>
          <cell r="KI65" t="str">
            <v/>
          </cell>
          <cell r="KJ65" t="str">
            <v/>
          </cell>
          <cell r="KK65">
            <v>100</v>
          </cell>
          <cell r="KL65">
            <v>83.367768595041326</v>
          </cell>
          <cell r="KM65">
            <v>100</v>
          </cell>
          <cell r="KN65">
            <v>100</v>
          </cell>
          <cell r="KO65">
            <v>105.02325581395348</v>
          </cell>
          <cell r="KP65">
            <v>103.24129651860746</v>
          </cell>
          <cell r="KQ65">
            <v>102.79117849758788</v>
          </cell>
          <cell r="KR65">
            <v>102.51201736703366</v>
          </cell>
          <cell r="KS65">
            <v>100.01378359751895</v>
          </cell>
          <cell r="KT65">
            <v>102.02208162758963</v>
          </cell>
          <cell r="KU65" t="str">
            <v/>
          </cell>
          <cell r="KV65" t="str">
            <v/>
          </cell>
          <cell r="KW65">
            <v>102.02208162758963</v>
          </cell>
          <cell r="KX65" t="str">
            <v>7871_2</v>
          </cell>
          <cell r="KY65" t="str">
            <v xml:space="preserve">2. Fortalecer la articulación institucional y el otorgamiento de servicios  que dan respuesta a las </v>
          </cell>
          <cell r="KZ65">
            <v>99.560556447929699</v>
          </cell>
          <cell r="LA65">
            <v>99.560556447929699</v>
          </cell>
          <cell r="LB65" t="str">
            <v/>
          </cell>
          <cell r="LC65" t="str">
            <v/>
          </cell>
          <cell r="LD65">
            <v>99.853518815976557</v>
          </cell>
          <cell r="LE65">
            <v>91.826164710134094</v>
          </cell>
          <cell r="LF65">
            <v>33020418000</v>
          </cell>
          <cell r="LG65">
            <v>30936370769</v>
          </cell>
          <cell r="LH65">
            <v>22941975143</v>
          </cell>
          <cell r="LI65">
            <v>3442935911</v>
          </cell>
          <cell r="LJ65">
            <v>3440856465</v>
          </cell>
          <cell r="LK65">
            <v>100</v>
          </cell>
          <cell r="LL65">
            <v>83.367768595041326</v>
          </cell>
          <cell r="LM65">
            <v>100</v>
          </cell>
          <cell r="LN65">
            <v>100</v>
          </cell>
          <cell r="LO65">
            <v>105.02325581395348</v>
          </cell>
          <cell r="LP65">
            <v>103.24129651860746</v>
          </cell>
          <cell r="LQ65">
            <v>102.79117849758788</v>
          </cell>
          <cell r="LR65">
            <v>102.51201736703366</v>
          </cell>
          <cell r="LS65">
            <v>100.01378359751895</v>
          </cell>
          <cell r="LT65">
            <v>102.02208162758963</v>
          </cell>
          <cell r="LU65" t="str">
            <v/>
          </cell>
          <cell r="LV65" t="str">
            <v/>
          </cell>
          <cell r="LW65">
            <v>102.02208162758963</v>
          </cell>
          <cell r="LX65">
            <v>102.02208162758963</v>
          </cell>
          <cell r="LY65">
            <v>102.02208162758963</v>
          </cell>
          <cell r="LZ65" t="str">
            <v>No oportuna: El tiempo de radicación debe coincidir con el plazo establecido por la Oficina Asesora de Planeación - OAP</v>
          </cell>
          <cell r="MA65" t="str">
            <v>Oportuno: Se radica en los tiempos establecidos por la Oficina Asesora de Planeación - OAP</v>
          </cell>
          <cell r="MB65" t="str">
            <v>Oportuno: Se radica en los tiempos establecidos por la Oficina Asesora de Planeación - OAP</v>
          </cell>
          <cell r="MC65" t="str">
            <v>Oportuno: Se radica en los tiempos establecidos por la Oficina Asesora de Planeación - OAP</v>
          </cell>
          <cell r="MD65" t="str">
            <v>Oportuno: Se radica en los tiempos establecidos por la Oficina Asesora de Planeación - OAP</v>
          </cell>
          <cell r="ME65" t="str">
            <v>Oportuno: Se radica en los tiempos establecidos por la Oficina Asesora de Planeación - OAP</v>
          </cell>
          <cell r="MF65" t="str">
            <v>Oportuno: Se radica en los tiempos establecidos por la Oficina Asesora de Planeación - OAP</v>
          </cell>
          <cell r="MG65" t="str">
            <v>Oportuno: Se radica en los tiempos establecidos por la Oficina Asesora de Planeación - OAP</v>
          </cell>
          <cell r="MH65">
            <v>0</v>
          </cell>
          <cell r="MI65">
            <v>0</v>
          </cell>
          <cell r="MJ65">
            <v>0</v>
          </cell>
          <cell r="MK65">
            <v>0</v>
          </cell>
          <cell r="ML6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6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6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O6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6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6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6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6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65">
            <v>0</v>
          </cell>
          <cell r="MU65">
            <v>0</v>
          </cell>
          <cell r="MV65">
            <v>0</v>
          </cell>
          <cell r="MW65">
            <v>0</v>
          </cell>
          <cell r="MX65">
            <v>100</v>
          </cell>
          <cell r="MY65">
            <v>83.367768595041326</v>
          </cell>
          <cell r="MZ65">
            <v>100</v>
          </cell>
          <cell r="NA65">
            <v>100</v>
          </cell>
          <cell r="NB65">
            <v>105.02325581395348</v>
          </cell>
          <cell r="NC65">
            <v>103.24129651860746</v>
          </cell>
          <cell r="ND65">
            <v>102.79117849758788</v>
          </cell>
          <cell r="NE65">
            <v>102.51201736703366</v>
          </cell>
          <cell r="NF65">
            <v>100.01378359751895</v>
          </cell>
          <cell r="NG65">
            <v>102.02208162758963</v>
          </cell>
          <cell r="NH65" t="str">
            <v/>
          </cell>
          <cell r="NI65" t="str">
            <v/>
          </cell>
          <cell r="NJ65" t="str">
            <v xml:space="preserve">La información consignada en el reporte del periodo, coincide con la información registrada en las herramientas presupuestales oficiales.  </v>
          </cell>
          <cell r="NK65" t="str">
            <v xml:space="preserve">La información consignada en el reporte del periodo, coincide con la información registrada en las herramientas presupuestales oficiales.  </v>
          </cell>
          <cell r="NL65" t="str">
            <v xml:space="preserve">La información consignada en el reporte del periodo, coincide con la información registrada en las herramientas presupuestales oficiales.  </v>
          </cell>
          <cell r="NM65" t="str">
            <v xml:space="preserve">La información consignada en el reporte del periodo, coincide con la información registrada en las herramientas presupuestales oficiales.  </v>
          </cell>
          <cell r="NN65" t="str">
            <v xml:space="preserve">La información consignada en el reporte del periodo, coincide con la información registrada en las herramientas presupuestales oficiales.  </v>
          </cell>
          <cell r="NO65" t="str">
            <v xml:space="preserve">La información consignada en el reporte del periodo, coincide con la información registrada en las herramientas presupuestales oficiales.  </v>
          </cell>
          <cell r="NP65" t="str">
            <v xml:space="preserve">La información consignada en el reporte del periodo, coincide con la información registrada en las herramientas presupuestales oficiales.  </v>
          </cell>
          <cell r="NQ65" t="str">
            <v xml:space="preserve">La información consignada en el reporte del periodo, coincide con la información registrada en las herramientas presupuestales oficiales.  </v>
          </cell>
          <cell r="NR65">
            <v>0</v>
          </cell>
          <cell r="NS65">
            <v>0</v>
          </cell>
          <cell r="NT65">
            <v>0</v>
          </cell>
          <cell r="NU65">
            <v>0</v>
          </cell>
          <cell r="NV65" t="str">
            <v>No se identificaron problemas o dificultades. La información consignada en el reporte del periodo, respecto a los avances, logros y retrasos presentados, da cuenta de forma clara, completa y concisa del nivel cumplimiento de la meta o indicador en armonización con lo reportado en las actividades que integran la meta.</v>
          </cell>
          <cell r="NW65" t="str">
            <v>No aplica</v>
          </cell>
          <cell r="NX65" t="str">
            <v xml:space="preserve">Se presenta una oportunidad de mejora en el reporte de la meta proyecto de inversión 7 “Gestionar 100 porciento de medidas de prevención y protección a víctimas del conflicto armado” en la medida que se encuentra que en la matriz interna de seguimiento al proyecto de la Oficina Alta Consejería de Paz, Víctimas y Reconciliación (archivo desagregado de los cálculos propios)  presenta datos en la ponderación de más de cinco (05) decimales, mientras que en la herramienta de seguimiento al PDD de la Oficina Asesora de Planeación se llevan las programaciones y ejecuciones con dos decimales. Por lo anterior, se puede generar una diferencia en el cumplimiento acumulado al corte y en la vigencia del indicador.
En esta medida se recomienda revisar y ajustar su matriz interna, con el fin de guardar consistencia entre los dos instrumentos de planeación particularmente, revisar el peso porcentual de cada actividad calculándolo con máximo dos decimales. 
Adicionalmente, es importante que se tenga en cuenta que el incumplimiento de una actividad en el mes de febrero de 2022 impactó el cumplimiento del indicador en un 25% y la sobre ejecución de la actividad en el mes de marzo impactó en un 20% aproximadamente, esto debido al número de actividades programadas por mes correspondiente a 4 para febrero y a 5 para marzo, así como, a la tendencia constante del indicador. Esto se puede verificar en la ficha ID106 en la celda de porcentaje de cumplimiento mensual fila E38 a E40. Por lo anterior, la recomendación es realizar un monitoreo constante para dar cumplimiento a las actividades programadas por mes y con ello evitar variaciones en el comportamiento del indicador en la vigencia.  
</v>
          </cell>
          <cell r="NY65" t="str">
            <v>No aplica</v>
          </cell>
          <cell r="NZ65" t="str">
            <v xml:space="preserve">Si bien la meta proyecto de inversión 7 “Gestionar 100 porciento de medidas de prevención y protección a víctimas del conflicto armado” no presenta rezagos, una de las actividades del plan de acción presenta una novedad que se describe a continuación:   
Al corte de mayo, la actividad 2 “Gestionar el funcionamiento administrativo y operativo para el otorgamiento de medidas de prevención y protección que contribuyan a las garantías de no repetición de las víctimas en el distrito” tenía una programación acumulada de 41,5% y ejecutó 43,61%, es decir, presenta una sobre ejecución 2,11% debido a que en mayo se realizaron 3 espacios de formación y difusión frente a las obligaciones del Estado en materia de prevención y protección, y las rutas con las que cuenta el Distrito para los efectos, de 2 espacios programados. Esta diferencia se debe tener presente para el reporte de junio de manera que no se supere la programación del 49,80% de la actividad planeada para el primer semestre de la vigencia 2022. </v>
          </cell>
          <cell r="OA65" t="str">
            <v>La meta presenta sobrejecución, ya que se ha realizado una actividad mas de la programada  en el primer semestre, debe tenerse en cuenta que la meta es de tipo constante y por tanto, se sugiere sean  revisadas las programaciones y de ser necesario ajustar programación. Adicionalmente se recomienda tener en cuenta la utilización de formatos y logos en los documentos soportes que se reporten.</v>
          </cell>
          <cell r="OB65" t="str">
            <v xml:space="preserve">La meta presenta sobrejecución, ya que se ha realizado una actividad mas de la programada  en el primer semestre, debe tenerse en cuenta que la meta es de tipo constante y por tanto, se sugiere sean  revisadas las programaciones y de ser necesario ajustar programación.  </v>
          </cell>
          <cell r="OC65" t="str">
            <v xml:space="preserve">La meta presenta sobrejecución de 2,51%, debido a que se ejecutó con anticipación (primer semestre) una actividad inicialmente programada para el último trimestre del año. En esta medida el porcentaje de avance para obtener un cumplimiento del 100% se nivelará en el último trimestre de la vigencia. </v>
          </cell>
          <cell r="OD65">
            <v>0</v>
          </cell>
          <cell r="OE65">
            <v>0</v>
          </cell>
          <cell r="OF65">
            <v>0</v>
          </cell>
          <cell r="OG65">
            <v>0</v>
          </cell>
          <cell r="OJ65" t="str">
            <v>PD106</v>
          </cell>
          <cell r="OK65">
            <v>100</v>
          </cell>
          <cell r="OL65">
            <v>0</v>
          </cell>
          <cell r="OM65">
            <v>0</v>
          </cell>
          <cell r="ON65">
            <v>0</v>
          </cell>
          <cell r="OO65">
            <v>0</v>
          </cell>
          <cell r="OP65">
            <v>0</v>
          </cell>
          <cell r="OQ65">
            <v>0</v>
          </cell>
          <cell r="OR65">
            <v>0</v>
          </cell>
          <cell r="OS65">
            <v>0</v>
          </cell>
          <cell r="OT65">
            <v>0</v>
          </cell>
          <cell r="OU65">
            <v>0</v>
          </cell>
          <cell r="OV65">
            <v>0</v>
          </cell>
          <cell r="OW65">
            <v>0</v>
          </cell>
          <cell r="OX65">
            <v>0</v>
          </cell>
          <cell r="OY65">
            <v>17393828</v>
          </cell>
          <cell r="OZ65">
            <v>17393828</v>
          </cell>
          <cell r="PA65">
            <v>17393828</v>
          </cell>
          <cell r="PB65">
            <v>17393828</v>
          </cell>
          <cell r="PC65">
            <v>17393828</v>
          </cell>
          <cell r="PD65">
            <v>17393828</v>
          </cell>
          <cell r="PE65">
            <v>17393828</v>
          </cell>
          <cell r="PF65">
            <v>17393828</v>
          </cell>
          <cell r="PG65">
            <v>17393828</v>
          </cell>
          <cell r="PH65">
            <v>17393828</v>
          </cell>
          <cell r="PI65">
            <v>0</v>
          </cell>
          <cell r="PJ65">
            <v>0</v>
          </cell>
          <cell r="PK65">
            <v>17393828</v>
          </cell>
          <cell r="PL65">
            <v>1942744</v>
          </cell>
          <cell r="PM65">
            <v>3440993167</v>
          </cell>
          <cell r="PN65" t="str">
            <v>Meta Proyecto de Inversión</v>
          </cell>
        </row>
        <row r="66">
          <cell r="A66" t="str">
            <v>PD107</v>
          </cell>
          <cell r="B66">
            <v>7871</v>
          </cell>
          <cell r="C66" t="str">
            <v>7871_8</v>
          </cell>
          <cell r="D66">
            <v>2020110010188</v>
          </cell>
          <cell r="E66" t="str">
            <v>Un nuevo contrato social y ambiental para la Bogotá del siglo XXI</v>
          </cell>
          <cell r="F66" t="str">
            <v>3. Inspirar confianza y legitimidad para vivir sin miedo y ser epicentro de cultura ciudadana, paz y reconciliación.</v>
          </cell>
          <cell r="G66" t="str">
            <v>39.  Bogotá territorio de paz y atención integral a las víctimas del conflicto armado.</v>
          </cell>
          <cell r="H66" t="str">
            <v>Mejorar la integración de las acciones, servicios y escenarios que dan respuesta a las obligaciones derivadas de ley para las víctimas, el Acuerdo de Paz, y los demás compromisos distritales en materia de memoria, reparación, paz y reconciliación.</v>
          </cell>
          <cell r="I66"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6" t="str">
            <v>Construcción de Bogotá-región como territorio de paz para las víctimas y la reconciliación</v>
          </cell>
          <cell r="K66" t="str">
            <v>Oficina de Alta Consejería de Paz, Víctimas y Reconciliación</v>
          </cell>
          <cell r="L66" t="str">
            <v xml:space="preserve">Carlos Vladimir Rodriguez Valencia </v>
          </cell>
          <cell r="M66" t="str">
            <v>Alto Consejero de Paz, Víctimas y Reconciliación</v>
          </cell>
          <cell r="N66" t="str">
            <v>Oficina de Alta Consejería de Paz, Víctimas y Reconciliación</v>
          </cell>
          <cell r="O66" t="str">
            <v xml:space="preserve">Carlos Vladimir Rodriguez Valencia </v>
          </cell>
          <cell r="P66" t="str">
            <v>Alto Consejero de Paz, Víctimas y Reconciliación</v>
          </cell>
          <cell r="Q66" t="str">
            <v>Ivana Carolina Gonzalez Murcia, Juan Guillermo Becerra Jimenez</v>
          </cell>
          <cell r="R66" t="str">
            <v>Hilda Lucero Molina Velandia</v>
          </cell>
          <cell r="S66" t="str">
            <v>8. Realizar 100 porciento de los espacios de coordinación y articulación programados con entidades e instancias de orden territorial y nacional, en materia de asistencia, atención y reparación a las víctimas del conflicto armado.​​</v>
          </cell>
          <cell r="T66" t="str">
            <v>Realizar 100 porciento de los espacios de coordinación y articulación programados con entidades e instancias de orden territorial y nacional, en materia de asistencia, atención y reparación a las víctimas del conflicto armado.​​</v>
          </cell>
          <cell r="AC66" t="str">
            <v>8. Realizar 100 porciento de los espacios de coordinación y articulación programados con entidades e instancias de orden territorial y nacional, en materia de asistencia, atención y reparación a las víctimas del conflicto armado.​​</v>
          </cell>
          <cell r="AI66" t="str">
            <v xml:space="preserve">PD_Meta Proyecto: 8. Realizar 100 porciento de los espacios de coordinación y articulación programados con entidades e instancias de orden territorial y nacional, en materia de asistencia, atención y reparación a las víctimas del conflicto armado.​​; </v>
          </cell>
          <cell r="AJ66">
            <v>0</v>
          </cell>
          <cell r="AK66">
            <v>44466</v>
          </cell>
          <cell r="AL66">
            <v>2</v>
          </cell>
          <cell r="AM66">
            <v>2022</v>
          </cell>
          <cell r="AN66" t="str">
            <v xml:space="preserve">Para el cumplimiento de esta meta se contemplan realizar actividades orientadas a fortalecer y desarrollar la coordinación y articulación con las entidades del Sistema Distrital de Atención y Reparación Integral a las Víctimas - SDARIV a través de: _x000D_
i)	La formulación, actualización y seguimiento al Plan de Acción Distrital de Víctimas, Paz y Reconciliación - PAD_x000D_
ii)	La asistencia técnica brindada que requieran las entidades para la actualización, ejecución y seguimiento al PAD. _x000D_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_x000D_
iv)	El ejercicio de secretaría técnica del Comité Distrital de Justicia Transicional, sus subcomités temáticos y los Comités Locales de Justicia Transicional. _x000D_
v)	El desarrollo de acciones necesarias para la coordinación y articulación que permitan la implementación de medidas de prevención, protección y garantías de no repetición en el Distrito. _x000D_
vi)	La gestión de alianzas público - privadas y de cooperación internacional que contribuyan a hacer de Bogotá un territorio de reconciliación y construcción de memoria, verdad, justicia, reparación integral y con garantías de no repetición. _x000D_
vii)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_x000D_
</v>
          </cell>
          <cell r="AO66" t="str">
            <v>Fortalecer la articulación institucional y el otorgamiento de servicios que dan respuesta a las obligaciones y retos en materia de asistencia, atención y reparación a víctimas en Bogotá-región; así como otros efectos particulares, asociados al conflicto.</v>
          </cell>
          <cell r="AP66">
            <v>2020</v>
          </cell>
          <cell r="AQ66">
            <v>2024</v>
          </cell>
          <cell r="AR66" t="str">
            <v>Constante</v>
          </cell>
          <cell r="AS66" t="str">
            <v>Eficacia</v>
          </cell>
          <cell r="AT66" t="str">
            <v>Porcentaje</v>
          </cell>
          <cell r="AU66" t="str">
            <v>Producto</v>
          </cell>
          <cell r="AV66">
            <v>2019</v>
          </cell>
          <cell r="AW66">
            <v>1</v>
          </cell>
          <cell r="AX66" t="str">
            <v xml:space="preserve">Proyecto de inversión 1156	_x000D_
	</v>
          </cell>
          <cell r="AZ66">
            <v>1</v>
          </cell>
          <cell r="BB66" t="str">
            <v xml:space="preserve">La meta se cumplirá a través de la programación y ejecución de las acciones o actividades asociadas a la meta, las cuales se programarán y se les hará seguimiento mensual. Esta meta se mide a través de las actividades programadas, de conformidad con el plan interno de trabajo de la Oficina Alta Consejería de Paz, Víctimas y Reconciliación, en: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del Comité Distrital de Justicia Transicional, sus subcomités temáticos y los Comités Locales de Justicia Transicional. 
v) El desarrollo de acciones necesarias para la coordinación y articulación que permitan la implementación de medidas de prevención, protección y garantías de no repetición en el Distrito. 
vi) La gestión de alianzas público - privadas y de cooperación internacional que contribuyan a hacer de Bogotá un territorio de reconciliación y construcción de memoria, verdad, justicia, reparación integral y con garantías de no repetición. 
vii)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v>
          </cell>
          <cell r="BC66" t="str">
            <v>(Valor porcentual asignado al total de las acciones o actividades ejecutadas en el periodo/Valor porcentual asignado al total de las acciones o actividades programadas en el periodo)*100</v>
          </cell>
          <cell r="BD66" t="str">
            <v>Valor porcentual asignado al total de las acciones o actividades ejecutadas en el periodo</v>
          </cell>
          <cell r="BE66" t="str">
            <v>Valor porcentual asignado al total de las acciones o actividades programadas en el periodo</v>
          </cell>
          <cell r="BF66" t="str">
            <v>Soportes de las actividades para la coordinación y articulación de espacios con entidades e instancias de orden territorial y nacional, en materia de asistencia, atención y reparación a las víctimas del conflicto armado.​​</v>
          </cell>
          <cell r="BG66">
            <v>3</v>
          </cell>
          <cell r="BH66">
            <v>44644</v>
          </cell>
          <cell r="BI66" t="str">
            <v>Radicado 3-2022-9977 del 24/03/2022</v>
          </cell>
          <cell r="BJ66" t="str">
            <v>Establecer variables 1 y/o 2 numéricas</v>
          </cell>
          <cell r="BK66">
            <v>100</v>
          </cell>
          <cell r="BL66">
            <v>100</v>
          </cell>
          <cell r="BM66">
            <v>100</v>
          </cell>
          <cell r="BN66">
            <v>100</v>
          </cell>
          <cell r="BO66">
            <v>100</v>
          </cell>
          <cell r="BP66">
            <v>100</v>
          </cell>
          <cell r="BQ66">
            <v>5183186907</v>
          </cell>
          <cell r="BR66">
            <v>480155901</v>
          </cell>
          <cell r="BS66">
            <v>1560884515</v>
          </cell>
          <cell r="BT66">
            <v>1749846491</v>
          </cell>
          <cell r="BU66">
            <v>687561000</v>
          </cell>
          <cell r="BV66">
            <v>704739000</v>
          </cell>
          <cell r="BW66">
            <v>100</v>
          </cell>
          <cell r="BX66">
            <v>100</v>
          </cell>
          <cell r="BY66">
            <v>100</v>
          </cell>
          <cell r="BZ66">
            <v>100</v>
          </cell>
          <cell r="CA66">
            <v>100</v>
          </cell>
          <cell r="CB66">
            <v>480155901</v>
          </cell>
          <cell r="CC66">
            <v>458858665</v>
          </cell>
          <cell r="CD66">
            <v>1560884515</v>
          </cell>
          <cell r="CE66">
            <v>1530273493</v>
          </cell>
          <cell r="CF66">
            <v>100</v>
          </cell>
          <cell r="CG66">
            <v>98.5</v>
          </cell>
          <cell r="CH66" t="str">
            <v>No aplica</v>
          </cell>
          <cell r="CI66" t="str">
            <v>Constante</v>
          </cell>
          <cell r="CJ66">
            <v>100</v>
          </cell>
          <cell r="CK66">
            <v>100</v>
          </cell>
          <cell r="CL66">
            <v>100</v>
          </cell>
          <cell r="CM66">
            <v>100</v>
          </cell>
          <cell r="CN66">
            <v>100</v>
          </cell>
          <cell r="CO66">
            <v>100</v>
          </cell>
          <cell r="CP66">
            <v>100</v>
          </cell>
          <cell r="CQ66">
            <v>100</v>
          </cell>
          <cell r="CR66">
            <v>100</v>
          </cell>
          <cell r="CS66">
            <v>100</v>
          </cell>
          <cell r="CT66">
            <v>100</v>
          </cell>
          <cell r="CU66">
            <v>100</v>
          </cell>
          <cell r="CV66">
            <v>100</v>
          </cell>
          <cell r="CW66">
            <v>100</v>
          </cell>
          <cell r="CX66">
            <v>100</v>
          </cell>
          <cell r="CY66">
            <v>3.87</v>
          </cell>
          <cell r="CZ66">
            <v>3.23</v>
          </cell>
          <cell r="DA66">
            <v>5.81</v>
          </cell>
          <cell r="DB66">
            <v>9.68</v>
          </cell>
          <cell r="DC66">
            <v>11.61</v>
          </cell>
          <cell r="DD66">
            <v>5.81</v>
          </cell>
          <cell r="DE66">
            <v>7.1</v>
          </cell>
          <cell r="DF66">
            <v>8.39</v>
          </cell>
          <cell r="DG66">
            <v>15.48</v>
          </cell>
          <cell r="DH66">
            <v>5.81</v>
          </cell>
          <cell r="DI66">
            <v>0</v>
          </cell>
          <cell r="DJ66">
            <v>0</v>
          </cell>
          <cell r="DK66" t="str">
            <v/>
          </cell>
          <cell r="DL66">
            <v>3.87</v>
          </cell>
          <cell r="DM66">
            <v>3.23</v>
          </cell>
          <cell r="DN66">
            <v>5.81</v>
          </cell>
          <cell r="DO66">
            <v>9.0299999999999994</v>
          </cell>
          <cell r="DP66">
            <v>10.97</v>
          </cell>
          <cell r="DQ66">
            <v>7.1</v>
          </cell>
          <cell r="DR66">
            <v>3.87</v>
          </cell>
          <cell r="DS66">
            <v>3.87</v>
          </cell>
          <cell r="DT66">
            <v>19.350000000000001</v>
          </cell>
          <cell r="DU66">
            <v>6.45</v>
          </cell>
          <cell r="DV66">
            <v>0</v>
          </cell>
          <cell r="DW66">
            <v>0</v>
          </cell>
          <cell r="DX66">
            <v>73.55</v>
          </cell>
          <cell r="DY66" t="str">
            <v/>
          </cell>
          <cell r="DZ66" t="str">
            <v>Documento de Historia de Usuarios de los cambios en SIVIC
Acta reunión de la información para entrar en SIVIC
Informe de datos cualitativos de la población víctima radicada en Bogota
Actas Consejo Distrital de Justicia Transicional
Matriz seguimiento a compromisos derivados del Consejo Distrital de Justicia Transicional
Evidencia de Reunión</v>
          </cell>
          <cell r="EA66" t="str">
            <v>Documento de Historia de Usuarios de los cambios en SIVIC
Acta reunión de la información para entrar en SIVIC
 Documento de planificación de la estrategia para el fortalecimiento y el desarrollo del ecosistema de alianzas estrategicas para la vigencia 2022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v>
          </cell>
          <cell r="EB66" t="str">
            <v>Informe trimestral de  seguimiento al Plan de Acción Distrital de víctimas, paz y reconciliación​
Evidencias de reunión Información en hoja de cálculo
Documento de Historia de Usuarios de los cambios en SIVIC
Acta reunión de la información para entrar en SIVIC
Informe mensual cualitativo de actualización de mapeo de actores y acciones de cooperantes internacionales
Informe mensual cualitativo de actualización de mapeo de actores y acciones de alianzas público y privadas, nacionales e internacionales
Informe de Actividades y Resultados de gestión de alianzas estrategicas</v>
          </cell>
          <cell r="EC66" t="str">
            <v>Informes, actas, evidencias de reunión y/o información en hoja de cálculo
Documento de Historia de Usuarios de los cambios en SIVIC
Acta reunión de la información para entrar en SIVIC
Informe de gestión de la Alta Consejeria de Paz, Víctimas y Reconciliación del periodo 2021 (Informe 9 de Abril)
Informe de medición de goce efectivo de derechos, de la población desplazada radicada en Bogota
Informe de datos cualitativos de la población Víctima radicada en Bogota
Informe mensual cualitativo de actualización de mapeo de actores y acciones de cooperantes internacionales
Informe mensual cualitativo de actualización de mapeo de actores y acciones de alianzas público y privadas, nacionales e internacionales
Correos electrónicos de convocatoria a Subcomités Temáticos y CDJT</v>
          </cell>
          <cell r="ED66" t="str">
            <v>Informes, actas, evidencias de reunión y/o información en hoja de cálculo
Documento de Historia de Usuarios de los cambios en SIVIC
Acta reunión de la información para entrar en SIVIC
Informe mensual cualitativo de actualización de mapeo de actores y acciones de cooperantes internacionales
Informe mensual cualitativo de actualización de mapeo de actores y acciones de alianzas público y privadas, nacionales e internacionales
Actas Subcomités Temáticos
Correos electrónicos de convocatoria a CDJT
Matriz seguimiento a compromisos derivados de los subcomités temáticos
Actas CDJT
Matriz seguimiento a compromisos derivados del CDJT
Evidencias de Reunión</v>
          </cell>
          <cell r="EE66" t="str">
            <v xml:space="preserve"> Informe trimestral de  seguimiento al Plan de Acción Distrital de víctimas, paz y reconciliación​
Evidencias de reunión Información en hoja de cálculo
Documento de Historia de Usuarios de los cambios en SIVIC
Acta reunión de la información para entrar en SIVIC
Informe mensual cualitativo de actualización de mapeo de actores y acciones de cooperantes internacionales
Informe mensual cualitativo de actualización de mapeo de actores y acciones de alianzas público y privadas, nacionales e internacionales
Informe de Actividades y Resultados de gestión de alianzas estrategicas
Informe cualitativo de actualización de mapeo de actores y acciones de economía solidaria a nivel nacional</v>
          </cell>
          <cell r="EF66" t="str">
            <v>Informes, actas, evidencias de reunión y/o información en hoja de cálculo
Documento de Historia de Usuarios de los cambios en SIVIC
Acta reunión de la información para entrar en SIVIC 
Informe de datos cualitativos de la población Víctima radicada en Bogota
Informe mensual cualitativo de actualización de mapeo de actores y acciones de cooperantes internacionales
Informe mensual cualitativo de actualización de mapeo de actores y acciones de alianzas público y privadas, nacionales e internacionales
Evidencia Formulación POA Subcomités Temáticos</v>
          </cell>
          <cell r="EG66" t="str">
            <v>Informes, actas, evidencias de reunión y/o información en hoja de cálculo
Documento de Historia de Usuarios de los cambios en SIVIC
Acta reunión de la información para entrar en SIVIC 
Informe mensual cualitativo de actualización de mapeo de actores y acciones de cooperantes internacionales
Informe mensual cualitativo de actualización de mapeo de actores y acciones de alianzas público y privadas, nacionales e internacionales
Informes cualitativos y cuantitativos de la población Víctima del conflicto armado en Colombia
Correos electrónicos de convocatoria a Subcomités Temáticos y CDJT
Evidencias de Seguimiento al PAD</v>
          </cell>
          <cell r="EH66" t="str">
            <v>Informe trimestral de  seguimiento al Plan de Acción Distrital de víctimas, paz y reconciliación​
Evidencias de Seguimiento al PAD
Informes, actas, evidencias de reunión y/o información en hoja de cálculo
Anexo 4 - Anteproyecto de Presupuesto
Documento de Historia de Usuarios de los cambios en SIVIC
Acta reunión de la información para entrar en SIVIC 
Informes cualitativos y cuantitativos de la población Víctima del conflicto armado en Colombia
Informe mensual cualitativo de actualización de mapeo de actores y acciones de cooperantes internacionales
Informe mensual cualitativo de actualización de mapeo de actores y acciones de alianzas público y privadas, nacionales e internacionales
Informe de Actividades y Resultados de gestión de alianzas estrategicas
Actas Subcomités Temáticos
Correos electrónicos de convocatoria a CDJT
Matriz seguimiento a compromisos derivados de los subcomités temáticos
Actas CDJT
Matriz seguimiento a compromisos derivados del CDJT
Evidencias de Reunión</v>
          </cell>
          <cell r="EI66" t="str">
            <v>Informes, actas, evidencias de reunión y/o información en hoja de cálculo
Documento de Historia de Usuarios de los cambios en SIVIC
Acta reunión de la información para entrar en SIVIC 
Informe de datos cualitativos de la población Víctima radicada en Bogota
Informe mensual cualitativo de actualización de mapeo de actores y acciones de cooperantes internacionales
Informe mensual cualitativo de actualización de mapeo de actores y acciones de alianzas público y privadas, nacionales e internacionales
Evidencias de Seguimiento al PAD</v>
          </cell>
          <cell r="EJ66" t="str">
            <v>Informes, actas, evidencias de reunión y/o información en hoja de cálculo
Informe mensual cualitativo de actualización de mapeo de actores y acciones de cooperantes internacionales
Informe mensual cualitativo de actualización de mapeo de actores y acciones de alianzas público y privadas, nacionales e internacionales
Evidencias de Seguimiento al PAD</v>
          </cell>
          <cell r="EK66" t="str">
            <v>Informe trimestral de  seguimiento al Plan de Acción Distrital de víctimas, paz y reconciliación​
Evidencias de Seguimiento al PAD
Informes, actas, evidencias de reunión y/o información en hoja de cálculo
Informe cualitativo de actualización de mapeo de actores y acciones de economía solidaria a nivel nacional
Informe de Actividades y Resultados de gestión de alianzas estrategicas
Informe mensual cualitativo de actualización de mapeo de actores y acciones de alianzas público y privadas, nacionales e internacionales
Informe mensual cualitativo de actualización de mapeo de actores y acciones de cooperantes internacionales</v>
          </cell>
          <cell r="EL66" t="str">
            <v>•	Anexo 1. Informe emergencias humanitarias
•	Historia de Usuario y Correo donde se envía la historia de usuario
•	Correo electrónico dando respuesta a la extracción y análisis de información
•	Informe especial de la población mujer de la ciudad de Bogotá
•	Acta CDJT 27 12 2021
•	Matriz compromisos CDJT 27 12 2021</v>
          </cell>
          <cell r="EM66" t="str">
            <v>•	Historia de Usuario
•	Correo enviado con el análisis y extracción de información
•	LINEAMIENTOS 2022 - ALIANZAS ESTRATÉGICAS
•	PROGRAMACIÓN MENSUAL
•	INFORME CUALITATIVO
•	MAPEO ALIANZAS 2022 FEBRERO</v>
          </cell>
          <cell r="EN66" t="str">
            <v xml:space="preserve">•	2.4.1.1. Solicitud seguimiento trimestral
•	2.4.1.11. Cargue Modulo PAT Vivanto
•	2.4.1.9. Reporte RUSICST
•	2.4.2.1. Asistencias técnicas para seguimiento PAD
• 2.4.3.1.1. Correo Extraccion Informacion
• 2.4.3.1.2. Insumo IGED
• 2.4.3.2 Implementación Historia de usuario
• 2.4.4.1.  Documento de planificación de la estrategia para el fortalecimiento y el desarrollo del ecosistema de alianzas estratégicas para la vigencia 2022 que incluya actores públicos, privados y de cooperación. 
• 2.4.4.2. Reporte cualitativo de actualización de mapeo de actores y acciones de cooperantes internacionales. 
• 2.4.4.4. Reporte cualitativo de actualización de mapeo de actores y acciones de alianzas público y privadas, nacionales e internacionales. </v>
          </cell>
          <cell r="EO66" t="str">
            <v xml:space="preserve">• Matriz preliminar de seguimiento al PAD primer trimestre 2022
• Carpeta Seguimiento acuerdos MPIV 
• Insumo Informe 9 de Abril
• 2.4.3.3. Informe 9 de abril 2022
• 2.4.3.4. Informe IGED 2022
• 2.4.3.5. Boletín Trimestral
• 2.4.3.1 Historia de Usuario SIVIC
• 2.4.3.2. Extracción de Información
• 2.4.4.2. Reporte cualitativo de actualización de mapeo de actores y acciones de cooperantes internacionales. 
• 2.4.4.4. Reporte cualitativo de actualización de mapeo de actores y acciones de alianzas público y privadas, nacionales e internacionales. 
• Citación a primer ciclo de subcomités temáticos 2022
• Link conexión subcomité asistencia y atención
• Link conexión subcomité memoria, paz y reconciliación
• Link conexión subcomité prevención, protección y garantías de no repetición
• Link conexión subcomité reparación integral
• Link conexión subcomité sistemas de información
• Oficios convocatoria Subcomités Temáticos
</v>
          </cell>
          <cell r="EP66" t="str">
            <v>•	Bateria de indicadores PAD 2022
•	Aplicativo AVANTI
•	Informe Seguimiento al PAD Primer Trimestre de 2022
•	2.4.3.1 Adecuación SIVIC: Historia de usuario y pantallazos con puesta en producción 
•	2.4.3.2.  Extracción de Información: Correo enviado con la información extraída para ser enviado a IDECA y realizar la georreferenciación 
•	2.3.4.2 - 2.4.4.4 INFORME CUALITATIVO MAYO
•	2.4.4.2 - 2.4.4.4 MAPEO ALIANZAS 2022 MAYO
•	2.4.4.5. 1 ACCION DE IMPACTO MATERIALIZACION DE ALIANZAS
•	4. Acta subcomite PPGNR _26042022 VF
•	5. Acta subcomite RI_29042022 VF
•	6. Acta subcomite SI_26042022 VF
•	7. Acta subcomité AyA_25042022 VF
•	8. Acta subcomite_MPR_29042022 VF
•	9. Correo de acceso a insumos para Subcomites Tematicos
•	10. Matriz seguimiento a compromisos Ciclo I
•	Primer Informe CLJT
•	Carpeta - Convocatoria a los espacios CLJT</v>
          </cell>
          <cell r="EQ66" t="str">
            <v xml:space="preserve">• Seguimiento PAD 
• Bases de beneficiarios AHI VIVANTO PRIMER TRIMESTRE 2022
• Matriz anualización PAT Bogota 2022
• Correo anualización PAT Vivanto 2022
• Acta de reunión SDMujer 09 05 2022
• Acta de reunión SDMujer 24 05 2022
• Acta reunión SDDE - ACPVR 07 04 2022
• Acta reunión SDSCJ-ACPVR_Seguimiento Meta 961 PAD_17052022
• Acta reunión SED Revisión bases PI - PAD 2022 17 05 2022
• Acta reunión seguimiento gestión IDARTES - PAD 2022 16 05 2022
• Acta reunión seguimiento gestión IDRD - PAD 2022 25 05 2022
• Acta reunión seguimiento gestión SCRD - PAD 2022 19 05 2022
• Acta reunión SED Revisión bases Bienestar - PAD 2022 13 05 2022
• 2.4.3.1.  Adecuación SIVIC: Historia de usuario y pantallazos con puesta en producción 
• 2.4.3.2.  Extracción de Información: Correo enviado con la información extraída para ser enviado a las personas del Observatorio e información extraída y procesada
• 2.4.4.2. Reporte cualitativo de actualización de mapeo de actores y acciones de cooperantes internacionales. 
• 2.4.4.3. Reporte cualitativo de actualización de mapeo de actores y acciones de economía solidaria a nivel nacional. 
• 2.4.4.4. Reporte cualitativo de actualización de mapeo de actores y acciones de alianzas público y privadas, nacionales e internacionales. 
• Radicados oficios convocatoria CDJT
• Citación delegados mesas de participación de víctimas al CDJT
• Citación integrantes CDJT
• Citación invitados especiales al CDJT
• Acta CDJT 13 06 2022
• Compromisos y peticiones I ciclo CDJT 2022
</v>
          </cell>
          <cell r="ER66" t="str">
            <v>• Matriz seguimiento Segundo Trimestre PAD 2022
• 2.4.3.5. Boletín Trimestral:
• 2.4.3.1 Historia de Usuario 
• 2.4.3.2. Correo enviado con la extracción de Información
• 2.3.4.2 - 2.4.4.4 INFORME CUALITATIVO JULIO
• 2.4.4.2 - 2.4.4.4 MAPEO ALIANZAS 2022 JULIO</v>
          </cell>
          <cell r="ES66" t="str">
            <v>• Anexo 1. Batería de indicadores PAD 2022
• Anexo 2. Confirmación de cargue de porcentaje implementación Avanti
• 2.4.3.6. Informe población víctima del conflicto armado: Informe de estudiantes Universitarios
• 2.4.3.1 Adecuación SIVIC: Historia de Usuario
• 2.4.3.2. Extracción de Información: Correo enviado al equipo PAD con la información de cada entidad que realizó reporte PAD
• Anexo 1. Convocatoria  ETI Memoria, Paz y Reconciliación 24 08 2022
• Anexo 2. Convocatoria ETI Reparación Integral 25 08 2022
• Anexo 3. Convocatoria ETI Atención y Asistencia (1) 26 08 2022
• Anexo 4. Convocatoria ETI Prevención y Protección 31 08 2022
• Anexo 5 Matriz POA Atención y Asistencia (borrador)
• Anexo 6. Matriz POA Reparación Integral (borrador)
• Anexo 7. Matriz POA Prevención y Protección (borrador)
• 2.3.4.2 - 2.4.4.4 INFORME CUALITATIVO AGOSTO
• 2.4.4.2 - 2.4.4.4 MAPEO ALIANZAS 2022 AGOSTO</v>
          </cell>
          <cell r="ET66" t="str">
            <v>•	Anexo 1. Seguimiento PAD y MPIV - CVP
•	Anexo 2. Seguimiento PAD - FUGA
•	Anexo 3. Seguimiento PAD - SG
•	Anexo 4. Seguimiento PAD y MPIV - IDARTES
•	Anexo 5. Seguimiento PAD - IDIPRON
•	Anexo 6. Seguimiento PAD y MPIV - IDPAC
•	Anexo 7. Seguimiento PAD y MPIV - IDRD
•	Anexo 8. Seguimiento PAD - IPES
•	Anexo 9. Seguimiento PAD - OFB
•	Anexo 10. Seguimiento PAD - SCRD
•	Anexo 11. Seguimiento PAD - SDDE
•	Anexo 12. Seguimiento PAD - SDHT
•	Anexo 13. Seguimiento PAD y MPIV - SDG
•	Anexo 14. Seguimiento PAD y MPIV - SDIS
•	Anexo 15. Seguimiento PAD y MPIV - SDMujer
•	Anexo 16. Seguimiento PAD - SDP
•	Anexo 17. Seguimiento PAD y MPIV - SDS
•	Anexo 18. Seguimiento PAD y MPIV - SDSCJ
•	Anexo 19. Seguimiento PAD y MPIV - SED
•	Anexo 20. Seguimiento PAD - UAESP
•	Anexo 21. Seguimiento PAD - UDFJC
•	Anexo 22. Certificación diligenciamiento RUSICST 2022-1  Bogotá D.C.
•	Anexo 23. Oficio cargue Plataforma RUSICS 2021-2
•	Anexo 24. Metodologia certificación territorial 2022
•	Anexo 25. Cargue de beneficiarios Vivanto-PAT
•	Anexo 26. Cargue actualización PAT metas SDHT
•	Anexo 27. Acta jornadas revisión PAD FUT II Trimestre 2022 19 y 25 de julio de 2022
•	Anexo 28. Evidencia de reunión DADEP-OACPVR 7 de julio
•	Anexo 29. Acta reunión SHT - SDH -ACPVR Nuevas metas PAD 12 07 2022
•	Anexo 30. Acta revisión bases de datos SDMUJER 19 08 2022
•	Anexo 31. Acta revisión bases de datos SCRD 19 08 2022
•	Anexo 32. Acta revisión bases de datos IDRD 19 08 2022
•	Anexo 33. Acta revisión bases de datos IDARTES 19 08 2022
•	Anexo 34. Acta revisión bases de datos FUGA 12 08 2022
•	Anexo 35. Acta reunión aclaración presupuestal nuevas metas PAD Habitat 14 07 2022
•	Anexo 36. Acta asistencia tecnica UAESP 05 07 2022
•	Anexo 37. Acta asistencia tecnica Seguimiento PAD OFB 07 07 2022
•	Anexo 38. Acta reunión IDT - ACPVR 05092022
•	Anexo 39. Acta reunión IDPAC - ACPVR 02092022
•	Anexo 40. Acta asistencia tecnica Anteproyecto 2023 SDDE_19092022
•	Anexo 41. Acta asistencia tecnica Anteproyecto 2023 SDG_14092022
•	Anexo 42. Acta asistencia tecnica Anteproyecto 2023 SDMUJER_15092022
•	Anexo 43. Acta asistencia tecnica Anteproyecto 2023 SDS_16092022
•	Anexo 44. Acta asistencia tecnica Anteproyecto 2023 SDSCJ_22092022
•	Anexo 45. Acta asistencia tecnica Anteproyecto 2023 SG_19092022
•	Anexo 46. Acta asistencia tecnica Anteproyecto 2023 UAESP_22092022
•	Anexo 47. GUIA DOCUMENTO ANTEPROYECTO DE PRESUPUESTO VÍCTIMAS 2023
•	Anexo 48. Guia elaboración Anteproyecto de Presupuesto Víctimas 2023
•	Anexo 49. MATRIZ POA 2022-2023_SI
•	Anexo 50. MATRIZ POA 2022-2023_AyA
•	Anexo 51. MATRIZ POA 2022-2023_MPR
•	Anexo 52. MATRIZ POA 2022-2023_PPGNR
•	Anexo 53. MATRIZ POA 2022-2023_REPARACIÓN INTEGRAL
•	Anexo 54. Radicados oficios convocatoria subcomités temáticos
•	Anexo 55. Modelo oficio citación subcomites temáticos
•	Anexo 56. Acta subcomité temático AyA_20292022
•	Anexo 57. Acta subcomite temático MPR_23092022
•	Anexo 58. Acta subcomité temático prevención, protección y garantías de no repetición
•	Anexo 59. Acta subcomité temático SI_21092022
•	Anexo 60. Acta subcomité temático RI_23-30092022
•	Anexo 61. Matriz seguimiento a compromisos - II ciclo
•	CLJT:  Segundo Informe
•	Carpeta - Convocatoria a los espacios (2 Ciclo)
•	2.4.3.1  Adecuación SIVIC
•	2.4.3.2.  Extracción de Información
•	Septiembre 2022 soportes AE</v>
          </cell>
          <cell r="EU66" t="str">
            <v>•	Anexo 1. Anexo 4 del Anteproyecto de Presupuesto 2023
•	Boletín trimestral publicado en la página web
•	Informe población víctima - herramienta pedagógica " A jugársela por las víctimas" publicado en la página web
•	Historia de usuario
•	Correo enviado a secretaria de educación con el cruce realizado
•	Octubre 2022 soportes AE</v>
          </cell>
          <cell r="EV66">
            <v>0</v>
          </cell>
          <cell r="EW66">
            <v>0</v>
          </cell>
          <cell r="EX66">
            <v>1892343000</v>
          </cell>
          <cell r="EY66">
            <v>1892343000</v>
          </cell>
          <cell r="EZ66">
            <v>1892343000</v>
          </cell>
          <cell r="FA66">
            <v>1892343000</v>
          </cell>
          <cell r="FB66">
            <v>1892343000</v>
          </cell>
          <cell r="FC66">
            <v>1892343000</v>
          </cell>
          <cell r="FD66">
            <v>1892343000</v>
          </cell>
          <cell r="FE66">
            <v>1892343000</v>
          </cell>
          <cell r="FF66">
            <v>1892343000</v>
          </cell>
          <cell r="FG66">
            <v>1892343000</v>
          </cell>
          <cell r="FH66">
            <v>1892343000</v>
          </cell>
          <cell r="FI66">
            <v>1892343000</v>
          </cell>
          <cell r="FJ66">
            <v>1892343000</v>
          </cell>
          <cell r="FK66">
            <v>1892343000</v>
          </cell>
          <cell r="FL66">
            <v>1892343000</v>
          </cell>
          <cell r="FM66">
            <v>1892343000</v>
          </cell>
          <cell r="FN66">
            <v>1892343000</v>
          </cell>
          <cell r="FO66">
            <v>1892343000</v>
          </cell>
          <cell r="FP66">
            <v>1742343000</v>
          </cell>
          <cell r="FQ66">
            <v>1742343000</v>
          </cell>
          <cell r="FR66">
            <v>1742343000</v>
          </cell>
          <cell r="FS66">
            <v>1749846491</v>
          </cell>
          <cell r="FT66">
            <v>1749846491</v>
          </cell>
          <cell r="FU66">
            <v>0</v>
          </cell>
          <cell r="FV66">
            <v>0</v>
          </cell>
          <cell r="FW66">
            <v>1749846491</v>
          </cell>
          <cell r="FX66">
            <v>1687176312</v>
          </cell>
          <cell r="FY66">
            <v>1687176312</v>
          </cell>
          <cell r="FZ66">
            <v>1687174889</v>
          </cell>
          <cell r="GA66">
            <v>1737174889</v>
          </cell>
          <cell r="GB66">
            <v>1737174889</v>
          </cell>
          <cell r="GC66">
            <v>1737174889</v>
          </cell>
          <cell r="GD66">
            <v>1709339477</v>
          </cell>
          <cell r="GE66">
            <v>1682429266</v>
          </cell>
          <cell r="GF66">
            <v>1700933339</v>
          </cell>
          <cell r="GG66">
            <v>1700933339</v>
          </cell>
          <cell r="GH66">
            <v>0</v>
          </cell>
          <cell r="GI66">
            <v>0</v>
          </cell>
          <cell r="GJ66">
            <v>1700933339</v>
          </cell>
          <cell r="GK66">
            <v>0</v>
          </cell>
          <cell r="GL66">
            <v>31298318</v>
          </cell>
          <cell r="GM66">
            <v>177718400</v>
          </cell>
          <cell r="GN66">
            <v>332148102</v>
          </cell>
          <cell r="GO66">
            <v>497098690</v>
          </cell>
          <cell r="GP66">
            <v>647193152</v>
          </cell>
          <cell r="GQ66">
            <v>816117925</v>
          </cell>
          <cell r="GR66">
            <v>989971657</v>
          </cell>
          <cell r="GS66">
            <v>1159107666</v>
          </cell>
          <cell r="GT66">
            <v>1700933339</v>
          </cell>
          <cell r="GU66">
            <v>0</v>
          </cell>
          <cell r="GV66">
            <v>0</v>
          </cell>
          <cell r="GW66">
            <v>1700933339</v>
          </cell>
          <cell r="GX66">
            <v>0</v>
          </cell>
          <cell r="GY66">
            <v>0</v>
          </cell>
          <cell r="GZ66">
            <v>0</v>
          </cell>
          <cell r="HA66">
            <v>0</v>
          </cell>
          <cell r="HB66">
            <v>0</v>
          </cell>
          <cell r="HC66">
            <v>0</v>
          </cell>
          <cell r="HD66">
            <v>0</v>
          </cell>
          <cell r="HE66">
            <v>0</v>
          </cell>
          <cell r="HF66">
            <v>0</v>
          </cell>
          <cell r="HG66">
            <v>30611022</v>
          </cell>
          <cell r="HH66">
            <v>0</v>
          </cell>
          <cell r="HI66">
            <v>0</v>
          </cell>
          <cell r="HJ66">
            <v>30611022</v>
          </cell>
          <cell r="HK66">
            <v>10996705</v>
          </cell>
          <cell r="HL66">
            <v>30611022</v>
          </cell>
          <cell r="HM66">
            <v>30611022</v>
          </cell>
          <cell r="HN66">
            <v>30611022</v>
          </cell>
          <cell r="HO66">
            <v>30611022</v>
          </cell>
          <cell r="HP66">
            <v>30611022</v>
          </cell>
          <cell r="HQ66">
            <v>30611022</v>
          </cell>
          <cell r="HR66">
            <v>30611022</v>
          </cell>
          <cell r="HS66">
            <v>30611022</v>
          </cell>
          <cell r="HT66">
            <v>30611022</v>
          </cell>
          <cell r="HU66">
            <v>0</v>
          </cell>
          <cell r="HV66">
            <v>0</v>
          </cell>
          <cell r="HW66">
            <v>30611022</v>
          </cell>
          <cell r="HX66" t="str">
            <v xml:space="preserve">Con respecto a la meta de realizar 100% de los espacios de coordinación y articulación programados con entidades e instancias de orden territorial y nacional, en materia de asistencia, atención y reparación a las víctimas del conflicto armado con corte a octubre de 2022 se programaron realizar 110 actividades de las cuales se cumplieron 104 , a través de 5 grandes acciones que son: 
• Formular, actualizar y hacer seguimiento al Plan de Acción Distrital de víctimas, paz y reconciliación con (15) actividades que son: (3) Solicitudes de seguimiento trimestral, (2) seguimiento trimestral PAD, (2) Cargue Avanti seguimiento trimestral, (1) Insumos Informe 9 de Abril, (2) Reporte RUSICST, (1) Consolidación documentos certificación; (3) Cargue Modulo PAT Vivanto y (1) Elaboración Anexo 4 Anteproyecto de presupuesto 2023
• Brindar asistencia técnica para la formulación, implementación, seguimiento y evaluación a la política pública en el Distrito con (3) actividades que se enfocaron en la asistencia técnica para seguimiento Plan Acción Distrital . (2) Asistencias técnicas para Anexo 4 Anteproyecto del Presupuesto
• Asesorar y difundir la gestión del conocimiento en materia de víctimas, paz, reconciliación, e implementación de los acuerdos (28) actividades en las que se realizaron: (10) Adecuación al sistema y fortalecimiento del SIVIC, gestión de (10) solicitudes de procesamiento y extracción de información, (1) generación de Informe 9 de abril, (1) Informe Iged, la generación de (4) Boletines trimestrales y (2) Informe de población víctima del conflicto armado
• Gestionar alianzas con entidades públicas y/o privadas y cooperación internacional para hacer de Bogotá un territorio de reconciliación y construcción de memoria, verdad, justicia, reparación y garantía de no repetición se realizaron (23) actividades así: (1) Documento de planificación de la estrategia para el fortalecimiento y el desarrollo del ecosistema de alianzas estratégicas para la vigencia 2022, (8) Reporte cualitativo de actualización de mapeo de actores y acciones de cooperantes internacionales, (1) Reporte cualitativo de actualización de mapeo de actores y acciones de economía solidaria a nivel nacional, (9) Reporte cualitativo de actualización de mapeo de actores y acciones de alianzas público y privadas, nacionales e internacionales y (3) Acciones de impacto que contribuyan a materializar la gestión de alianzas estratégicas y presentaron el siguiente comportamiento, Desarrollo del proceso de gestión de cooperación
• Ejercer la secretaría técnica del Comité Distrital de Justicia Transicional, los Comités Locales de Justicia Transicional y sus espacios respectivos del cual se realizaron (43) actividades así: (5) Formulación POA Subcomités temáticos, (10) Convocatoria Subcomités temáticos, (10) actas subcomités temáticos, (10) Matriz Seguimiento a compromisos derivados de los Subcomités Temáticos, (2) Convocatoria Comité Distrital de Justicia Transicional -CDJT, (2) Actas CDJT, (2) Matriz seguimiento a compromisos derivados del CDJT y (2) informe de ejecución de acciones relacionadas con la secretaría técnica de los Comités Locales de Justicia Transicional.
BENEFICIOS 
• Trimestralmente se realiza el seguimiento a la implementación del plan de Acción Distrital (PAD) el cual hace las veces de hoja de ruta para la planeación e implementación de la política pública de víctimas en el Distrito. 
• El Reporte Unificado de Sistema de Información, Coordinación y Seguimiento Territorial de la Política Pública de Víctimas del Conflicto Armado (RUSICST) es un mecanismo de información, seguimiento y evaluación al desempeño de su entidad territorial en relación con la implementación de la Política Pública de Víctimas del Conflicto Armado (Art. Artículo 2. 2. 8. 3. 8. Decreto 1084 de 2015).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estas. Estos procesos de acompañamiento técnico buscan fortalecer y mejorar las fases de diseño, implementación, evaluación y seguimiento de la política de víctimas en el Distrito. 
• Población Victima del conflicto armado ya que se generan indicadores para la toma de decisiones, respeto a los indicadores calculados en pro de la superación de vulnerabilidad de la población Víctima que reside en Bogotá,  La población en general de Bogotá ya que con este control se hace auditoria en los recursos que se entregan por ayuda humanitaria inmediata,  Gestión de acuerdo de voluntades para dar inicio y hacer seguimiento a los programas de empleabilidad, asesoría y generación de ingresos.  
• Inclusión y visibilidad de la gestión de iniciativas y estrategias productivas de la población objetivo.  
• Fortalecimiento de capacidades a emprendedores de economía solidaria para formalización de sus unidades productivas. 
• Con el Informe IGED 2022, la población Victima del conflicto armado, mesas de víctimas y organizaciones de Víctimas ya los indicadores construidos en el informe IGED dan cuenta del estado actual de la población Victima en Bogotá.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Con la realización de los Comités Locales de Justicia Transicional -CLJT se beneficia a la Población Victima del Conflicto armado residente en cada una de las localidades en donde se realizan.
</v>
          </cell>
          <cell r="HY66" t="str">
            <v xml:space="preserve">En el mes de septiembre fue remitido por parte de la Unidad para la Atención y Reparación Integral a las Víctimas (UARIV) la metodología correspondiente a la certificación territorial 2022, en esta metodología se definen los criterios,  parámetros de evaluación,  fuentes de información y soportes que se requieren para cada una de  las variables definidas, sin embargo, no fueron informadas las fechas para la recepción de  información y datos citados, razón por la cual, no se remite producto para el presente mes. 
Una vez sea informada por parte de la Unidad para la Atención y Reparación Integral a las Víctimas (UARIV) las fechas y tiempos de recepción de información será remitido lo solicitado. Esta actividad corresponde a la programación del mes de agosto.
</v>
          </cell>
          <cell r="HZ66" t="str">
            <v/>
          </cell>
          <cell r="IA66" t="str">
            <v>Para el cumplimiento de esta meta, en el mes de enero se realizaron (6) actividades de (6) programadas, las cuales están orientadas a fortalecer y desarrollar la coordinación y articulación con las entidades del Sistema Distrital de Atención y Reparación Integral a las Víctimas - SDARIV a través de: 
•	La formulación, actualización y seguimiento al Plan de Acción Distrital de Víctimas, Paz y Reconciliación - PAD: 
1.	De conformidad con lo establecido en la Metodología de Calificación para la Certificación Territorial 2021, la Unidad para la Atención y Reparación Integral a las Víctimas (UARIV), remitió a la Alcaldía Mayor de Bogotá la solicitud de información junto con los anexos requeridos para la vigencia 2021. De acuerdo con esto, desde la Dirección de Reparación Integral se procedió a solicitar, revisar y compilar los insumos en el marco de los componentes y criterios definidos para remitir a la entidad competente. Luego de esto, y teniendo en cuenta las revisiones efectuadas por la UARIV se reciben los resultados preliminares de la vigencia 2021. Frente a esto, se remitirá oficio de réplica con la información o anexos faltantes, proceso bajo cual se establecerá la calificación final de la certificación territorial para la ciudad de Bogotá.
•	ii)	La asistencia técnica brindada que requieran las entidades para la actualización, ejecución y seguimiento al PAD: Durante el periodo se brindó asistencia técnica de acuerdo con la demanda de las entidades distritales. 
•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2.	Se creó Historia de Usuario para la activación de un módulo en SIVIC de restitución de tierras, esta historia de usuario se construyó de la mano del equipo jurídico de la Alta Consejería de Paz Victimas y Reconciliación 
3.	Se realizó Extracción y análisis de información para identificar la población víctima del conflicto armado inscrita en el programa jóvenes en la U, programa manejado por la secretaria de educación. 
4.	 Se realizó documento cualitativo describiendo la población mujer víctima del conflicto armado en Bogotá a partir de la información extraída por el equipo cuantitativo del Observatorio de Víctimas
•	El ejercicio de secretaría técnica del Comité Distrital de Justicia Transicional, sus subcomités temáticos y los Comités Locales de Justicia Transicional: 
No se adelantaron acciones.  
•	El desarrollo de acciones necesarias para la coordinación y articulación que permitan la implementación de medidas de prevención, protección y garantías de no repetición en el Distrito: 
No se adelantaron acciones.  
•	La gestión de alianzas público - privadas y de cooperación internacional que contribuyan a hacer de Bogotá un territorio de reconciliación y construcción de memoria, verdad, justicia, reparación integral y con garantías de no repetición: 
No se adelantaron acciones.  
•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5.	Actas CDJT 
La Alta Consejería de Paz, Víctimas y Reconciliación en calidad de Secretaría Técnica del Comité Distrital de Justicia Transicional (CDJT), realizó envío del acta de la tercera sesión ordinaria del Comité, celebrado el día 27 de diciembre de 2021.  
6.	Matriz seguimiento a compromisos derivados del CDJT: Se consolida la matriz de seguimiento a los compromisos derivados del Comité Distrital de Justicia Transicional. Esta matriz permite identificar la instancia en la cual se estableció el compromiso, el nombre de quién realizó la solicitud, la entidad o espacio que representa la persona y los tiempos de ley previstos para el cumplimiento de dicho compromiso
BENEFICIOS
• La certificación territorial tiene por objeto medir el nivel de contribución de los departamentos, distritos y municipios en el diseño, implementación y seguimiento de la política pública de víctimas, a través del cumplimiento de sus competencias en materia de prevención, protección, asistencia, atención y reparación integral. Conlleva un proceso de extracción, consolidación, cálculo y análisis de la información suministrada por las entidades territoriales a través de las herramientas de planeación y seguimiento que le permiten a la Unidad para las Víctimas determinar los resultados que dan cuenta del porcentaje de contribución en el diseño, implementación y seguimiento a la política pública de víctimas.
• La UARIV cuenta con competencias para “Aplicar instrumentos de certificación a las entidades que conforman el Sistema Nacional de Atención y Reparación a las Víctimas, respecto a su contribución en el goce efectivo de los derechos a la verdad, justicia y reparación integral a las víctimas, de acuerdo con las obligaciones contempladas en la presente ley” y el Decreto 1084 de 2015 en su artículo 2.2.6.5.6.4. De la certificación de las entidades que conforman el Sistema Nacional de Atención, y Reparación Integral a las Víctimas - SNARIV.
• Población de la ciudad de Bogotá que solicita servicio de restitución de tierras a área jurídica de la Alta Consejería de Paz, Víctimas y renunciación
• Las 196 Víctimas del conflicto armado residente en Bogotá inscrita en el programa Reto en la U.
• Población Mujer víctima del conflicto armado residente en Bogotá  
• La participación de las víctimas en el Comité Distrital de Justicia Transicional que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v>
          </cell>
          <cell r="IB66" t="str">
            <v>Para el cumplimiento de esta meta, en el mes de febrero se realizaron (5) actividades de (5) programadas, las cuales están orientadas a fortalecer y desarrollar la coordinación y articulación con las entidades del Sistema Distrital de Atención y Reparación Integral a las Víctimas - SDARIV a través de: 
•	La formulación, actualización y seguimiento al Plan de Acción Distrital de Víctimas, Paz y Reconciliación - PAD: No se adelantaron acciones.  
•	La asistencia técnica brindada que requieran las entidades para la actualización, ejecución y seguimiento al PAD: No se adelantaron acciones.  
•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1.	Se creo historia de usuario donde busca identificar los hogares que realizaron evaluación de ayuda humanitaria y el valor de la tasación es cambiado al original que calcula el sistema, para que de esta manera se pueda hacer seguimiento y revisar que el cambio que realizo el funcionario que realizó la evaluación se la correcta.
2.	Se realizó extracción de información, cruce y análisis de información del registro único de víctimas y la base SIMAT para identificar niños víctimas del conflicto armado y de esta manera ser beneficiados con dispositivos con conectividad y movilidad escolar
•	El ejercicio de secretaría técnica del Comité Distrital de Justicia Transicional, sus subcomités temáticos y los Comités Locales de Justicia Transicional: No se adelantaron acciones.  
•	La gestión de alianzas público - privadas y de cooperación internacional que contribuyan a hacer de Bogotá un territorio de reconciliación y construcción de memoria, verdad, justicia, reparación integral y con garantías de no repetición: 
3.  Organización y planificación de los lineamientos que orientan la gestión de alianzas público-privadas, de cooperación y la acción institucional del equipo de alianzas estratégicas. 
4. Desarrollo de la propuesta temática de Bogotá para el Foro Mundial de Ciudades y Territorios de Paz 2022 – 2023 y articulación con La Agenda de la Paz para la Organización Mundial.
5. Reactivación de alianzas de la vigencia 2021 de cara a la consolidación de estrategias de estabilización socioeconómica del 2022 e iniciativas de impacto para la población objeto.
•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No se presentaron acciones
BENEFICIOS:
•	Familias víctimas del conflicto armado debido a que se les hará seguimiento a los valores entregados de arriendo y unidades de redención, dando un punto de control en temas de información y ayudas otorgadas.
•	Niños y niñas víctimas del conflicto armado que sean beneficiados con dispositivos con conectividad y movilidad escolar
•	Gestión de acuerdo de voluntades para dar inicio a los programas de empleabilidad, asesoría y generación de ingresos. 
•	Inclusión y visibilidad de la gestión de iniciativas y estrategias productivas de la población objetivo. 
•	Fortalecimiento de capacidades a emprendedores e inicio de articulaciones para compra de activos.</v>
          </cell>
          <cell r="IC66" t="str">
            <v>Para el cumplimiento de esta meta, en el mes de marzo se realizaron (9) actividades de (9) programadas, las cuales están orientadas a fortalecer y desarrollar la coordinación y articulación con las entidades del Sistema Distrital de Atención y Reparación Integral a las Víctimas - SDARIV a través de: 
• La formulación, actualización y seguimiento al Plan de Acción Distrital de Víctimas, Paz y Reconciliación - PAD:  
I) Solicitud seguimiento trimestral
Se realizó la solicitud de seguimiento correspondiente al primer trimestre del año 2022; para dicho fin, se elevaron los siguientes requerimientos: 
1. Solicitud del seguimiento a la implementación del Plan de Acción Distrital (PAD) con corte al 31 de marzo de 2022. Esta solicitud se envió a 21 entidades y consta de las siguientes variables para cada una de las 146 metas anualizadas:
• Información de avance físico
• Información de la ejecución presupuestal de 2022 diligenciada en millones de pesos 
• Información de beneficiarios por sexo y localidad 
• Información de características poblacionales y diferenciales 
• Información de grupo etario 
• Información de tipo cualitativo de la implementación de acciones para dar cumplimiento a la meta PAD.
2. Solicitud de seguimiento a los acuerdos establecidos con la Mesa de Pueblos Indígenas Víctimas (MPIV) en el marco del proceso de concertación derivado del artículo 66 del Plan Distrital de Desarrollo. Esta solicitud es elevada a 11 entidades, a quienes se les solicita el avance cuantitativo y cualitativo de sus acuerdos en el primer trimestre de la vigencia 2022.
II) Reporte RUSICST
Durante el mes de marzo se realizó el cargue del 100% de la información solicitada por el Ministerio del Interior y la Unidad para las Víctimas en el marco Reporte Unificado de Sistema de Información, Coordinación y Seguimiento Territorial de la Política Pública de Víctimas del Conflicto Armado (RUSICST).
Para ello, se realizó la organización, distribución y envío de información correspondiente a cada una de las Direcciones y áreas de la ACPVR en razón a las actividades que se realizan por parte de estos en materia de ejecución de la Política Pública de Víctimas:
1. Alta Consejería de Paz, Víctimas y Reconciliación.
1.1 Alianzas Estratégicas
1.2 Equipo jurídico
1.3 Observatorio Distrital de Víctimas
2. Dirección de Reparación Integral
2.1. Equipo Territorial
2.3 Equipo de Participación e Incidencia Territorial
2.3 Coordinación SDARIV
2.4 Sistemas de Información
3. Dirección de Paz y Reconciliación
4. Dirección Centro de Memoria, Paz y Reconciliación 
Se sostuvo un acompañamiento permanente frente a las dudas o inconvenientes que se pudieran presentar en cada uno de los momentos del diligenciamiento del reporte; así como el seguimiento necesario para garantizar que se cumpliera el envío del reporte de conformidad a los tiempos establecidos por el Ministerio del Interior.
Posterior a la consolidación de la información requerida, se realizó la firma de la certificación de información reportada por parte del Alto consejero para el envío y cierre del reporte RUSICST correspondiente al segundo semestre del año 2021.
III) Cargue Modulo PAT Vivanto
En el mes de marzo se realizaron acciones orientadas a organizar y planificar el proceso de cargue de información en el módulo PAT Vivanto para la vigencia 2022, de conformidad con las orientaciones brindadas por la Unidad para las Víctimas, entidad administradora de la plataforma. A continuación, se relacionan las acciones desarrolladas:
1. Se participa en jornada de fortalecimiento de la Política Pública de Víctimas con la Unidad para las Víctimas con el objetivo de recibir los lineamientos generales para el cargue de información el módulo PAT Vivanto. De esta forma, se abordan los siguientes temas:
• Estrategia de gestión e implementación de oferta
• Ajustes al Plan de Acción Territorial
• Cargue de beneficiarios
• Soporte técnico y canales de comunicación
2. Con el objetivo de iniciar el cargue de la información se envía oficio a la Subdirección Nación – Territorio de la Unidad para las Víctimas realizando la solicitud de ajustes al módulo PAT Vivanto. Esto con el objetivo de realizar los ajustes requeridos al PAT plurianual cargado y de esta forma dar paso a la anualización correspondiente.
• La asistencia técnica brindada que requieran las entidades para la actualización, ejecución y seguimiento al PAD: 
IV) Se realizaron 8 asistencias técnicas dirigidas a entidades del SDARIV con el propósito de brindar lineamientos generales frente a la elaboración del informe de implementación de la política pública de víctimas 2021 en el marco de la conmemoración del 9 de abril - Día Nacional de la Memoria y la Solidaridad con las Víctimas del Conflicto Armado. Para ello, se convocó a espacios bilaterales a las siguientes entidades y sectores:
• IDPAC
• IPES
• SDMujer
• SDSCJ
• SDHT
• SED
• Sector Cultura
• SDS
Se desarrolló asistencia técnica con la SDDE con el objetivo de brindar lineamientos técnicos en relación con el reporte trimestral al Plan de Acción Distrital (PAD) y generar acuerdos para la implementación de su oferta institucional con población víctima del conflicto armado. 
Igualmente, se coordinó reunión general del SDARIV con la participación de 21 entidades del Distrito con compromisos asociados a la Política Pública de Víctimas. Esta reunión se llevó a cabo el 29 de marzo, y tuvo como objetivo brindar lineamientos frente a los siguientes puntos:
• Reporte FUT
• Seguimiento trimestral al PAD o Lineamientos para la entrega de evidencias y soportes de las metas
• Seguimiento acuerdos Mesa de Pueblos Indígenas y Mesa Distrital
• Cronograma Subcomités Temáticos y CDJT 2022
•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V) Extracción de información para la construcción del informe IGED, la información extraída es para la elaboración de los siguientes derechos: garantías de no repetición, Derecho a la Vida, Derecho a la Libertad, Derecho a la integridad sexual, Asistencia y atención, Aseguramiento en salud y atención Psicosocial.
VI) Mejoras SIVIC: se ejecutó la historia de usuario referente un control automático de Ayudas Humanitarias Inmediatas que se presentan en el rango de un mes la cuales no pueden duplicarse.
• El ejercicio de secretaría técnica del Comité Distrital de Justicia Transicional, sus subcomités temáticos y los Comités Locales de Justicia Transicional: No se adelantaron acciones.  
• La gestión de alianzas público - privadas y de cooperación internacional que contribuyan a hacer de Bogotá un territorio de reconciliación y construcción de memoria, verdad, justicia, reparación integral y con garantías de no repetición: 
VII)  Organización, planificación y seguimiento de los lineamientos que orientan la gestión de alianzas público-privadas, de cooperación y la acción institucional del equipo de alianzas estratégicas. 
VIII) Desarrollo de la propuesta para el Foro Mundial de Ciudades y Territorios de Paz 2022 – 2023 y articulación con La Agenda de la Paz para la Organización Mundial. 
IX) Seguimiento y gestión de alianzas de la vigencia 2021 de cara a la consolidación de estrategias de estabilización socioeconómica del 2022 e iniciativas de impacto para la población objeto.
•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No se presentaron acciones
BENEFICIOS:
• Trimestralmente se realiza el seguimiento a la implementación del plan de Acción Distrital (PAD) el cual hace las veces de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 El Reporte Unificado de Sistema de Información, Coordinación y Seguimiento Territorial de la Política Pública de Víctimas del Conflicto Armado (RUSICST) es un mecanismo de información, seguimiento y evaluación al desempeño de su entidad territorial en relación con la implementación de la Política Pública de Víctimas del Conflicto Armado (Art. Artículo 2. 2. 8. 3. 8. Decreto 1084 de 2015).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estas. Estos procesos de acompañamiento técnico buscan fortalecer y mejorar las fases de diseño, implementación, evaluación y seguimiento de la política de víctimas en el Distrito.
• Población Victima del conflicto armado ya que se generan indicadores para la toma de decisiones, respeto a los indicadores calculados en pro de la superación de vulnerabilidad de la población Víctima que reside en Bogotá 
• La población en general de Bogotá ya que con este control se hace auditoria en los recursos que se entregan por ayuda humanitaria inmediata 
• Gestión de acuerdo de voluntades para dar inicio y hacer seguimientoa los programas de empleabilidad, asesoría y generación de ingresos. 
• Inclusión y visibilidad de la gestión de iniciativas y estrategias productivas de la población objetivo. 
• Fortalecimiento de capacidades a emprendedores de economía solidaria para formalización de sus unidades productivas.</v>
          </cell>
          <cell r="ID66" t="str">
            <v xml:space="preserve">Para el cumplimiento de esta meta, en el mes de abril se realizaron (14) actividades de (15) programadas, las cuales están orientadas a fortalecer y desarrollar la coordinación y articulación con las entidades del Sistema Distrital de Atención y Reparación Integral a las Víctimas - SDARIV a través de: 
• La formulación, actualización y seguimiento al Plan de Acción Distrital de Víctimas, Paz y Reconciliación - PAD:  
I. Solicitud seguimiento trimestral
Se consolida versión preliminar de la matriz de Seguimiento al Plan de Acción Distrital (PAD) del primer trimestre del año 2022 con la información reportada por 21 entidades del SDARIV en el marco de las metas anualizadas para la actual vigencia. En este sentido, se registra la siguiente información, por cada una de las 146 metas PAD 2022:
1. Avance físico 
2. Avance presupuestal 
3. Beneficiarios por sexo y localidad 
4. Características poblacionales y diferenciales
5. información de orden cualitativo de la implementación de acciones para el cumplimiento a la meta PAD. 
En el marco de este ejercicio la OACPVR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Es importante precisar que el reporte que se remite es un reporte de carácter preliminar; toda vez, a la fecha de corte, algunas entidades se encuentran realizando ajustes a las observaciones remitidas por parte de la OACPVR.
II. Insumos Informe 9 de Abril
Se remite al Observatorio Distrital de Víctimas del Conflicto Armado (ODVCA) el capítulo titulado “Implementación de la Política Pública de Víctimas en el Distrito Capital 2021” como insumo para la elaboración del Informe 9 de abril, el cual debe presentarse anualmente ante el Concejo de Bogotá. Este capítulo brinda un balance de las acciones adelantadas en materia de la Política Pública de Víctimas en el marco del Plan Distrital de Desarrollo “Un Nuevo Contrato Social y Ambiental para la Bogotá del Siglo XXI” y el Plan de Acción Distrital correspondiente a la vigencia 2021. Para tal fin, se estructuraron tres (3) aparados que dan cuenta de los avances del Sistema Distrital de Atención, Asistencia y Reparación Integral a las Víctimas (SDARIV) en materia de atención, asistencia, y reparación integral: 
(i) Implementación de la Política Pública de Víctimas en el Distrito Capital 2021
(ii)  Balance de la implementación del Plan de Acción Distrital (PAD) 2021 
(iii)  Balance del PAD por componentes
III. Informe 9 de abril 2022
Se construyó el Informe 9 de abril donde da a conocer la rendición de cuentas de las acciones realizadas por la Alta Consejería de Paz, Victimas y reconciliación durante el año 2021, este informe es presentado el 9 de abril al Concejo de Bogotá
IV. Informe IGED 2022
Se desarrolló el Informe de goce efectivo de derechos IGED, donde acorde al Auto 373 de 2016, ajustada a partir de lo consignado en el Auto 331 de 2019, y el Auto 166 de 2020 de la Corte Constitucional, se construyeron la batería de indicadores con la información de la Unidad Victimas y la Alta Consejeria de Paz, Victimas y Reconciliación 
V. Boletín Trimestral
Se desarrolló el Boletín Trimestral del Observatorio Distrital de Victimas, donde visibiliza a la población víctima radicada en Bogotá, realiza una Caracterización de la población e informa las medidas entregadas por la Alta Consejería De Paz, Víctimas y Reconciliación
VI. Historia de Usuario SIVIC
Se realizó Historia Usuario SIVIC que permitiera identificar las evaluaciones que se realizan manera manual, con el objetivo verificar si la información registrada de manera manual en el FUD es correcta.
VII. Extracción de Información
Se realizó extracción de información para identificar niños, niñas y adolescentes, Victimas del conflicto armado inscritas en los colegios de la secretaria de educación, para dar prioridad y seguimiento en las matrículas de los colegios del Distrito
VIII. Desarrollo de la propuesta para el Foro Mundial de Ciudades y Territorios de Paz 2022 – 2023 y articulación con La Agenda de la Paz para la Organización Mundial. Así mismo, se logró acuerdo estratégico de cooperación con la fundación Konrad Adenauer Stiftung (KAS).
IX. Seguimiento y gestión de alianzas de la vigencia 2021 de cara a la consolidación de estrategias de estabilización socioeconómica del 2022 e iniciativas de impacto para la población objeto como lo son con la Cámara de Comercio de Bogotá, KAS, GLOBANT, SECRETARIA DE DESARROLLO ECONOMICO, FUNDACIÓN ANDI, SENA Y OEI. 
X - XIV. Convocatoria Subcomités temáticos
De conformidad con lo establecido por el Decreto 339 de 2020 y a la Resolución 036 de 2014 se la realiza convocatoria a los Subcomités Temáticos previos al Comité Distrital de Justicia Transicional (CDJT), de acuerdo con el cronograma y al plan de trabajo realizado con las coordinaciones de los Subcomités. Bajo este proceso de convocatoria se define:
Agenda, insumos a enviar, asuntos referidos al Plan Operativo Anual (POA), invitados especiales y establecimiento de las delegaciones de víctimas. De igual forma, se realiza acopio de los documentos definidos por las coordinaciones de los Subcomités, para que sean discutidos en cada una de las sesiones. 
Esta convocatoria fue remitida a las entidades el día 19 de abril, atendiendo a los tiempos de su reglamento interno. Los subcomités temáticos son:
i) Asistencia y Atención
ii) Reparación Integral
iii) Prevención, Protección y Garantías de No Repetición
iv) Memoria, Paz y Reconciliación
v) Sistemas de Información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Con el Informe 9 de abril 2022, Toda la población Victima del conflicto armado residente en Bogotá, ya que se da a conocer las acciones realizadas de la Alta Consejería De Paz, Victimas y Reconciliación 
• Con el Informe IGED 2022, la población Victima del conflicto armado, mesas de víctimas y organizaciones de Víctimas ya los indicadores construidos en el informe IGED dan cuenta del estado actual de la población Victima en Bogotá
• Gestión de acuerdo de voluntades para dar inicio a los programas de empleabilidad, asesoría y generación de ingresos. 
• Inclusión y visibilidad de la gestión de iniciativas y estrategias productivas de la población objetivo. 
• Fortalecimiento de capacidades a emprendedores e inicio de articulaciones para compra de activos.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RETRASOS
• Convocatoria CDJT: La fecha de sesión del CDJT se define de manera articulada con el Despacho de la Alcaldesa Mayor, quien debe presidir la sesión de conformidad con la normatividad vigente. Si bien el Equipo Técnico de la OACPVR realizó la planeación de la primera sesión ordinaria del CDJT para el mes de abril, el Despacho de la Alcaldesa estableció el mes de junio para su realización, teniéndose entonces que reprogramar este producto y reportar de acuerdo a lo mencionado. 
</v>
          </cell>
          <cell r="IE66" t="str">
            <v>Para el cumplimiento de esta meta, en el mes de MAYO se realizaron (17) actividades de (18) programadas, las cuales están orientadas a fortalecer y desarrollar la coordinación y articulación con las entidades del Sistema Distrital de Atención y Reparación Integral a las Víctimas - SDARIV a través de: 
•	Formular, actualizar y hacer seguimiento al Plan de Acción Distrital de víctimas, paz y reconciliación
1. Cargue Avanti seguimiento trimestral
Durante el mes de mayo, se realizó el cargue del 100% de las metas PAD con su respectivo avance en la plataforma AVANTI. Para tal fin, se consolidó la batería de indicadores a través de la cual se reporta la implementación física y presupuestal de cada una de las metas PAD correspondiente a la vigencia 2022; asimismo, se realizó la consolidación de los criterios e indicadores desagregados. 
Se realiza la actualización de los criterios y metas proyecto de inversión asociadas. Una vez consolidada esta información se procede al cargue respectivo en la plataforma, dando como resultado la publicación del avance físico correspondiente al 59,8% y de la ejecución presupuestal de 30,4%.
•	Asesorar y difundir la gestión del conocimiento en materia de víctimas, paz, reconciliación, e implementación de los acuerdos.
2. Adecuación SIVIC: 
 Se desarrolló sobre el Sistema de Información SIVIC un control que permite evidenciar o visualizar criterios del cálculo de la tasación y observar si la tasación está bien calculada porque algún dato de las personas que están evaluando no es correcto. Si se requiere el cambio de la tasación de manera manual, se implementó funcionalidad para su cambio para lo cual se debe registrar la correspondiente observación. De igual manera, se implementó la funcionalidad que permite ver el historial de tasación que genera el sistema y la que ha establecido el usuario. 
En esta ventana se anexa la protección especial que se le asigna a la víctima para poder ver a que tasación hace la referencia.
3. Extracción de Información
Se extrajo la información de la línea base de corte 1 de Mayo del 2022, de tal manera que se identificó la población de Bogota para ser georreferenciada por Localidad, UPZ para identificar la población ubicada por la UARIV.
•	Gestionar alianzas con entidades públicas y/o privadas y cooperación internacional para hacer de Bogotá un territorio de reconciliación y construcción de memoria, verdad, justicia, reparación y garantía de no repetición
4. Desarrollo del proceso de gestión de cooperación en el marco de los acuerdos con PNUD, EMBAJADA DE SUIZA, KAS Y PROGRAMA MUNDIAL DE ALIMENTOS. 
5. Seguimiento y gestión de alianzas de la vigencia 2022 con iniciativas de impacto para la población objeto entre Cámara de Comercio de Bogotá, SDDE, OEI, SENA, GRAN FUNDACIÓN, FUNDACIÓN ANDI, GLOBANT Y SMARTEC. 
6. Para el mes de mayo se adelantó uno de los productos que consiste en la realización de 1 acción de impacto en el marco del fortalecimiento de capacidades a unidades productivas de Bogotá en coordinación con la Cámara de Comercio de Bogotá; esta acción estaba programada para el mes de Junio, pero por agenda del aliado se adelantó y se le dio cumplimiento en el mes de mayo. 
•	Ejercer la secretaría técnica del Comité Distrital de Justicia Transicional, los Comités Locales de Justicia Transicional y sus espacios respectivos
7-11.	Actas subcomités temáticos (5)
En el marco de las funciones de la Secretaría Técnica de los Subcomités Temáticos se elaboran y envían las (5) actas de los Subcomités Temáticos, de conformidad con lo establecido por el numeral 4 de artículo 13 de la resolución 036 de 2014:
“Artículo 13. Funciones de la Secretaría Técnica: 4. Elaborar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Estas actas fueron remitidas a los integrantes, invitados permanente e invitados especiales de los subcomités temáticos el día 11 de mayo estableciendo como fecha límite el día 18 de mayo para recibir propuesta de ajustes o modificaciones.”
12-16.	Seguimiento a compromisos derivados de los subcomités temáticos (5)
Se consolida matriz de seguimiento a los compromisos derivados de los (5) Subcomités Temáticos. Esta matriz permite identificar el espacio en el cual se estableció el compromiso, el nombre de la persona que lo solicitó, la entidad o espacio que representa la persona, y la fecha acordada para el cumplimiento del compromiso. Esta matriz se remite a cada uno de los coordinadores de los subcomités, quienes se encargan de realizar seguimiento al cumplimiento de estos, así como al Equipo Jurídico de la OACPVR quien debe garantizar el trámite de los requerimientos. 
Lo anterior se realiza atendiendo a las disposiciones del numeral 7 de artículo 13 de la resolución 036 de 2014:
“Artículo 13. Funciones de la Secretaría Técnica: 7. Diseñar un instrumento que le permita hacer seguimiento a los compromisos asumidos por los/as integrantes del Comité en cada sesión.”
17.	Comités Locales de Justicia Trancisional -CLJT (1)
Se presentó el primer informe de ejecución de acciones relacionadas con la secretaría técnica de los comités locales de justicia transicional, a cargo de la oficina de alta consejería de paz, víctimas y reconciliación, dicho informe contiene una introducción sobre los CLJT, las funciones de la Secretaría Técnica de dichos espacios, un apartado sobre la convocatoria a las sesiones, la creación de los planes de acción Local y el proceso de articulación local. Es de mencionar que las actas oficiales de estos espacios se generan una vez sean aprobadas en la siguiente sesión y sean firmadas por el alcalde local, por tal motivo se anexan a este informe las convocatorias realizadas 
Para los 2 productos programados y no realizados en el mes de mayo es importante tener en cuenta:
•	Actas CDJT
Para el mes de mayo no se realizó sesión del Comité Distrital de Justicia Transicional, de acuerdo con la disponibilidad en la agenda de la alcaldesa quien preside el desarrollo de las sesiones. La totalidad de estos productos será entregada en el mes de junio.
•	Matriz seguimiento a compromisos derivados del CDJT
Para el mes de mayo no se realizó sesión del Comité Distrital de Justicia Transicional, de acuerdo con la disponibilidad en la agenda de la alcaldesa quien preside el desarrollo de las sesiones. La totalidad de estos productos será entregada en el mes de junio.
BENEFICIOS
•	La plataforma AVANTI es el instrumento de consolidación y divulgación de información que se administra desde la Alta Consejería de Paz, Vícimtas y Reconciliación por medio del Observatorio Distrital de Víctimas  en el cual se registran los avances en la implementación de la política pública de víctimas para la ciudad, asimismo, guarda los registros y trazabilidad de información de cada vigencia evidenciando los porcentajes de avance en cada una de las metas establecidas por las entidades que conforman el Sistema Distrital de Atención y Reparación Integral a las Víctimas dentro de los Planes de Acción Distrital de cada vigencia.
•	Por otra parte, por medio  de la resolución 743 de 2019 la cual actualiza la reglamentación y el funcionamiento del observatorio Distrital de víctimas del Conflicto Armado perteneciente al Sector de Gestión Pública del Distrito Capital Se define el conjunto de herramientas mediante las cuales el observatorio distrital realizará el seguimiento, monitoreo y análisis a la política pública entre ellos el sistema de información AVANTI, que se encuentra enmarcado en la estructura tecnológica que se encuentra en cabeza del observatorio distrital y mediante la cual se realizara la divulgación de información para uso público de los datos recopilados, dicha herramienta es la página web: http://observatorio. victimasbogota.gov.co/. 
•	Adecuación SIVIC: Se beneficia la población que solicita ayuda humanitaria inmediata y claridad en la entrega de ayudas ya que se visualiza la tasación
•	Extracción de Información: La población Victima ubicada en Bogotá debido a se podrá georreferenciar y de esta manera tomar decisiones en temas de política pública de victimas 
•	Gestión de acuerdo de voluntades para dar inicio y hacer seguimiento a los programas de empleabilidad, asesoría y generación de ingresos. 
•	Inclusión y visibilidad de la gestión de iniciativas y estrategias productivas de la población objetivo. 
•	Fortalecimiento de capacidades a emprendedores de economía solidaria para formalización de sus unidades productivas en el marco del SEMINARIO EMPRENDE POR BOGOTÁ.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Con la realización de los Comités Locales de Justicia Transicional -CLJT se beneficia a la Población Victima del Conflicto armado residente en cada una de las localidades en donde se realizan.</v>
          </cell>
          <cell r="IF66" t="str">
            <v xml:space="preserve">Para el cumplimiento de esta meta, en el mes de junio se realizaron (11) actividades de (9) programadas, las cuales están orientadas a fortalecer y desarrollar la coordinación y articulación con las entidades del Sistema Distrital de Atención y Reparación Integral a las Víctimas - SDARIV a través de: 
1. Solicitud seguimiento trimestral
Se realizó la solicitud de seguimiento a la implementación del Plan de Acción Distrital (PAD) con corte al 30 de junio de 2022. Esta solicitud se envió a veintiún (21) entidades y consta de las siguientes variables para cada una de las 148 metas anualizadas: 
• Información de avance físico 
• Información de la ejecución presupuestal de 2022 diligenciada en millones de pesos       
• Información de beneficiarios por sexo y localidad     
• Información de características poblacionales y diferenciales     
• Información de grupo etario     
• Información de tipo cualitativo de la implementación de acciones para dar cumplimiento a la meta PAD. 
Se realizó la solicitud de seguimiento a los acuerdos establecidos con la Mesa de Pueblos Indígenas Víctimas (MPIV) en el marco del proceso de concertación derivado del artículo 66 del Plan Distrital de Desarrollo. Esta solicitud es elevada a 11 entidades, a quienes se les solicita el avance cuantitativo y cualitativo de sus acuerdos en el segundo trimestre de la vigencia 2022.
2. Cargue Modulo PAT Vivanto 
En los meses de abril, mayo y junio se realizaron acciones orientadas a la planeación y cargue de la información en el módulo PAT Vivanto de la vigencia 2022, de conformidad con las orientaciones brindadas por la Unidad para las Víctimas, entidad administradora de la plataforma. A continuación, se relacionan las acciones desarrolladas: 
a) Se realizó el cargue de las bases de datos de beneficiarios de medidas de Atención y Ayuda Humanitaria Inmediata (AAHI) otorgadas por la OACPVR durante el primer trimestre del año 2022. 
b) Se realizó el cargue de información correspondiente a la matriz de anualización del Plan de Acción Distrital (PAD) 2022, anualizando un total de 146 metas con un presupuesto total de $759.601.410.488. En la plataforma fue registrada la información correspondiente a: 
o PAT ID
o Entidad
o Tipo de Plan
o Componente
o Medida
o Derecho
o Indicador
o Anualizado
o Beneficiarios 
o Soportes
La información que se reporta cuenta con los datos consolidados que se encontraban pendientes por registrar en la plataforma de acuerdo con la información suministrada por la Unidad para las Víctimas; por tanto, se registran datos desde el mes de enero de 2022.
3. Asistencias técnicas para seguimiento PAD
A continuación, se presentan las diferentes asistencias técnicas desarrolladas durante los meses de abril, mayo y junio: 
-Se realizaron diferentes asistencias técnicas dirigidas a entidades del SDARIV con el propósito de brindar lineamientos generales frente a la implementación de las metas correspondientes a la Política Pública de Víctimas en la ciudad de Bogotá, algunos de los temas abordados fueron: 
*Revisión bases de datos de beneficiarios
*Implementación de las metas con las áreas y equipos misionales de cada entidad
*Reporte trimestral metas PAD 
Las entidades a las cuales se les brindó asistencia técnica fueron:
o Secretaría de Educación del Distrito
o Secretaría Distrital de la Mujer
o Secretaría Distrital de Cultura, Recreación y Deporte
o Secretaría Distrital de Seguridad, Convivencia y Justicia
o Secretaría Distrital de Desarrollo Económico 
o Instituto Distrital para las Artes
o Instituto Distrital de Recreación y Deporte
4. Adecuación SIVIC: 
Se desarrolló sobre el Sistema de Información SIVIC un control que permite evidenciar o visualizar criterios del cálculo de la tasación y observar si la tasación está bien calculada porque algún dato de las personas que están evaluando no es correcto. Asimismo, permite validar los caracteres de campo número de documento al momento de ingresar una persona en ayuda humanitaria inmediata, esta validación contempla que el numero sea mayor de 8 y no permite ingresar vacíos en el número de cedula.
5. Extracción de Información
Se extrajo la información del Sistema de Información SIVIC y el registro único de víctimas para generar los indicadores y datos de la población víctima ubicada en Bogotá, las victimas que ocurrieron hechos en Bogotá y la población Victima desplazada a Bogotá.
6. Desarrollo del proceso de gestión de cooperación en el marco de los acuerdos con PNUD, EMBAJADA DE SUIZA, KAS Y PROGRAMA MUNDIAL DE ALIMENTOS. 
7. Seguimiento y gestión de alianzas de la vigencia 2022 con iniciativas de impacto para la población objeto entre Cámara de Comercio de Bogotá, SDDE, OEI, SENA, GRAN FUNDACIÓN, FUNDACIÓN ANDI, GLOBANT Y SMARTEC. 
8. Actualización y reactivación de alianzas en el marco del fortalecimiento de sistema de economía solidaria.  
Es importante aclarar, que sólo se reportan tres actividades dado que la cuarta (4) actividad se relacionó con una acción de impacto que fue reportada en el mes de mayo de 2022 ya que se adelantó su gestión. 
9. Convocatoria CDJT
De conformidad con lo establecido en el Decreto 339 de 2020 y la Resolución 036 de 2014 se realiza convocatoria para la primera sesión ordinaria del Comité Distrital de Justicia Transicional (CDJT) de acuerdo con el cronograma y plan de trabajo definido para ello. Se establece la agenda y los contenidos del CDJT, así como la asistencia de los invitados especiales de conformidad a los temas a desarrollar. 
En razón a esto se llevaron a cabo las siguientes actividades:
 I) se gestiona la agenda la alcaldesa para la asistencia al CDJT, II) se gestiona con la oficina de protocolo el prestamos de la sala, III) se verifica con el Equipo de Participación las delegaciones de víctimas, señaladas oficialmente por la Personería para participar en el CDJT; IV) se realiza el acopio de los documentos definidos para que sean discutidos en la sesión del CDJT; V) se realiza la convocatoria formal y envío de oficio; VI) se verifica el recibido de la convocatoria, insumos y asistencia al CDJT, a través de comunicación telefónica dirigida al despacho de los secretarios y demás funcionarios-directivos de las entidades que figuran como integrantes del CDJT, como también, a los delegados de las Mesas de Participación de Víctimas; VII) se realiza la solicitud a soporte técnico para que garantice la transmisión simultánea del CDJT.
10. Acta CDJT
La Alta Consejería de Paz, Víctimas y Reconciliación en calidad de Secretaría Técnica del Comité Distrital de Justicia Transicional (CDJT), realiza envío del acta correspondiente a la primera sesión ordinaria del Comité, celebrado el día 13 de junio de 2022.    
Los puntos abordados durante la sesión fueron los siguientes: 
A. Llamado a lista y verificación del quórum 
B. Aprobación del acta del Comité Distrital de Justicia Transicional realizado el día 27 de diciembre de 2021
C. Actualización Plan de Contingencia para la Atención y Ayuda Humanitaria Inmediata en Bogotá D.C.
D. Definición de la favorabilidad o no del concepto de seguridad  
E. Seguimiento a compromisos: 
a. Presentación SDHT
b. Presentación SDG – SDSCJ 
c. Presentación SDEE  
F. Informe seguimiento Plan de Acción Distrital (PAD) primer trimestre 2022 
G. Cierre. 
En cumplimiento del artículo 13, numeral 4 de la Resolución 036 de 2014, “la Secretaría Técnica elaborará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De conformidad con lo anterior, se realiza envío del acta el día 23 de junio de 2022, y se da el plazo para el envío de sugerencias o comentarios al para el día martes 5 de julio de 2022. 
11. Matriz seguimiento a compromisos derivados del CDJT
Se consolida la matriz de seguimiento a los compromisos derivados del Comité Distrital de Justicia Transicional. Esta matriz permite identificar la instancia en la cual se estableció el compromiso, el nombre de quién realizó la solicitud, la entidad o espacio que representa la persona y los tiempos de ley previstos para el cumplimiento de dicho compromiso. Así mismo, esta matriz se remite a cada uno de los encargados y responsables de dar respuesta a las solicitudes de los delegados de las Mesas de Participación Efectiva de Víctimas o quien realice las solicitudes formales para que, de conformidad con las competencias de cada entidad o equipo de trabajo se realice seguimiento al cumplimiento de los mismos.
BENEFICIOS:
• Trimestralmente se realiza el seguimiento a la implementación del Plan de Acción Distrital (PAD) el cual hace las veces de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 El Sistema de Información de Gestión de Oferta (SIGO) es un Sistema de Información que tiene como fin, la consolidación y clasificación de necesidades de la población víctima por medio de la articulación de diferentes sistemas de información; la caracterización de los programas y proyectos que dan cuenta de la oferta de las instituciones públicas o privadas a las cuales pueden acceder las víctimas y que contribuyen al goce efectivo de sus derechos; y el seguimiento al acceso efectivo de la población a la misma.
• Este sistema de información permite consultar de manera individual la gestión del ente territorial, teniendo en cuenta su competencia para cada una de las medidas en materia de salud, educación, vivienda, alimentación, generación de ingresos, reunificación familiar e identificación.
• A partir del año 2021 los diferentes procesos de cargue relacionados con esta plataforma se realizan por las entidades territoriales en el portal de aplicaciones VIVANTO, Modulo PAT.
• La Oficina Alta Consejería de Paz, Víctimas y Reconciliación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Adecuación SIVIC: Se beneficia la población que solicita ayuda humanitaria inmediata y claridad en la entrega de ayudas ya que se visualiza la tasación
• Extracción de Información: La población Victima ubicada en Bogotá debido a que podrá georreferenciar y de esta manera tomar decisiones en temas de política pública de víctimas. Entidades del Distrito y demás sectores interesados en temas de Paz, Victimas y reconciliación ya que cuentan con los datos de los últimos tres meses
 Gestión de acuerdo de voluntades para dar inicio y hacer seguimiento a los programas de empleabilidad, asesoría y generación de ingresos. 
 Inclusión y visibilidad de la gestión de iniciativas y estrategias productivas de la población objetivo. 
 Reactivación de la gestión para el fortalecimiento de unidades productivas del sistema de economía solidaria. 
 Este producto relacionado con una acción de impacto fue reportado en el mes de mayo ya que se adelantó su gestión.
 Gestión de acuerdo de voluntades para dar inicio y hacer seguimiento a los programas de empleabilidad, asesoría y generación de ingresos. 
 Inclusión y visibilidad de la gestión de iniciativas y estrategias productivas de la población objetivo. 
 Reactivación de la gestión para el fortalecimiento de unidades productivas del sistema de economía solidaria. 
 Este producto relacionado con una acción de impacto fue reportado en el mes de mayo ya que se adelantó su gestión.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v>
          </cell>
          <cell r="IG66" t="str">
            <v>Con respecto a la meta de realizar 100 porciento de los espacios de coordinación y articulación programados con entidades e instancias de orden territorial y nacional, en materia de asistencia, atención y reparación a las víctimas del conflicto armado con corte a julio de 2022 se programaron realizar (11) actividades de las cuales se cumplieron (6) a través de 3 grandes acciones que son: 
•	Formular, actualizar y hacer seguimiento al Plan de Acción Distrital de víctimas, paz y reconciliación 
1. Se consolidó la matriz de Seguimiento al Plan de Acción Distrital (PAD) del segundo trimestre del año 2022 con la información reportada por 21 entidades del Sistema Distrital de Atención, Asistencia y Reparación Integral a las Víctimas del Conflicto Armado (SDARIV) en el marco de las metas anualizadas para la actual vigencia. En este sentido, se registra la siguiente información, por cada una de las 148 metas PAD 2022:
•	Avance físico 
•	Avance presupuestal 
•	Beneficiarios por sexo y localidad 
•	Características poblacionales y diferenciales
•	información de orden cualitativo de la implementación de acciones para el cumplimiento a la meta PAD. 
En el marco de este ejercicio la OACPVR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Es importante precisar que el reporte que se remite es un reporte de carácter preliminar; toda vez, a la fecha de corte, algunas entidades se encuentran realizando ajustes a las observaciones remitidas por parte de la OACPVR.
•	Asesorar y difundir la gestión del conocimiento en materia de víctimas, paz, reconciliación, e implementación de los acuerdos 
2. Boletín Trimestral: Se desarrolló el Boletín Trimestral del Observatorio Distrital de Victimas, donde visibiliza a la población víctima radicada en Bogotá, realiza una Caracterización de la población e informa las medidas entregadas por la Alta Consejería De Paz, Víctimas y Reconciliación
3. Adecuación SIVIC: Se realizó Historia Usuario SIVIC que permitiera identificar y alertar las entregas de ayuda humanitaria inmediata entregadas en el mismo mes 
4. Extracción de Información: Se realizó extracción de información para identificar los y las adolescentes, Victimas del conflicto armado inscritas en el programa Jóvenes a la U, para dar prioridad y seguimiento en este programa de la Secretaría de Educación
•	Gestionar alianzas con entidades públicas y/o privadas y cooperación internacional para hacer de Bogotá un territorio de reconciliación y construcción de memoria, verdad, justicia, reparación y garantía de no repetición 
5. Desarrollo del proceso de gestión de cooperación en el marco del seguimiento a los acuerdos establecidos con PNUD, EMBAJADA DE SUIZA, KAS Y PROGRAMA MUNDIAL DE ALIMENTOS. 
6. Seguimiento y gestión de alianzas de la vigencia 2022 con iniciativas de impacto para la población objeto entre SDDE, OEI, SENA, GRAN FUNDACIÓN, FUNDACIÓN ANDI, GLOBANT Y SMARTEC. 
•	Ejercer la secretaría técnica del Comité Distrital de Justicia Transicional, los Comités Locales de Justicia Transicional y sus espacios respectivos 
Para el mes de julio no se realizó ninguna de las (5) programadas debido a que de acuerdo con el cronograma de la Dirección de Reparación Integral -DRI, así como con las sesiones de las Mesas de Participación Efectiva de Víctimas, el segundo ciclo de Subcomités Temáticos se desarrollará durante el mes de septiembre del año 2022. Por esta razón, la formulación de los Planes Operativos Anuales (POA) de los Subcomités se reprogramó para el mes de agosto.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Boletín Trimestral: Acceso a la información de la población víctima del conflicto armado ubicada en Bogotá, para las organizaciones de víctimas, ministerios públicos y ciudadanía en general, además de ello beneficia a la Alta Consejería de Paz, Victimas y reconciliación para la toma de decisiones en política pública de Víctimas
•	Adecuación SIVIC: Beneficiará a la población victima que solicita ayuda humanitaria inmediata ya que la información y los servicios prestados estarán acordes a los procesos y procedimientos de la dirección de reparación
•	Extracción de Información: Beneficiará a las y los adolescentes víctimas del conflicto armado que acceden al programa Jóvenes a la U
•	Gestión de acuerdo de voluntades para dar inicio y hacer seguimiento a los programas de empleabilidad, asesoría y generación de ingresos. 
•	Inclusión y visibilidad de la gestión de iniciativas y estrategias productivas de la población objetivo</v>
          </cell>
          <cell r="IH66" t="str">
            <v>Con respecto a la meta de realizar 100% de los espacios de coordinación y articulación programados con entidades e instancias de orden territorial y nacional, en materia de asistencia, atención y reparación a las víctimas del conflicto armado con corte a agosto de 2022 se programaron (13) actividades de las cuales se cumplieron (6) a través de 4 grandes acciones que son: 
• Formular, actualizar y hacer seguimiento al Plan de Acción Distrital de víctimas, paz y reconciliación 
1. Cargue Avanti seguimiento trimestral Plan de Acción Distrital - PAD
Durante el mes de agosto, se realizó el cargue del 100% de las metas PAD con su respectivo avance en la plataforma AVANTI. Para tal fin, se consolidó la batería de indicadores a través de la cual se reporta la implementación física y presupuestal de cada una de las metas PAD correspondiente a la vigencia 2022; asimismo, se realizó la consolidación de los criterios e indicadores desagregados. El enlace de acceso a la plataforma Avanti es: https://avanti.bogota.gov.co/#/inicio
• Asesorar y difundir la gestión del conocimiento en materia de víctimas, paz, reconciliación, e implementación de los acuerdos 
2. Informe población víctima del conflicto armado: se presentó el Informe de estudiantes universitarios de población Víctima en Bogotá
3. Adecuación SIVIC:
Se realizó Historia Usuario SIVIC extraer información de las ayudas que se otorgan por Ayuda Humanitaria Inmediata 
4. Extracción de Información
Se realizo extracción de información para identificar la población victima que reportada en plan de acción distrital y no se encontraba identificada como Victima, se realiza dicha extracción para analizar los diferentes reportes del SDARIV
• Gestionar alianzas con entidades públicas y/o privadas y cooperación internacional para hacer de Bogotá un territorio de reconciliación y construcción de memoria, verdad, justicia, reparación y garantía de no repetición 
5. Desarrollo del proceso de gestión de cooperación en el marco del seguimiento a los acuerdos establecidos con KAS Y EXTITUTO.  
6. Seguimiento y gestión de alianzas de la vigencia 2022 con iniciativas de impacto para la población objeto entre GLOBANT, ACTIVATECH, CCB, FUNDACION ANDI, GRAN FUNDACIÓN Y SENA. 
• Ejercer la secretaría técnica del Comité Distrital de Justicia Transicional, los Comités Locales de Justicia Transicional y sus espacios respectivos 
Para el mes de agosto no se presentaron productos de los (6) programados. Como tarea previa a la realización de los Subcomités Temáticos, se enviaron las convocatorias a los Espacios Técnicos Interinstitucionales (ETI) con entidades del orden Nacional y Distrital a fin de definir las líneas de acción para la formulación de los Planes Operativos Anuales (POA) de cada Subcomité Temático. En estos espacios la Alta Consejería de Paz, Víctimas y Reconciliación, en calidad de coordinadora de la Política Pública de Víctimas en el Distrito, realizó   las mencionadas convocatorias y una versión borrador de la matriz POA, a fin de ser revisada y ajustada por parte de las entidades competentes. Así las cosas, a continuación, se presentan los ETI desarrollados y las fechas correspondientes:
• ETI Subcomité de Memoria Paz y Reconciliación - 24 de agosto 
• ETI Subcomité de Reparación Integral - 25 de agosto 
• ETI Subcomité de Asistencia y Atención (1) - 26 de agosto
• ETI Subcomité de Asistencia y Atención (2) - 26 de agosto
Los Subcomités Temáticos son instancias previas al Comité Distrital de Justicia Transicional - CDJT, el cual, es presidido por la alcaldesa mayor de Bogotá, razón por la cual, las fechas para su realización están sujetas a la disponibilidad de agenda de la alcaldesa. El Equipo del Despacho de la alcaldesa estableció como fecha tentativa para el desarrollo del CDJT la última semana de septiembre, razón por la cual, los Subcomités Temáticos también se llevarán a cabo en el mes de septiembre.
Vale la pena mencionar que el Comité Distrital de Justicia Transicional – CLJT es presidido por la Alcaldesa Mayor de Bogotá, por lo que las fechas para su realización están sujetas a la disponibilidad de su agenda. El Equipo de Despacho de la alcaldesa estableció como fecha tentativa para el desarrollo del CDJT la última semana de septiembre. Por esta razón, el CDJT no se llevó a cabo el mes de agosto, conforme a lo programado inicialmente.
Así las cosas, las acciones reportadas frente a este compromiso dan cuenta de la gestión realizada por la ACPVR.
RETRASOS
• En el mes de agosto no fue requerido por parte de la Unidad para la Atención y Reparación Integral a las Víctimas (UARIV) ningún soporte o procedimiento relacionado a la certificación territorial 2022, este insumo se remite por solicitud de la entidad en mención. Una vez se reciba la solicitud por parte de la Unidad para las Víctimas, esta será reportada.
• El Comité Distrital de Justicia Transicional – CLJT es presidido por la Alcaldesa Mayor de Bogotá, por lo que las fechas para su realización están sujetas a la disponibilidad de su agenda. El Equipo de Despacho de la alcaldesa estableció como fecha tentativa para el desarrollo del CDJT la última semana de septiembre. Por esta razón, no se han adelantado los Subcomités Temáticos, la formulación de los Planes Operativos Anuales (POA), ni el CDJT conforme a lo programado inicialmente. Es importante indicar que los dos primeros productos dependen de la realización del CDJT.
• Para el mes de agosto se presentaron las actas de los espacios realizados con las entidades, así como las matrices POA borrador. Para el mes de septiembre se espera presentar las cinco (5) matrices de los Planes Operativos Anuales (POA) en su versión final.
BENEFICIOS
• La plataforma AVANTI es el instrumento de consolidación y divulgación de información que se administra desde la Alta Consejería de Paz, Víctimas y Reconciliación por medio del Observatorio Distrital de Víctimas (ODV) en el cual se registran los avances de la implementación del Plan de Acción Distrital (PAD). Esta plataforma guarda los registros y trazabilidad de información de cada vigencia evidenciando los porcentajes de avance en cada una de las metas establecidas por las entidades que conforman el Sistema Distrital de Atención y Reparación Integral a las Víctimas (SDARIV).
• A través de la Resolución 743 de 2019 la cual actualiza la reglamentación y el funcionamiento del ODV, se definen el conjunto de herramientas mediante las cuales se realizará seguimiento, monitoreo y análisis a la Política Pública de Víctimas en el Distrito, entre ellos, el sistema de información AVANTI, que se encuentra enmarcado en la estructura tecnológica que administra la Alta Consejería de Paz, mediante la cual se realizara la divulgación de información para uso público de los datos recopilados.
• Informe población víctima del conflicto armado: La información beneficia a la población Victima radicada en Bogotá ya permitirá conocer el estado de la población víctima en Bogotá para que de este análisis se generen las políticas públicas necesarias para llegar a la superación de vulnerabilidad 
• Adecuación SIVIC: Estudiantes Universitarios víctimas del conflicto armado residentes en la ciudad de Bogotá
• Extracción de Información: Beneficiará a Las Victimas reportadas en el Plan de acción Distrital debido a que se depurará la información de las entidades para un mejor acceso.
• Los Planes Operativos Anuales (en adelante POA) son instrumentos de planificación estandarizados adoptados por cada Subcomité Temático. Estos permiten definir los objetivos estratégicos y las líneas de acción de los Subcomités como instancias de coordinación en el marco del Sistema Distrital de Atención y Reparación Integral a las Víctimas (SDARIV). Como su nombre lo indica, son instrumentos con un carácter operativo cuyo contenido debe estar orientado a cumplir con los objetivos de la Política Nacional de Atención y Reparación Integral a las Víctimas y del Plan de Acción Distrital (PAD).</v>
          </cell>
          <cell r="II66" t="str">
            <v>Con respecto a la meta de realizar 100% de los espacios de coordinación y articulación programados con entidades e instancias de orden territorial y nacional, en materia de asistencia, atención y reparación a las víctimas del conflicto armado con corte a septiembre de 2022 se programaron (24) actividades de las cuales se cumplieron (30) a través de 5 grandes acciones que son: 
• Formular, actualizar y hacer seguimiento al Plan de Acción Distrital de víctimas, paz y reconciliación 
1. Se realizó la solicitud de seguimiento a la implementación del Plan de Acción Distrital (PAD) con corte al 30 de septiembre de 2022. Esta solicitud se envió a veintiún (21) entidades y consta de las siguientes variables para cada una de las 148 metas anualizadas: 
• Información de avance físico 
• Información de la ejecución presupuestal de 2022 diligenciada en millones de pesos       
• Información de beneficiarios por sexo y localidad     
• Información de características poblacionales y diferenciales     
• Información de grupo etario     
• Información de tipo cualitativo de la implementación de acciones para dar cumplimiento a la meta PAD. 
Se realizó la solicitud de seguimiento a los acuerdos establecidos con la Mesa de Pueblos Indígenas Víctimas (MPIV) en el marco del proceso de concertación derivado del artículo 66 del Plan Distrital de Desarrollo. Esta solicitud es elevada a 12 entidades, a quienes se les solicita el avance cuantitativo y cualitativo de sus acuerdos en el tercer trimestre de la vigencia 2022.
2. Se realizó el cargue del 100% de la información solicitada por el Ministerio del Interior y la Unidad para las Víctimas en el marco Reporte Unificado de Sistema de Información, Coordinación y Seguimiento Territorial de la Política Pública de Víctimas del Conflicto Armado (RUSICST).
Para ello, se realizó la organización, distribución y envío de información correspondiente a cada una de las direcciones y áreas de la ACPVR en razón a las actividades que se realizan por parte de estos en materia de ejecución de la Política Pública de Víctimas:
1. Alta Consejería de Paz, Víctimas y Reconciliación.
1.1 Alianzas Estratégicas
1.2 Equipo jurídico
1.3 Observatorio Distrital de Víctimas
2. Dirección de Reparación Integral
2.1. Equipo Territorial
2.3 Equipo de Participación e Incidencia Territorial
2.3 Coordinación SDARIV
2.4 Sistemas de Información
3. Dirección de Paz y Reconciliación
4. Dirección Centro de Memoria, Paz y Reconciliación 
Se sostuvo un acompañamiento permanente frente a las dudas o inconvenientes que se pudieran presentar en cada uno de los momentos del diligenciamiento del reporte; así como el seguimiento necesario para garantizar que se cumpliera el envío del reporte de conformidad a los tiempos establecidos por el Ministerio del Interior.
Posterior a la consolidación de la información requerida, se realizó la firma de la certificación de información reportada por parte del alto consejero de Paz, Víctimas y Reconciliación para el envío y cierre del reporte RUSICST correspondiente al primer semestre del año 2022.
3. En los meses de julio, agosto y septiembre se realizaron acciones orientadas a la planeación y cargue de la información en el módulo PAT Vivanto de la vigencia 2022, de conformidad con las orientaciones recibidas por la Unidad para la Atención y Reparación Integral a las Víctimas, entidad administradora de la plataforma. A continuación, se relacionan las acciones desarrolladas:
I). Se realizó el cargue de las bases de datos de beneficiarios de las medidas de Ayuda Humanitaria Inmediata (AHI) otorgadas por la ACPVR durante el segundo trimestre del año 2022, comprendido del 1 de abril al 30 de junio, en total fueron cargados 1142 registros
II). Se realizó el cargue de información correspondiente a la inclusión de 2 metas de la Secretaría Distrital del Hábitat (SDHT) en el Plan de Acción Distrital (PAD) en el marco del desarrollo del Comité Distrital de Justicia Transicional (CDJT) del 13 de junio de 2022, los programas actualizados fueron:
* Asignar a hogares de jefatura femenina víctimas del conflicto armado subsidios de arrendamiento social en el Programa Mi Ahorro Mi Hogar
* Realizar ferias y convocatorias de vivienda con priorización de población víctima del conflicto armado
El primer programa de subsidios de arrendamiento se diligenció en el componente de Asistencia y Atención, en la medida de Vivienda con un presupuesto de $12.568.732.800.  El segundo programa de Feria de Vivienda se incluyó en el componente Transversal y se anualizó un presupuesto de $55.000.000.
• Brindar asistencia técnica para la formulación, implementación, seguimiento y evaluación a la política pública en el Distrito.
4. A continuación, se presentan las diferentes asistencias técnicas desarrolladas en el último trimestre (julio, agosto, septiembre) en el marco de los procesos asociados al seguimiento al PAD. Estas asistencias técnicas estuvieron dirigidas a diferentes entidades del SDARIV con el propósito de brindar lineamientos generales frente a la implementación de las metas correspondientes a la Política Pública de Víctimas en la ciudad de Bogotá, en donde se abordaron algunos de los temas:
•	Revisión bases de datos de beneficiarios
•	Implementación de las metas PAD con las áreas y equipos misionales de cada entidad
•	Reporte trimestral metas PAD
Las entidades a las cuales se les brindó asistencia técnica fueron:
•	Orquesta Filarmónica de Bogotá (OFB)
•	Secretaría Distrital del Hábitat (SDHT)
•	Instituto Distrital de Participación y Acción Comunal (IDPAC)
•	Instituto Distrital de Turismo (IDT)
•	Secretaria Distrital de Hacienda (SDH)
•	Fundación Gilberto Álzate Avendaño (FUGA)
•	Instituto Distrital de las Artes (IDARTES)
•	Instituto Distrital de Recreación y Deporte (IDRD)
•	Secretaría Distrital de Cultura, Recreación y Deporte (SCRD)
•	Secretaría Distrital de la Mujer (SDMujer)
•	Departamento Administrativo de la Defensoría del Espacio Público (DADEP)
•	Unidad Administrativa Especial de Servicios Públicos (UAESP)
5. Durante el mes de septiembre se desarrollaron siete (7) asistencias técnicas con entidades del SDARIV para elaboración del Anexo 4 del Anteproyecto de Presupuesto - Capítulo: Atención, Asistencia y Reparación Integral a las Víctimas del Conflicto Armado 2023:
•	Secretaría Distrital de Desarrollo Económico (SDDE)
•	Secretaria Distrital de Gobierno (SDG)
•	Secretaría Distrital de la Mujer (SDMujer)
•	Secretaría Distrital de Salud (SDS)
•	Secretaría Distrital de Seguridad, Convivencia y Justicia (SDSCJ)
•	Secretaría General de la Alcaldía Mayor de Bogotá (SG)
•	Unidad Administrativa Especial de Servicios Públicos (UAESP)
En estas asistencias técnicas fueron abordados los siguientes puntos:
•	Circular externa SDH N° 000004 de 2022
•	Circular externa SDH N° 000012 de 2022
•	Balance cualitativo de las acciones implementadas a 30 de septiembre de 2022
•	Balance presupuestal con corte al 30 de septiembre de 2022 y proyección presupuestal 31 de diciembre
•	Solicitud de recursos para el año 2023
Es así como, se socializó con cada entidad los criterios que deben ser consignados en lo referente a la solicitud de recursos por meta, en donde se incluye el proyecto de inversión, el componente de política pública, la meta Plan de Acción Distrital, la magnitud de la meta física para la vigencia 2023 y el presupuesto destinado para el cumplimiento de cada meta. Asimismo, fue solicitado a cada entidad informar la fuente de financiación y el porcentaje de variación con el cual dará cumplimiento a las metas establecidas, siendo estas fuentes: SGP, FOSYGA, cofinanciación nacional, recursos administrativos o aportes del distrito.
• Asesorar y difundir la gestión del conocimiento en materia de víctimas, paz, reconciliación, e implementación de los acuerdos 
6. Adecuación SIVIC:
Se realizó Historia Usuario SIVIC para la adecuación del módulo de atención sicosocial
7. Extracción de Información
Se realizo extracción de información para la construcción del Boletín trimestral del observatorio
• Gestionar alianzas con entidades públicas y/o privadas y cooperación internacional para hacer de Bogotá un territorio de reconciliación y construcción de memoria, verdad, justicia, reparación y garantía de no repetición 
8. Desarrollo del proceso de gestión de cooperación en el marco del seguimiento a los acuerdos establecidos con KAS Y EXTITUTO.  
9. Seguimiento y gestión de alianzas de la vigencia 2022 con iniciativas de impacto para la población objeto entre GLOBANT, ACTIVATECH, CCB, FUNDACION ANDI,  GRAN FUNDACIÓN Y SENA.
NOTA: El producto programado para el mes de septiembre y que se encuentra relacionado con la realización de (1) acción de impacto que contribuya a materializar la gestión de alianzas estratégicas a partir de la priorización definida por la Oficina de Alta Consejería de Paz, Víctimas y Reconciliación, el cual se realizará el 20 de octubre del 2022. Durante el mes de septiembre se avanzó en la gestión y planificación del mismo.
• Ejercer la secretaría técnica del Comité Distrital de Justicia Transicional, los Comités Locales de Justicia Transicional y sus espacios respectivos 
Se culminó el proceso de formulación y socialización de los Planes Operativos Anuales (POA) de cada uno de los cinco (5) Subcomités Temáticos. Es así como, en el marco de las sesiones ordinarias cada uno de los Subcomités presentó su respectivo POA 2022 - 2023, recibiendo las observaciones y solicitudes de ajuste por parte de las y los delegados de las Mesas de Participación Efectiva de Víctimas.
Estos POA tendrán un año de vigencia y constituyen un instrumento de planeación cuyo contenido está orientado a cumplir con los objetivos de la Política Nacional de Atención y Reparación Integral a las Víctimas y del Plan de Acción Distrital (PAD) por cada uno de los componentes de la Política Pública de Víctimas. Así las cosas, se consolidan los siguientes POA:
10. POA Subcomité de Sistemas de Información
11. POA Subcomité de Atención y Asistencia
12. POA Subcomité de Memoria, Paz y Reconciliación
13. POA Subcomité de Prevención, Protección, y Garantías de No Repetición
14. POA Subcomité de Reparación Integral
•	Dando cumplimento al Decreto 339 de 2020 y a la Resolución 036 de 2014 durante el mes de septiembre se realizó la convocatoria a los (5) Subcomités Temáticos previos al Comité Distrital de Justicia Transicional de acuerdo con el cronograma definido y el plan de trabajo realizado con las coordinaciones de los Subcomités. Bajo este proceso de convocatoria se define: agenda, insumos a enviar, asuntos referidos a la socialización del Plan Operativo Anual (POA), invitados especiales y establecimiento de las delegaciones de víctimas. De igual forma, se realiza acopio de los documentos definidos por las coordinaciones de los Subcomités, para que sean discutidos en cada una de las sesiones.
Esta convocatoria fue remitida a las entidades el día 14 de septiembre, atendiendo a los tiempos de su reglamento interno. Esta convocatoria fue enviada para las sesiones ordinarias de los siguientes Subcomités:
15. Subcomite Temático de Asistencia y Atención
16. Subcomite Temático de Memoria, Paz y Reconciliación
17. Subcomite Temático de Reparación Integral
18. Subcomite Temático de Prevención, Protección y Garantías de no Repetición
19. Subcomite Temático de Sistemas de Información 
•	Se elaboran las cinco (5) actas de los Subcomités Temáticos de conformidad con lo establecido en el numeral 4 de artículo 13 de la resolución 036 de 2014: "Artículo 13. Funciones de la Secretaría Técnica. 4. Elaborar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Estas actas corresponden a los subcomités temáticos de:
20. Subcomité Temático de Asistencia y Atención
21.Subcomité Temático de Memoria, Paz y Reconciliación
22. Subcomité Temático de Reparación Integral
23. Subcomité Temático de Prevención, Protección y Garantías de no Repetición
24. Subcomité Temático de Sistemas de Información
25 al 29.  Se consolidan (5) matrices de seguimiento a los compromisos derivados de los Subcomités Temáticos. Esta matriz permite identificar el espacio en el cual se estableció el compromiso, el nombre de la persona que lo solicitó, la entidad o espacio que representa la persona, y la fecha acordada para el cumplimiento del compromiso. Lo anterior se realiza dando cumplimiento al numeral 7 del artículo 13 de la resolución 036 de 2014 por la cual se establece el reglamento interno: Diseñar un instrumento que le permita hacer seguimiento a los compromisos asumidos por los/as integrantes en cada sesión. 
30.	Se presenta segundo informe de ejecución de acciones relacionadas con la secretaría técnica de los comités locales de justicia transicional, a cargo de la oficina de alta consejería de paz, víctimas y reconciliación, dicho informe contiene una introducción sobre los CLJT, Las Funciones de la Secretaria Técnica de Dichos espacios, un apartado sobre la convocatoria a las sesiones, la creación de los planes de acción Local, el proceso de articulación local y un cuadro donde se relacionan las sesiones desarrolladas por las alcaldías locales. Es de mencionar que las actas oficiales de estos espacios se generan una vez sean aprobadas en la siguiente sesión y sean firmadas por el alcalde local, por tal motivo se anexan a este informe las convocatorias realizadas
RETRASO
• En el mes de septiembre fue remitido por parte de la Unidad para la Atención y Reparación Integral a las Víctimas (UARIV) la metodología correspondiente a la certificación territorial 2022, en esta metodología se definen los criterios,  parámetros de evaluación,  fuentes de información y soportes que se requieren para cada una de  las variables definidas, sin embargo, no fueron informadas las fechas para la recepción de  información y datos citados, razón por la cual, no se remite producto para el presente mes. 
Una vez sea informada por parte de la Unidad para la Atención y Reparación Integral a las Víctimas (UARIV) las fechas y tiempos de recepción de información será remitido lo solicitado. Esta actividad corresponde a la programación del mes de agosto.
• Se retrasó informe especial de víctimas debido a que las reuniones planteadas para entrevistas por temas de la población víctima no se han podido realizar, el cual se planifico que durante el mes de octubre se realizan.
• El producto programado para el mes de septiembre y que se encuentra relacionado con la realización de (1) acción de impacto que contribuya a materializar la gestión de alianzas estratégicas a partir de la priorización definida por la Oficina de Alta Consejería de Paz, Víctimas y Reconciliación, el cual se realizará el 20 de octubre del 2022. Durante el mes de septiembre se avanzó en la gestión y planificación del mismo.
BENEFICIOS
• La plataforma AVANTI es el instrumento de consolidación y divulgación de información que se administra desde la Alta Consejería de Paz, Víctimas y Reconciliación por medio del Observatorio Distrital de Víctimas (ODV) en el cual se registran los avances de la implementación del Plan de Acción Distrital (PAD). Esta plataforma guarda los registros y trazabilidad de información de cada vigencia evidenciando los porcentajes de avance en cada una de las metas establecidas por las entidades que conforman el Sistema Distrital de Atención y Reparación Integral a las Víctimas (SDARIV).
• A través de la Resolución 743 de 2019 la cual actualiza la reglamentación y el funcionamiento del ODV, se definen el conjunto de herramientas mediante las cuales se realizará seguimiento, monitoreo y análisis a la Política Pública de Víctimas en el Distrito, entre ellos, el sistema de información AVANTI, que se encuentra enmarcado en la estructura tecnológica que administra la Alta Consejería de Paz, mediante la cual se realizara la divulgación de información para uso público de los datos recopilados.
• Informe población víctima del conflicto armado: La información beneficia a la población Victima radicada en Bogotá ya permitirá conocer el estado de la población víctima en Bogotá para que de este análisis se generen las políticas públicas necesarias para llegar a la superación de vulnerabilidad 
• Adecuación SIVIC: Estudiantes Universitarios víctimas del conflicto armado residentes en la ciudad de Bogotá
• Extracción de Información: Beneficiará a Las Victimas reportadas en el Plan de acción Distrital debido a que se depurará la información de las entidades para un mejor acceso.
• Los Planes Operativos Anuales (en adelante POA) son instrumentos de planificación estandarizados adoptados por cada Subcomité Temático. Estos permiten definir los objetivos estratégicos y las líneas de acción de los Subcomités como instancias de coordinación en el marco del Sistema Distrital de Atención y Reparación Integral a las Víctimas (SDARIV). Como su nombre lo indica, son instrumentos con un carácter operativo cuyo contenido debe estar orientado a cumplir con los objetivos de la Política Nacional de Atención y Reparación Integral a las Víctimas y del Plan de Acción Distrital (PAD).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El Anexo 4 del Anteproyecto de Presupuesto - Capítulo: Atención, Asistencia y Reparación Integral a las Víctimas del Conflicto Armado 2023, es el instrumento técnico que permite priorizar y definir el presupuesto de la Alcaldía Mayor de Bogotá destinado a la población víctima del conflicto armado, de acuerdo con los parámetros establecidos por la Secretaría Distrital de Hacienda.</v>
          </cell>
          <cell r="IJ66" t="str">
            <v>Con respecto a la meta de realizar 100% de los espacios de coordinación y articulación programados con entidades e instancias de orden territorial y nacional, en materia de asistencia, atención y reparación a las víctimas del conflicto armado con corte a octubre de 2022 se programaron (9) actividades de las cuales se cumplieron (10) a través de 5 grandes acciones que son: 
• Formular, actualizar y hacer seguimiento al Plan de Acción Distrital de víctimas, paz y reconciliación 
1. Se elaboró el Anexo 4 del anteproyecto de presupuesto 2023, Capítulo atención, asistencia y reparación integral a las víctimas del conflicto armado. Este documento consolida la información de las entidades que cuentan con metas comprometidas en el marco del Plan de Acción Distrital (PAD) en lo referente a: (i) acciones desarrolladas para la implementación de los componentes de la Política Pública de Víctimas; (ii) Balance ejecución presupuestal con corte a 30 de septiembre de 2022; (iii) Proyección ejecución presupuestal con corte a 31 de diciembre de 2022; (iv) Proyección de ejecución presupuestal para el año 2023.
• Brindar asistencia técnica para la formulación, implementación, seguimiento y evaluación a la política pública en el Distrito
2. Se realizaron asistencias técnicas estuvieron dirigidas a diferentes entidades del SDARIV con el propósito de brindar lineamientos generales frente a la implementación de las metas correspondientes a la Política Pública de Víctimas en la ciudad de Bogotá; como resultado de estas asistencias técnicas se logró la elaboración del Anexo 4 del anteproyecto de presupuesto 2023, Capítulo atención, asistencia y reparación integral a las víctimas del conflicto armado.
• Asesorar y difundir la gestión del conocimiento en materia de víctimas, paz, reconciliación, e implementación de los acuerdos 
3. Adecuación SIVIC:
Se implementó la Historia de Usuario HU-2022-0008 la cual hace referencia a la acción de mejora asignada por el área de control interno, esta menciona que se debe diagnosticar y corregir el proceso de extracción de información en los reportes, con el fin de garantizar el Módulo Integrado de Reportes (MIR).
4. Extracción de Información:
Se realizó extraccion de informacion del RUV para el cruce de informacion con los niños y niñas matriculados en colegios del distrito para identificar la poblacion Víctima en las matriculas
5. Boletín Trimestral:
Se publicó en la página web el Boletín Trimestral correspondiente al tercer trimestre de 2022.
6. Informe población víctima del conflicto armado:
Se publicó el Informe población víctima - herramienta pedagógica " A jugársela por las víctimas", el cual se encontraba pendiente en septiembre se reporta en octubre, esto en razón a que el informe tuvo un retraso por un encuentro que se realizó en donde se socializó la herramienta, después de este encuentro se realizaron algunos ajustes y se realizó la publicación final del documento en la página del Observatorio.
• Gestionar alianzas con entidades públicas y/o privadas y cooperación internacional para hacer de Bogotá un territorio de reconciliación y construcción de memoria, verdad, justicia, reparación y garantía de no repetición 
7. Desarrollo del proceso de gestión de cooperación en el marco del seguimiento a los acuerdos establecidos con la Fundación Konrad Adenauer -KAS y la agencia del gobierno suizo para la cooperación al desarrollo -COSUDE.  
8. Seguimiento y gestión de alianzas de la vigencia 2022 con iniciativas de impacto para la población objeto entre GLOBANT, ACTIVATECH, CCB, FUNDACION ANDI, SECRETARÍA DE DESARROLLO ECONOMICO, WOM SOLUNTECH, GRAN FUNDACIÓN Y SENA.
9. Realización del Show Room 2022 “Emprendimientos por la Paz” que tuvo como objeto intercambiar con aliados estratégicos para gestionar acuerdos que fortalezcan las unidades productivas de víctimas y firmantes del acuerdo de paz, los cuales, a su vez, tuvieron una muestra en feria durante la jornada para el posicionamiento de marca y productos. Este producto corresponde al no realizado en el mes de septiembre.
• Ejercer la secretaría técnica del Comité Distrital de Justicia Transicional, los Comités Locales de Justicia Transicional y sus espacios respectivos 
10. De conformidad a lo establecido por el Decreto 339 de 2020 y a la Resolución 036 de 2014 se realiza convocatoria para la segunda sesión ordinaria del Comité Distrital de Justicia Transicional de acuerdo con el cronograma y plan de trabajo definido para ello. Se establece la agenda y los contenidos del CDJT, así como la definición de invitados especiales de conformidad a los temas a desarrollar.
BENEFICIOS
• Informe población víctima del conflicto armado: La información beneficia a la población Victima radicada en Bogotá ya permitirá conocer el estado de la población víctima en Bogotá para que de este análisis se generen las políticas públicas necesarias para llegar a la superación de vulnerabilidad 
• Adecuación SIVIC: Estudiantes Universitarios víctimas del conflicto armado residentes en la ciudad de Bogotá
• Extracción de Información: Beneficiará a Las Victimas reportadas en el Plan de acción Distrital debido a que se depurará la información de las entidades para un mejor acceso.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El Anexo 4 del Anteproyecto de Presupuesto - Capítulo: Atención, Asistencia y Reparación Integral a las Víctimas del Conflicto Armado 2023, es el instrumento técnico que permite priorizar y definir el presupuesto de la Alcaldía Mayor de Bogotá destinado a la población víctima del conflicto armado, de acuerdo con los parámetros establecidos por la Secretaría Distrital de Hacienda.</v>
          </cell>
          <cell r="IK66" t="str">
            <v/>
          </cell>
          <cell r="IL66" t="str">
            <v/>
          </cell>
          <cell r="IM66">
            <v>1</v>
          </cell>
          <cell r="IN66">
            <v>1</v>
          </cell>
          <cell r="IO66">
            <v>1</v>
          </cell>
          <cell r="IP66">
            <v>0.93285123966942141</v>
          </cell>
          <cell r="IQ66">
            <v>0.9448751076658054</v>
          </cell>
          <cell r="IR66">
            <v>1.2220309810671257</v>
          </cell>
          <cell r="IS66">
            <v>0.54507042253521132</v>
          </cell>
          <cell r="IT66">
            <v>0.46126340882002381</v>
          </cell>
          <cell r="IU66">
            <v>1.25</v>
          </cell>
          <cell r="IV66">
            <v>1.1101549053356283</v>
          </cell>
          <cell r="IW66">
            <v>0</v>
          </cell>
          <cell r="IX66">
            <v>0</v>
          </cell>
          <cell r="IY66">
            <v>73.55</v>
          </cell>
          <cell r="IZ66">
            <v>100</v>
          </cell>
          <cell r="JA66">
            <v>100</v>
          </cell>
          <cell r="JB66">
            <v>100</v>
          </cell>
          <cell r="JC66">
            <v>93.285123966942137</v>
          </cell>
          <cell r="JD66">
            <v>94.487510766580542</v>
          </cell>
          <cell r="JE66">
            <v>122.20309810671257</v>
          </cell>
          <cell r="JF66">
            <v>54.507042253521135</v>
          </cell>
          <cell r="JG66">
            <v>46.126340882002381</v>
          </cell>
          <cell r="JH66">
            <v>125</v>
          </cell>
          <cell r="JI66">
            <v>111.01549053356283</v>
          </cell>
          <cell r="JJ66">
            <v>0</v>
          </cell>
          <cell r="JK66">
            <v>0</v>
          </cell>
          <cell r="JL66">
            <v>94.662460650932161</v>
          </cell>
          <cell r="JM66">
            <v>100</v>
          </cell>
          <cell r="JN66">
            <v>100</v>
          </cell>
          <cell r="JO66">
            <v>100</v>
          </cell>
          <cell r="JP66">
            <v>97.122620628596707</v>
          </cell>
          <cell r="JQ66">
            <v>96.228070175438575</v>
          </cell>
          <cell r="JR66">
            <v>99.999999999999972</v>
          </cell>
          <cell r="JS66">
            <v>93.14370621948629</v>
          </cell>
          <cell r="JT66">
            <v>86.036036036036009</v>
          </cell>
          <cell r="JU66">
            <v>94.533671456748365</v>
          </cell>
          <cell r="JV66">
            <v>95.780700612058851</v>
          </cell>
          <cell r="JW66" t="str">
            <v/>
          </cell>
          <cell r="JX66">
            <v>95.780700612058851</v>
          </cell>
          <cell r="JY66">
            <v>100</v>
          </cell>
          <cell r="JZ66">
            <v>100</v>
          </cell>
          <cell r="KA66">
            <v>100</v>
          </cell>
          <cell r="KB66">
            <v>93.285123966942137</v>
          </cell>
          <cell r="KC66">
            <v>94.487510766580542</v>
          </cell>
          <cell r="KD66">
            <v>122.20309810671257</v>
          </cell>
          <cell r="KE66">
            <v>54.507042253521135</v>
          </cell>
          <cell r="KF66">
            <v>46.126340882002381</v>
          </cell>
          <cell r="KG66">
            <v>125</v>
          </cell>
          <cell r="KH66">
            <v>111.01549053356283</v>
          </cell>
          <cell r="KI66" t="str">
            <v/>
          </cell>
          <cell r="KJ66" t="str">
            <v/>
          </cell>
          <cell r="KK66">
            <v>100</v>
          </cell>
          <cell r="KL66">
            <v>100</v>
          </cell>
          <cell r="KM66">
            <v>100</v>
          </cell>
          <cell r="KN66">
            <v>97.122620628596707</v>
          </cell>
          <cell r="KO66">
            <v>96.228070175438575</v>
          </cell>
          <cell r="KP66">
            <v>99.999999999999972</v>
          </cell>
          <cell r="KQ66">
            <v>93.14370621948629</v>
          </cell>
          <cell r="KR66">
            <v>86.036036036036009</v>
          </cell>
          <cell r="KS66">
            <v>94.533671456748365</v>
          </cell>
          <cell r="KT66">
            <v>95.780700612058851</v>
          </cell>
          <cell r="KU66" t="str">
            <v/>
          </cell>
          <cell r="KV66" t="str">
            <v/>
          </cell>
          <cell r="KW66">
            <v>95.780700612058851</v>
          </cell>
          <cell r="KX66" t="str">
            <v>7871_2</v>
          </cell>
          <cell r="KY66" t="str">
            <v xml:space="preserve">2. Fortalecer la articulación institucional y el otorgamiento de servicios  que dan respuesta a las </v>
          </cell>
          <cell r="KZ66">
            <v>99.560556447929699</v>
          </cell>
          <cell r="LA66">
            <v>99.560556447929699</v>
          </cell>
          <cell r="LB66" t="str">
            <v/>
          </cell>
          <cell r="LC66" t="str">
            <v/>
          </cell>
          <cell r="LD66">
            <v>99.853518815976557</v>
          </cell>
          <cell r="LE66">
            <v>91.826164710134094</v>
          </cell>
          <cell r="LF66">
            <v>33020418000</v>
          </cell>
          <cell r="LG66">
            <v>30936370769</v>
          </cell>
          <cell r="LH66">
            <v>22941975143</v>
          </cell>
          <cell r="LI66">
            <v>3442935911</v>
          </cell>
          <cell r="LJ66">
            <v>3440856465</v>
          </cell>
          <cell r="LK66">
            <v>100</v>
          </cell>
          <cell r="LL66">
            <v>100</v>
          </cell>
          <cell r="LM66">
            <v>100</v>
          </cell>
          <cell r="LN66">
            <v>97.122620628596707</v>
          </cell>
          <cell r="LO66">
            <v>96.228070175438575</v>
          </cell>
          <cell r="LP66">
            <v>99.999999999999972</v>
          </cell>
          <cell r="LQ66">
            <v>93.14370621948629</v>
          </cell>
          <cell r="LR66">
            <v>86.036036036036009</v>
          </cell>
          <cell r="LS66">
            <v>94.533671456748365</v>
          </cell>
          <cell r="LT66">
            <v>95.780700612058851</v>
          </cell>
          <cell r="LU66" t="str">
            <v/>
          </cell>
          <cell r="LV66" t="str">
            <v/>
          </cell>
          <cell r="LW66">
            <v>95.780700612058851</v>
          </cell>
          <cell r="LX66">
            <v>95.780700612058851</v>
          </cell>
          <cell r="LY66">
            <v>95.780700612058851</v>
          </cell>
          <cell r="LZ66" t="str">
            <v>No oportuna: El tiempo de radicación debe coincidir con el plazo establecido por la Oficina Asesora de Planeación - OAP</v>
          </cell>
          <cell r="MA66" t="str">
            <v>Oportuno: Se radica en los tiempos establecidos por la Oficina Asesora de Planeación - OAP</v>
          </cell>
          <cell r="MB66" t="str">
            <v>Oportuno: Se radica en los tiempos establecidos por la Oficina Asesora de Planeación - OAP</v>
          </cell>
          <cell r="MC66" t="str">
            <v>Oportuno: Se radica en los tiempos establecidos por la Oficina Asesora de Planeación - OAP</v>
          </cell>
          <cell r="MD66" t="str">
            <v>Oportuno: Se radica en los tiempos establecidos por la Oficina Asesora de Planeación - OAP</v>
          </cell>
          <cell r="ME66" t="str">
            <v>Oportuno: Se radica en los tiempos establecidos por la Oficina Asesora de Planeación - OAP</v>
          </cell>
          <cell r="MF66" t="str">
            <v>Oportuno: Se radica en los tiempos establecidos por la Oficina Asesora de Planeación - OAP</v>
          </cell>
          <cell r="MG66" t="str">
            <v>Oportuno: Se radica en los tiempos establecidos por la Oficina Asesora de Planeación - OAP</v>
          </cell>
          <cell r="MH66">
            <v>0</v>
          </cell>
          <cell r="MI66">
            <v>0</v>
          </cell>
          <cell r="MJ66">
            <v>0</v>
          </cell>
          <cell r="MK66">
            <v>0</v>
          </cell>
          <cell r="ML66"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M6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6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66"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P66"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Q66" t="str">
            <v>Coherente: La información de avance de la magnitud, consignada en el reporte del periodo, concuerda con la programación realizada, con la información cualitativa presentada, con las actividades establecidas (si aplica) y con los soportes presentados. Esta</v>
          </cell>
          <cell r="MR6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6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66">
            <v>0</v>
          </cell>
          <cell r="MU66">
            <v>0</v>
          </cell>
          <cell r="MV66">
            <v>0</v>
          </cell>
          <cell r="MW66">
            <v>0</v>
          </cell>
          <cell r="MX66">
            <v>100</v>
          </cell>
          <cell r="MY66">
            <v>100</v>
          </cell>
          <cell r="MZ66">
            <v>100</v>
          </cell>
          <cell r="NA66">
            <v>97.122620628596707</v>
          </cell>
          <cell r="NB66">
            <v>96.228070175438575</v>
          </cell>
          <cell r="NC66">
            <v>99.999999999999972</v>
          </cell>
          <cell r="ND66">
            <v>93.14370621948629</v>
          </cell>
          <cell r="NE66">
            <v>86.036036036036009</v>
          </cell>
          <cell r="NF66">
            <v>94.533671456748365</v>
          </cell>
          <cell r="NG66">
            <v>95.780700612058851</v>
          </cell>
          <cell r="NH66" t="str">
            <v/>
          </cell>
          <cell r="NI66" t="str">
            <v/>
          </cell>
          <cell r="NJ66" t="str">
            <v xml:space="preserve">La información consignada en el reporte del periodo, coincide con la información registrada en las herramientas presupuestales oficiales.  </v>
          </cell>
          <cell r="NK66" t="str">
            <v xml:space="preserve">La información consignada en el reporte del periodo, coincide con la información registrada en las herramientas presupuestales oficiales.  </v>
          </cell>
          <cell r="NL66" t="str">
            <v xml:space="preserve">La información consignada en el reporte del periodo, coincide con la información registrada en las herramientas presupuestales oficiales.  </v>
          </cell>
          <cell r="NM66" t="str">
            <v xml:space="preserve">La información consignada en el reporte del periodo, coincide con la información registrada en las herramientas presupuestales oficiales.  </v>
          </cell>
          <cell r="NN66" t="str">
            <v xml:space="preserve">La información consignada en el reporte del periodo, coincide con la información registrada en las herramientas presupuestales oficiales.  </v>
          </cell>
          <cell r="NO66" t="str">
            <v xml:space="preserve">La información consignada en el reporte del periodo, coincide con la información registrada en las herramientas presupuestales oficiales.  
Se logra subsanar el rezago que traia la meta en el mes de mayo, ya que se realiza el comité de justicia transicional 
</v>
          </cell>
          <cell r="NP66" t="str">
            <v xml:space="preserve">La información consignada en el reporte del periodo, coincide con la información registrada en las herramientas presupuestales oficiales.  
Se logra subsanar el rezago que traia la meta en el mes de mayo, ya que se realiza el comité de justicia transicional 
</v>
          </cell>
          <cell r="NQ66" t="str">
            <v xml:space="preserve">La información consignada en el reporte del periodo, coincide con la información registrada en las herramientas presupuestales oficiales.  
Se logra subsanar el rezago que traia la meta en el mes de mayo, ya que se realiza el comité de justicia transicional 
</v>
          </cell>
          <cell r="NR66">
            <v>0</v>
          </cell>
          <cell r="NS66">
            <v>0</v>
          </cell>
          <cell r="NT66">
            <v>0</v>
          </cell>
          <cell r="NU66">
            <v>0</v>
          </cell>
          <cell r="NV66" t="str">
            <v>Si bien, al corte del 31 de enero de 2022 el indicador no presenta rezagos, si presenta oportunidades de mejora asociadas al reporte del número de tareas o productos programados y ejecutados en el periodo, para el cálculo del porcentaje de avance. Específicamente, se debe indicar en el reporte cualitativo que da cuenta de los avances, logros y retrasos presentados para la actividad número 1 "Formular, actualizar y hacer seguimiento al Plan de Acción Distrital de víctimas, paz y reconciliación​", el número de tareas o productos que se programaron y se ejecutaron para el cálculo del porcentaje de avance del indicador. Esto con el propósito que cualquier lector pueda observar a qué corresponde el avance registrado en la actividad y encontrar su correspondencia con el avance registrado en la meta proyecto de la cual se deriva.</v>
          </cell>
          <cell r="NW66" t="str">
            <v>No aplica</v>
          </cell>
          <cell r="NX66" t="str">
            <v>No aplica</v>
          </cell>
          <cell r="NY66" t="str">
            <v xml:space="preserve">La meta proyecto de inversión 8 presentó un rezago del 2,88% frente al 100% programado al corte de abril de 2022 debido a que no se realizó la primera sesión ordinaria del Comité Distrital de Justicia Transicional -CDJT-. Se sugiere mantener un monitoreo constante de la meta proyecto para subsanar el rezago conforme a lo programado por el proyecto (junio de 2022). 
Frente a las actividades asociadas a la meta proyecto 8, se presentan las siguientes observaciones: 
• La actividad número 1 denominada “Formular, actualizar y hacer seguimiento al Plan de Acción Distrital de víctimas, paz y reconciliación” tenía una programación acumulada de 25% y ejecutó un 33,30%, es decir, presenta una sobre ejecución de 8,3%. Es importante tener en cuenta este porcentaje para evitar que en el mes de junio se sobre ejecute la meta programada.
• La actividad número 5 denominada “Ejercer la secretaría técnica del Comité Distrital de Justicia Transicional, los Comités Locales de Justicia Transicional y sus espacios respectivos” tenía una programación acumulada del 15% y ejecutó el 13,63%, es decir, presenta un rezago de 1,37% debido a que no llevó a cabo una sesión del Comité Distrital de Justicia Transicional. </v>
          </cell>
          <cell r="NZ66" t="str">
            <v>La meta proyecto de inversión número 8 presentó un rezago de 3,78 puntos porcentuales frente al 100% programado al corte de mayo de 2022. Esto se debe a que no se realizó la sesión ordinaria del Comité Distrital de Justicia Transicional -CDJT- ni tampoco se realizó el respectivo seguimiento a los compromisos adquiridos en el marco de esta instancia toda vez que al corte de mayo no se ha realizado. Por lo anterior, se sugiere mantener un monitoreo constante de la meta proyecto para subsanar el rezago conforme a lo programado por el proyecto para el mes de junio de 2022. 
Frente a las actividades asociadas a la meta proyecto 8, se presentan las siguientes observaciones: 
• La actividad número 1 denominada “Formular, actualizar y hacer seguimiento al Plan de Acción Distrital de víctimas, paz y reconciliación” tenía una programación acumulada de 25% y ejecutó un 41,63%, es decir, presenta una sobre ejecución de 16,63 puntos porcentuales. Es importante tener en cuenta esta diferencia para que en el mes de junio se de cumplimiento al 50,00% programado.
• La actividad número 4 denominada “Gestionar alianzas con entidades públicas y/o privadas y cooperación internacional para hacer de Bogotá un territorio de reconciliación y construcción de memoria, verdad, justicia, reparación y garantía de no repetición​” tenía una programación acumulada de 34,60% y ejecutó un 38,00%, es decir, presenta una sobre ejecución de 3,4 puntos porcentuales. Es importante tener en cuenta este porcentaje para que en el mes de junio se de cumplimiento al 48,40% programado.
• La actividad número 5 denominada “Ejercer la secretaría técnica del Comité Distrital de Justicia Transicional, los Comités Locales de Justicia Transicional y sus espacios respectivos” tenía una programación acumulada del 35% y ejecutó el 31,40%, es decir, presenta un rezago de 3,6 puntos porcentuales debido a que no llevó a cabo una sesión del Comité Distrital de Justicia Transicional. Es importante tener en cuenta este porcentaje para que en el mes de junio se de cumplimiento al 35,00% programado.</v>
          </cell>
          <cell r="OA66" t="str">
            <v xml:space="preserve">Al corte de julio de 2022, la meta tenía programado el 100% de ejecución de los espacios de coordinación y ejecutó el 93,14%, es decir, presenta un rezago de 6,86% debido a que no se avanzó en  la formulación de los Planes Operativos Anuales (POA) de los 5 Subcomités temáticos, ya que se realizó una reprogramación
Con base en la reprogramación del cronograma se recomienda realizar seguimiento para cumplir con la formulación de los planes operativos anuales al corte de septiembre, según el plazo previsto por el proyecto. </v>
          </cell>
          <cell r="OB66" t="str">
            <v xml:space="preserve">Al corte de julio de 2022, la meta tenía programado el 100% de ejecución de los espacios de coordinación y ejecutó el 93,14%, es decir, presenta un rezago de 6,86% debido a que no se avanzó en  la formulación de los Planes Operativos Anuales (POA) de los 5 Subcomités temáticos, ya que se realizó una reprogramación 
Con base en la reprogramación del cronograma se recomienda realizar seguimiento para cumplir con la formulación de los planes operativos anuales al corte de septiembre, según el plazo previsto por el proyecto. </v>
          </cell>
          <cell r="OC66" t="str">
            <v xml:space="preserve">Al corte de agosto  de 2022, la meta tenía programado el 100% de ejecución de los espacios de coordinación y ejecutó el 86.03%, es decir, presenta un rezago de 13,96% debido a que no se realizó el Comité Distrital de Justicia Transicional, y no se avanzó en  la formulación de los Planes Operativos Anuales (POA) de los 5 Subcomités temáticos, ya que se realizó una reprogramación por aplazamiento de la agenda por parte del despacho de la alcaldesa para realizar los subcomités en la última de septiembre de 2022. Sin embargo, en el mes de agosto se presentaron las actas de los espacios realizados con las entidades, así como las matrices POA borrador. 
Para el mes de septiembre se espera presentar las cinco (5) matrices de los Planes Operativos Anuales (POA) en su versión final.
Adicionalmente, no se entregó la certificación territorial de 2022, ya que no fue solicitada por Unidad para la Atención y Reparación Integral a las Víctimas (UARIV), una vez se reciba solicitud, se remitirá la certificación para dar cumplimiento a esta actividad.  
Al respecto, se recomienda realizar la alerta en el despacho de la alcaldesa para que se programe el Comité de Justicia Transicional y se pueda dar  cumplimiento a la normatividad vigente y se gestione con la Unidad para la Atención y Reparación Integral de las Victimas la fecha de entrega del certificado territorial de 2022.  </v>
          </cell>
          <cell r="OD66">
            <v>0</v>
          </cell>
          <cell r="OE66">
            <v>0</v>
          </cell>
          <cell r="OF66">
            <v>0</v>
          </cell>
          <cell r="OG66">
            <v>0</v>
          </cell>
          <cell r="OJ66" t="str">
            <v>PD107</v>
          </cell>
          <cell r="OK66">
            <v>100</v>
          </cell>
          <cell r="OL66">
            <v>0</v>
          </cell>
          <cell r="OM66">
            <v>0</v>
          </cell>
          <cell r="ON66">
            <v>0</v>
          </cell>
          <cell r="OO66">
            <v>0</v>
          </cell>
          <cell r="OP66">
            <v>0</v>
          </cell>
          <cell r="OQ66">
            <v>0</v>
          </cell>
          <cell r="OR66">
            <v>0</v>
          </cell>
          <cell r="OS66">
            <v>0</v>
          </cell>
          <cell r="OT66">
            <v>0</v>
          </cell>
          <cell r="OU66">
            <v>0</v>
          </cell>
          <cell r="OV66">
            <v>0</v>
          </cell>
          <cell r="OW66">
            <v>0</v>
          </cell>
          <cell r="OX66">
            <v>0</v>
          </cell>
          <cell r="OY66">
            <v>30611022</v>
          </cell>
          <cell r="OZ66">
            <v>30611022</v>
          </cell>
          <cell r="PA66">
            <v>30611022</v>
          </cell>
          <cell r="PB66">
            <v>30611022</v>
          </cell>
          <cell r="PC66">
            <v>30611022</v>
          </cell>
          <cell r="PD66">
            <v>30611022</v>
          </cell>
          <cell r="PE66">
            <v>30611022</v>
          </cell>
          <cell r="PF66">
            <v>30611022</v>
          </cell>
          <cell r="PG66">
            <v>30611022</v>
          </cell>
          <cell r="PH66">
            <v>30611022</v>
          </cell>
          <cell r="PI66">
            <v>0</v>
          </cell>
          <cell r="PJ66">
            <v>0</v>
          </cell>
          <cell r="PK66">
            <v>30611022</v>
          </cell>
          <cell r="PL66">
            <v>1942744</v>
          </cell>
          <cell r="PM66">
            <v>3440993167</v>
          </cell>
          <cell r="PN66" t="str">
            <v>Meta Proyecto de Inversión</v>
          </cell>
        </row>
        <row r="67">
          <cell r="A67" t="str">
            <v>PD108</v>
          </cell>
          <cell r="B67">
            <v>7871</v>
          </cell>
          <cell r="C67" t="str">
            <v>7871_9</v>
          </cell>
          <cell r="D67">
            <v>2020110010188</v>
          </cell>
          <cell r="E67" t="str">
            <v>Un nuevo contrato social y ambiental para la Bogotá del siglo XXI</v>
          </cell>
          <cell r="F67" t="str">
            <v>3. Inspirar confianza y legitimidad para vivir sin miedo y ser epicentro de cultura ciudadana, paz y reconciliación.</v>
          </cell>
          <cell r="G67" t="str">
            <v>39.  Bogotá territorio de paz y atención integral a las víctimas del conflicto armado.</v>
          </cell>
          <cell r="H67" t="str">
            <v>Mejorar la integración de las acciones, servicios y escenarios que dan respuesta a las obligaciones derivadas de ley para las víctimas, el Acuerdo de Paz, y los demás compromisos distritales en materia de memoria, reparación, paz y reconciliación.</v>
          </cell>
          <cell r="I67"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7" t="str">
            <v>Construcción de Bogotá-región como territorio de paz para las víctimas y la reconciliación</v>
          </cell>
          <cell r="K67" t="str">
            <v>Oficina de Alta Consejería de Paz, Víctimas y Reconciliación</v>
          </cell>
          <cell r="L67" t="str">
            <v xml:space="preserve">Carlos Vladimir Rodriguez Valencia </v>
          </cell>
          <cell r="M67" t="str">
            <v>Alto Consejero de Paz, Víctimas y Reconciliación</v>
          </cell>
          <cell r="N67" t="str">
            <v>Oficina de Alta Consejería de Paz, Víctimas y Reconciliación</v>
          </cell>
          <cell r="O67" t="str">
            <v xml:space="preserve">Carlos Vladimir Rodriguez Valencia </v>
          </cell>
          <cell r="P67" t="str">
            <v>Alto Consejero de Paz, Víctimas y Reconciliación</v>
          </cell>
          <cell r="Q67" t="str">
            <v>Ivana Carolina Gonzalez Murcia, Juan Guillermo Becerra Jimenez</v>
          </cell>
          <cell r="R67" t="str">
            <v>Hilda Lucero Molina Velandia</v>
          </cell>
          <cell r="S67" t="str">
            <v>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T67" t="str">
            <v>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AC67" t="str">
            <v>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AI67" t="str">
            <v xml:space="preserve">PD_Meta Proyecto: 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 </v>
          </cell>
          <cell r="AJ67">
            <v>0</v>
          </cell>
          <cell r="AK67">
            <v>44466</v>
          </cell>
          <cell r="AL67">
            <v>2</v>
          </cell>
          <cell r="AM67">
            <v>2022</v>
          </cell>
          <cell r="AN67" t="str">
            <v>Implica el apoyo técnico y operativo de la ACPVR a las mesas de participación efectiva y mesas de enfoque diferencial, para la realización de las sesiones ordinarias y extraordinarias de acuerdo al protocolo de participación.  
Estas mesas de participación estan integradas por: 1 mesa distrital, 20 mesas de participación efectiva locales y 3 mesas de enfoque diferencial.
De acuerdo con el protocolo de participación, estas mesas pueden presentar sesiones ordinarias y extraordinarias:
-Sesiones Ordinarias: Son aquellas en las que la mesa desarrolla su plan de trabajo, realiza el estudio, discusión y aprobación de sus iniciativas, entre ellas las relacionadas al Plan de Acción Distrital y que, además, cuentan con quórum.
-Sesiones extraordinarias: Son aquellas sesiones de carácter imprevisible y excepcional que se realizan por fuera del plan de trabajo de la mesa, convocadas para atender situaciones de carácter urgente que no pueden dar espera a una sesión ordinaria.</v>
          </cell>
          <cell r="AO67" t="str">
            <v xml:space="preserve"> -Generar condiciones a nivel de conciencia, capacidades, organización y liderazgo,  para la cualificación del ejercicio de su derecho a la participación efectiva en la toma de decisiones, en la profundización de la democracia, así como el fortalecimiento de las capacidades de las personas, comunidades e instituciones.
-Materialización de una estrategia de formación, que trascienda las Mesas de Participación. 
-Optimizar la incidencia de las víctimas del conflicto armado en las decisiones que las afectan.</v>
          </cell>
          <cell r="AP67">
            <v>2020</v>
          </cell>
          <cell r="AQ67">
            <v>2024</v>
          </cell>
          <cell r="AR67" t="str">
            <v>Constante</v>
          </cell>
          <cell r="AS67" t="str">
            <v>Eficacia</v>
          </cell>
          <cell r="AT67" t="str">
            <v>Porcentaje</v>
          </cell>
          <cell r="AU67" t="str">
            <v>Producto</v>
          </cell>
          <cell r="AV67">
            <v>2019</v>
          </cell>
          <cell r="AW67">
            <v>1</v>
          </cell>
          <cell r="AX67" t="str">
            <v xml:space="preserve">Proyecto de inversión 1156	_x000D_
	</v>
          </cell>
          <cell r="AZ67">
            <v>1</v>
          </cell>
          <cell r="BB67" t="str">
            <v>El indicador se calculará a través de la relación entre las acciones o actividades realizadas y programadas para brindar apoyo técnico y operativo a las mesas de participación efectiva de víctimas, de conformidad con el plan interno de trabajo de la Oficina Alta Consejería de Paz, Víctimas y Reconciliación.</v>
          </cell>
          <cell r="BC67" t="str">
            <v>(Valor porcentual asignado al total de las acciones o actividades ejecutadas en el periodo/Valor porcentual asignado al total de las acciones o actividades programadas en el periodo)*100</v>
          </cell>
          <cell r="BD67" t="str">
            <v>Valor porcentual asignado al total de las acciones o actividades ejecutadas en el periodo</v>
          </cell>
          <cell r="BE67" t="str">
            <v>Valor porcentual asignado al total de las acciones o actividades programadas en el periodo</v>
          </cell>
          <cell r="BF67" t="str">
            <v>Informes de las acciones o actividades ralacionadas con  apoyo técnico y operativo a las mesas de participación efectiva de víctimas.
Evidencias de espacios de capacitación y formación.</v>
          </cell>
          <cell r="BG67">
            <v>3</v>
          </cell>
          <cell r="BH67">
            <v>44644</v>
          </cell>
          <cell r="BI67" t="str">
            <v>Radicado 3-2022-9977 del 24/03/2022</v>
          </cell>
          <cell r="BJ67" t="str">
            <v>Establecer variables 1 y/o 2 numéricas</v>
          </cell>
          <cell r="BK67">
            <v>100</v>
          </cell>
          <cell r="BL67">
            <v>100</v>
          </cell>
          <cell r="BM67">
            <v>100</v>
          </cell>
          <cell r="BN67">
            <v>100</v>
          </cell>
          <cell r="BO67">
            <v>100</v>
          </cell>
          <cell r="BP67">
            <v>100</v>
          </cell>
          <cell r="BQ67">
            <v>5228489341</v>
          </cell>
          <cell r="BR67">
            <v>428092940</v>
          </cell>
          <cell r="BS67">
            <v>1824489579</v>
          </cell>
          <cell r="BT67">
            <v>1375918822</v>
          </cell>
          <cell r="BU67">
            <v>1007266000</v>
          </cell>
          <cell r="BV67">
            <v>592722000</v>
          </cell>
          <cell r="BW67">
            <v>100</v>
          </cell>
          <cell r="BX67">
            <v>100</v>
          </cell>
          <cell r="BY67">
            <v>100</v>
          </cell>
          <cell r="BZ67">
            <v>100</v>
          </cell>
          <cell r="CA67">
            <v>100</v>
          </cell>
          <cell r="CB67">
            <v>428092940</v>
          </cell>
          <cell r="CC67">
            <v>344008448</v>
          </cell>
          <cell r="CD67">
            <v>1812311080</v>
          </cell>
          <cell r="CE67">
            <v>1640649967</v>
          </cell>
          <cell r="CF67">
            <v>100</v>
          </cell>
          <cell r="CG67">
            <v>100</v>
          </cell>
          <cell r="CH67" t="str">
            <v>No aplica</v>
          </cell>
          <cell r="CI67" t="str">
            <v>Constante</v>
          </cell>
          <cell r="CJ67">
            <v>100</v>
          </cell>
          <cell r="CK67">
            <v>100</v>
          </cell>
          <cell r="CL67">
            <v>100</v>
          </cell>
          <cell r="CM67">
            <v>100</v>
          </cell>
          <cell r="CN67">
            <v>100</v>
          </cell>
          <cell r="CO67">
            <v>100</v>
          </cell>
          <cell r="CP67">
            <v>100</v>
          </cell>
          <cell r="CQ67">
            <v>100</v>
          </cell>
          <cell r="CR67">
            <v>100</v>
          </cell>
          <cell r="CS67">
            <v>100</v>
          </cell>
          <cell r="CT67">
            <v>100</v>
          </cell>
          <cell r="CU67">
            <v>100</v>
          </cell>
          <cell r="CV67">
            <v>100</v>
          </cell>
          <cell r="CW67">
            <v>100</v>
          </cell>
          <cell r="CX67">
            <v>100</v>
          </cell>
          <cell r="CY67">
            <v>8.33</v>
          </cell>
          <cell r="CZ67">
            <v>8.33</v>
          </cell>
          <cell r="DA67">
            <v>8.33</v>
          </cell>
          <cell r="DB67">
            <v>8.33</v>
          </cell>
          <cell r="DC67">
            <v>8.33</v>
          </cell>
          <cell r="DD67">
            <v>8.33</v>
          </cell>
          <cell r="DE67">
            <v>8.33</v>
          </cell>
          <cell r="DF67">
            <v>8.33</v>
          </cell>
          <cell r="DG67">
            <v>8.33</v>
          </cell>
          <cell r="DH67">
            <v>8.33</v>
          </cell>
          <cell r="DI67">
            <v>0</v>
          </cell>
          <cell r="DJ67">
            <v>0</v>
          </cell>
          <cell r="DK67" t="str">
            <v/>
          </cell>
          <cell r="DL67">
            <v>8.33</v>
          </cell>
          <cell r="DM67">
            <v>8.33</v>
          </cell>
          <cell r="DN67">
            <v>8.33</v>
          </cell>
          <cell r="DO67">
            <v>8.33</v>
          </cell>
          <cell r="DP67">
            <v>8.33</v>
          </cell>
          <cell r="DQ67">
            <v>8.33</v>
          </cell>
          <cell r="DR67">
            <v>8.33</v>
          </cell>
          <cell r="DS67">
            <v>5.56</v>
          </cell>
          <cell r="DT67">
            <v>11.1</v>
          </cell>
          <cell r="DU67">
            <v>8.33</v>
          </cell>
          <cell r="DV67">
            <v>0</v>
          </cell>
          <cell r="DW67">
            <v>0</v>
          </cell>
          <cell r="DX67">
            <v>83.3</v>
          </cell>
          <cell r="DY67" t="str">
            <v/>
          </cell>
          <cell r="DZ67" t="str">
            <v>Informe Mensual de la implementación de las acciones que son competencia de la Alta Consejería frente al apoyo técnico y operativo dirigido a las Mesas de Participación Efectiva de Victimas, el protocolo de Niños, Niñas y Adolescentes y los procesos de formación y capacitación.</v>
          </cell>
          <cell r="EA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B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C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D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E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F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G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H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I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J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K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L67" t="str">
            <v>•	Informe Mensual de la implementación de las acciones que son competencia de la Alta Consejería frente al apoyo técnico y operativo dirigido a las Mesas de Participación Efectiva de Victimas, el protocolo de NNA y los procesos de formación y capacitación.
•	informe Mensual de la implementación de las acciones que son competencia de la Alta Consejería frente al apoyo técnico y operativo dirigido a las Mesas de Participación Efectiva de Victimas, el protocolo de NNA y los procesos de formación y capacitación
•	Listado de asistentes al proceso de fortalecimiento 
•	Informe de bolsa logística para el desarrollo de las actividades</v>
          </cell>
          <cell r="EM67" t="str">
            <v>•	informe Mensual de la implementación de las acciones que son competencia de la Alta Consejería frente al apoyo técnico y operativo dirigido a las Mesas de Participación Efectiva de Victimas, el protocolo de NNA y los procesos de formación y capacitación.
•	informe Mensual de la implementación de las acciones que son competencia de la Alta Consejería frente al apoyo técnico y operativo dirigido a las Mesas de Participación Efectiva de Victimas, el protocolo de NNA y los procesos de formación y capacitación, de igual manera se anexa el listado de asistentes al proceso de fortalecimiento y el informe de bolsa logística para el desarrollo de las actividades.</v>
          </cell>
          <cell r="EN67" t="str">
            <v>• Informe Mensual de la implementación de las acciones que son competencia de la Alta Consejería frente al apoyo técnico y operativo dirigido a las Mesas de Participación Efectiva de Victimas, el protocolo de NNA y los procesos de formación y capacitación
• Anexos: Listado de asistentes al proceso de fortalecimiento y el Informe de bolsa logística para el desarrollo de las actividades</v>
          </cell>
          <cell r="EO67" t="str">
            <v>• Informe Mensual de la implementación de las acciones que son competencia de la Alta Consejería frente al apoyo técnico y operativo dirigido a las Mesas de Participación Efectiva de Victimas, el protocolo de NNA y los procesos de formación y capacitación
• Anexos: Listado de asistentes al proceso de fortalecimiento y el Informe de bolsa logística para el desarrollo de las actividades</v>
          </cell>
          <cell r="EP67" t="str">
            <v>•	Informe Mensual de la implementación de las acciones que son competencia de la Alta Consejería frente al apoyo técnico y operativo dirigido a las Mesas de Participación Efectiva de Victimas, el protocolo de NNA y los procesos de formación y capacitación, de igual manera las evidencias de las actividades desarrolladas en el marco del protocolo de NNA y el acta del espacio ampliado
•	Informe Mensual de la implementación de las acciones que son competencia de la Alta Consejería frente al apoyo técnico y operativo dirigido a las Mesas de Participación Efectiva de Victimas, el protocolo de NNA y los procesos de formación y capacitación, de igual manera se anexa carpeta con los 13 informes presentados por las organizaciones en el marco del convenio suscrito con el PNUD y las evidencias de las actividades desarrolladas con la Mesa Local de Santafé y la MED de Mujeres</v>
          </cell>
          <cell r="EQ67" t="str">
            <v xml:space="preserve">• Informe Mensual de la implementación de las acciones.
• Informe Mensual de la implementación de las acciones 
</v>
          </cell>
          <cell r="ER67" t="str">
            <v xml:space="preserve">• Informe Mensual proyecto de inversión Julio equipo PIT 
• Carpeta evidencia de reuniones Mesas de Victimas 
• Acta de reunión equipo implementador NNA Julio
• Informe Mensual proyecto de inversión Julio equipo PIT
• Carpeta sistematización PNUD la cual contine 4 documentos
• Evidencia espacio ampliado 14 de julio
• Informe Bolsa Logística funciones secretaria técnica
• Informe Bolsa Logística Política Pública
• Informe Visita a territorio barrio santa fe
• Informe bolsa jornada sanación Sumapaz </v>
          </cell>
          <cell r="ES67" t="str">
            <v>• Informe Mensual proyecto de inversión agosto equipo PIT 
• Carpeta evidencia de reuniones Mesas de Victimas 
• Informe Mensual proyecto de inversión agosto equipo PIT
• Carpeta sistematización PNUD la cual contiene 4 documentos
• Evidencia de reunión lecciones aprendidas PNUD
• Informe Bolsa Actividad de jóvenes 
• Informe Bolsa Conmemoración Pueblos Indígenas 
• Informe Bolsa Logística Política Pública</v>
          </cell>
          <cell r="ET67" t="str">
            <v xml:space="preserve">•	Informe Mensual proyecto de inversión septiembre equipo PIT 
•	Carpeta evidencia de reuniones Mesas de Victimas 
•	Actas actividades NNA
•	Informe Mensual proyecto de inversión septiembre equipo PIT
•	Carpeta con informes de Bolsa Logística de las actividades desarrolladas </v>
          </cell>
          <cell r="EU67" t="str">
            <v xml:space="preserve">•	Informe Mensual proyecto de inversión octubre equipo PIT 
•	Carpeta evidencia de reuniones Mesas de Victimas 
•	Actas actividades NNA
•	Carpeta con informes de Bolsa Logística de las actividades desarrolladas </v>
          </cell>
          <cell r="EV67">
            <v>0</v>
          </cell>
          <cell r="EW67">
            <v>0</v>
          </cell>
          <cell r="EX67">
            <v>1872555000</v>
          </cell>
          <cell r="EY67">
            <v>1872555000</v>
          </cell>
          <cell r="EZ67">
            <v>1872555000</v>
          </cell>
          <cell r="FA67">
            <v>1872555000</v>
          </cell>
          <cell r="FB67">
            <v>1872555000</v>
          </cell>
          <cell r="FC67">
            <v>1872555000</v>
          </cell>
          <cell r="FD67">
            <v>1872555000</v>
          </cell>
          <cell r="FE67">
            <v>1872555000</v>
          </cell>
          <cell r="FF67">
            <v>1872555000</v>
          </cell>
          <cell r="FG67">
            <v>1872555000</v>
          </cell>
          <cell r="FH67">
            <v>1872555000</v>
          </cell>
          <cell r="FI67">
            <v>1872555000</v>
          </cell>
          <cell r="FJ67">
            <v>1872555000</v>
          </cell>
          <cell r="FK67">
            <v>1872555000</v>
          </cell>
          <cell r="FL67">
            <v>1872555000</v>
          </cell>
          <cell r="FM67">
            <v>1819709765</v>
          </cell>
          <cell r="FN67">
            <v>1765153763</v>
          </cell>
          <cell r="FO67">
            <v>1765153763</v>
          </cell>
          <cell r="FP67">
            <v>1592671219</v>
          </cell>
          <cell r="FQ67">
            <v>1592671219</v>
          </cell>
          <cell r="FR67">
            <v>1500072456</v>
          </cell>
          <cell r="FS67">
            <v>1375918822</v>
          </cell>
          <cell r="FT67">
            <v>1375918822</v>
          </cell>
          <cell r="FU67">
            <v>0</v>
          </cell>
          <cell r="FV67">
            <v>0</v>
          </cell>
          <cell r="FW67">
            <v>1375918822</v>
          </cell>
          <cell r="FX67">
            <v>802549649</v>
          </cell>
          <cell r="FY67">
            <v>1142912913</v>
          </cell>
          <cell r="FZ67">
            <v>1142911887</v>
          </cell>
          <cell r="GA67">
            <v>1360911887</v>
          </cell>
          <cell r="GB67">
            <v>1360911887</v>
          </cell>
          <cell r="GC67">
            <v>1360911887</v>
          </cell>
          <cell r="GD67">
            <v>1360911887</v>
          </cell>
          <cell r="GE67">
            <v>1375911887</v>
          </cell>
          <cell r="GF67">
            <v>1375911887</v>
          </cell>
          <cell r="GG67">
            <v>1375911887</v>
          </cell>
          <cell r="GH67">
            <v>0</v>
          </cell>
          <cell r="GI67">
            <v>0</v>
          </cell>
          <cell r="GJ67">
            <v>1375911887</v>
          </cell>
          <cell r="GK67">
            <v>0</v>
          </cell>
          <cell r="GL67">
            <v>27280292</v>
          </cell>
          <cell r="GM67">
            <v>108026002</v>
          </cell>
          <cell r="GN67">
            <v>285375707</v>
          </cell>
          <cell r="GO67">
            <v>376958347</v>
          </cell>
          <cell r="GP67">
            <v>476684292</v>
          </cell>
          <cell r="GQ67">
            <v>565941726</v>
          </cell>
          <cell r="GR67">
            <v>728565977</v>
          </cell>
          <cell r="GS67">
            <v>855699453</v>
          </cell>
          <cell r="GT67">
            <v>988642921</v>
          </cell>
          <cell r="GU67">
            <v>0</v>
          </cell>
          <cell r="GV67">
            <v>0</v>
          </cell>
          <cell r="GW67">
            <v>988642921</v>
          </cell>
          <cell r="GX67">
            <v>0</v>
          </cell>
          <cell r="GY67">
            <v>0</v>
          </cell>
          <cell r="GZ67">
            <v>0</v>
          </cell>
          <cell r="HA67">
            <v>0</v>
          </cell>
          <cell r="HB67">
            <v>0</v>
          </cell>
          <cell r="HC67">
            <v>0</v>
          </cell>
          <cell r="HD67">
            <v>0</v>
          </cell>
          <cell r="HE67">
            <v>0</v>
          </cell>
          <cell r="HF67">
            <v>0</v>
          </cell>
          <cell r="HG67">
            <v>171661113</v>
          </cell>
          <cell r="HH67">
            <v>0</v>
          </cell>
          <cell r="HI67">
            <v>0</v>
          </cell>
          <cell r="HJ67">
            <v>171661113</v>
          </cell>
          <cell r="HK67">
            <v>3101306</v>
          </cell>
          <cell r="HL67">
            <v>115504184</v>
          </cell>
          <cell r="HM67">
            <v>171646889</v>
          </cell>
          <cell r="HN67">
            <v>171646889</v>
          </cell>
          <cell r="HO67">
            <v>171646889</v>
          </cell>
          <cell r="HP67">
            <v>171646889</v>
          </cell>
          <cell r="HQ67">
            <v>171646889</v>
          </cell>
          <cell r="HR67">
            <v>171646889</v>
          </cell>
          <cell r="HS67">
            <v>171646889</v>
          </cell>
          <cell r="HT67">
            <v>171646889</v>
          </cell>
          <cell r="HU67">
            <v>0</v>
          </cell>
          <cell r="HV67">
            <v>0</v>
          </cell>
          <cell r="HW67">
            <v>171646889</v>
          </cell>
          <cell r="HX67" t="str">
            <v>Para el cumplimiento de la meta de Implementar 100 por ciento de las acciones que son competencia de la ACDVPR según el protocolo de participación efectiva de las víctimas del conflicto armado, fortaleciendo los espacios de participación de las víctimas y sus organizaciones propendiendo por incluir a las víctimas no organizadas mediante acciones orientadas a la paz y la reconciliación en el Distrito Capital, a corte del 31 de agosto se han realizado las siguientes acciones:
1) Apoyar técnica y operativamente las mesas de participación efectiva de las víctimas del conflicto armado residentes en el distrito capital de acuerdo al protocolo de participación
En relación a esta actividad se ha apoyado técnica y operativamente las sesiones desarrolladas por las 24 Mesas de Participación Efectiva de Victimas, 20 mesas locales, las 3 mesas de enfoque diferencias (Afro, Mujeres, Indígena) y la Mesa Distrital.
A corte del mes de octubre se han apoyado:
• 169 sesiones de mesas locales
• 26 sesiones de mesas de enfoque diferencial (afro, mujeres, indígenas)
• 9 Sesiones ordinarias de la Mesa Distrital
Con relación con las acciones adelantadas en el marco del Protocolo de Niños, Niñas y Adolescentes (NNA), se adelantaron actividades para la implementación del protocolo de participación de NNA víctimas en la fase de afianzamiento. 
Se han desarrollado 15 encuentros entre el equipo implementador para analizar las acciones que se desarrollan en el marco del protocolo de NNA y evaluar las acciones que se han desarrollado en coordinación con las entidades en el marco de dicho proceso.
2) Fortalecer espacios de capacitación y procesos de formación de las mesas de participación efectiva, las víctimas y sus organizaciones formales y no formales (12 productos). 
Presentación de los “Informes Mensuales de la implementación de las acciones que son competencia de la Alta Consejería frente al apoyo técnico y operativo dirigido a las Mesas de Participación Efectiva de Victimas, el protocolo de NNA y los procesos de formación y capacitación”. 
A Corte del mes de octubre se han presentado 10 productos. En dicho informe se menciona el proceso que se ha adelantado durante el periodo en relación con el acompañamiento que se realiza desde el equipo de Participación e Incidencia Territorial a las Mesas de Participación Efectiva de Víctimas, a las actividades territoriales de articulación a nivel distrital y/o local, de igual manera se ha relacionado el acompañamiento a las iniciativas seleccionadas en el marco del PNUD y los productos que se generan de este proceso. 
BENEFICIOS:
• Todos los delegados y delegadas de las Mesas de Participación Efectiva de Victimas tienen la oportunidad de exponer sus inquietudes y realizar control de los compromisos adquiridos por parte de las diferentes entidades del Distrito, en las cuales se garantiza la participación de las víctimas en Bogotá D.C., en la planeación, la ejecución y el seguimiento a la política pública, dentro del Sistema Distrital de Atención y Reparación Integral a las Víctimas – SDARIV.
• Representantes de organizaciones seleccionadas en el marco del convenio suscrito entre la Alta Consejería de Paz, Victimas y Reconciliación y el Programa de las Naciones Unidas para el Desarrollo (PNUD).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
• Niños, niñas y adolescentes víctimas del conflicto armado los cuales a través del protocolo se pretende garantizar el derecho a la participación efectiva y plena, en torno a la reparación integral.</v>
          </cell>
          <cell r="HY67" t="str">
            <v>No se presentaron retrasos</v>
          </cell>
          <cell r="HZ67" t="str">
            <v/>
          </cell>
          <cell r="IA67"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enero se adelantaron (2) de (2) programadas, así:
1.	Se presentó el informe mensual de la implementación de las acciones que son competencia de la Alta Consejería frente al apoyo técnico y operativo dirigido a las Mesas de Participación Efectiva de Victimas, el Protocolo de Niños, Niñas y Adolescentes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Es de resaltar que durante este mes no se realizó acompañamiento a ninguna de las Mesas de Participación Efectiva de Victimas en el Distrito, debido a que, en el marco de su autonomía, ninguna de ellas convocó reuniones. Históricamente las Mesas de Victimas inician sus reuniones a partir del mes de febrero y culminan las mismas en el mes Noviembre. Estas mesas de participación están integradas por: 1 mesa distrital, 20 mesas de participación efectiva locales y 3 mesas de enfoque diferencial.
2.	Se presentó el informe Mensual de la implementación de las acciones que son competencia de la Alta Consejería frente al apoyo técnico y operativo dirigido a las Mesas de Participación Efectiva de Victimas, el protocolo de Niños Niñas y Adolescentes y los procesos de formación y capacitación. En dicho informe se menciona el proceso que se ha adelantado frente a las acciones de fortalecimiento a las Mesas de participación y enfoque diferencial, a las organizaciones de víctimas formales y no formales. 
Durante el presente periodo se realizó acompañamiento y fortalecimiento a las (20) organizaciones seleccionadas para ejecutar sus iniciativas ciudadanas en el marco del convenio suscrito con el Programa de las Naciones Unidas para el Desarrollo (PNUD), se realizó reunión presencial con cada organización con el fin de apoyar la consolidación de sus propuestas.
BENEFICIOS
•	Todos los delegados y delegadas de las Mesas de Participación Efectiva de Victimas tienen la oportunidad de exponer sus inquietudes y realizar control de los compromisos adquiridos por parte de las diferentes entidades del Distrito, en las cuales se garantiza la participación de las víctimas en Bogotá D.C., en la planeación, la ejecución y el seguimiento a la política pública, dentro del Sistema Distrital de Atención y Reparación Integral a las Víctimas – SDARIV.
•	Representantes de organizaciones seleccionadas en el marco del convenio suscrito entre la Alta Consejería de Paz, Victimas y Reconciliación y el Programa de las Naciones Unidas para el Desarrollo (PNUD).</v>
          </cell>
          <cell r="IB67"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febrero se adelantaron (3) actividades de (3) programadas, así:
1. Se brindó apoyo técnico y operativo para las sesiones de 20 Mesas de Participación Efectiva de Victimas, 16 mesas locales, las 3 mesas de enfoque diferencias (Afro, Mujeres, Indígena) y la Mesa Distrital. Las mesas que no sesionaron fueron: Fontibón, Barrios Unidos, Kennedy y Tunjuelito, en las dos primeras localidades se realizó convocatoria y no se conformó quorum mientras que en las mesas de Kennedy y Tunjuelito se realizaron reuniones pero de manera virtual por lo cual no se consideran sesiones ordinarias de acuerdo con la normatividad vigente.
2. Se establecieron dos encuentros con el equipo implementador del protocolo de NNA cuyo objetivo fue retomar las acciones realizadas en el 2021 para que  sirvan  como  hoja  de  ruta  para  el  2022, en donde  se  logró  activar  el  equipo  implementador,  el  cual  realizó un primer encuentro el día 03 de febrero abordando aspectos claves como: a. Afianzamiento del equipo implementador, cuyo objetivo es el fortalecimiento de la participación de  NNA  en  todo  el  Distrito b. Plan de  trabajo que orienta  la implementación del protocolo de  participación de  NNA víctimas para el 2022. c.  Fase de  lanzamiento  con  una  actividad  conjunta  entre  las  instituciones  que  busca  de  manera simbólica visibilizar la etapa donde los NNA realizarán ejercicios de participación para construir las propuestas necesarias para incidir en la construcción del PAD. Se espera realizar un evento con la participación de NNA víctimas, inicialmente la SED había sugerido en Maloka donde se realizará un evento simbólico e interinstitucional. Desde Idartes se propone que, en esa semana para el tema de primera   infancia, ellos   podrían   realizar   un   lanzamiento en   el   Centro   de   Memoria, Paz   y Reconciliación dentro de las actividades que estarán realizando durante esa semana.
El segundo encuentro del equipo implementador se llevó a cabo la agenda con los siguientes puntos claves: a. Socialización de actividades en el marco de la fase de afianzamiento. b. Construcción de hoja de ruta para la implementación. c. Articulación interinstitucional para las actividades. d. Socialización de la línea grafica para la implementación de las piezas comunicativas.
3. Se adelantó el proceso de formación y fortalecimiento en el marco del convenio suscrito con el PNUD, en el cual se fortalecerán las capacidades comunitarias a través de la definición, ejecución, seguimiento y evaluación de iniciativas de reconciliación, retorno de víctimas, integración local de víctimas y participación.
Una vez seleccionadas las 20 iniciativas territoriales para la modalidad de participación, se diseñó una estrategia metodológica de formación con el fin de fortalecer en diferentes áreas a las organizaciones y sus integrantes, en ese sentido en el mes de febrero se desarrollaron los dos primeros módulos el empresarial y el administrativo, dichas actividades se llevaron a cabo durante 5 jornadas realizadas con los integrantes de las organizaciones ganadoras en el marco del convenio Programa de las Naciones Unidas para el Desarrollo -PNUD.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v>
          </cell>
          <cell r="IC67" t="str">
            <v xml:space="preserve">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marzo se adelantaron (3) actividades de (3) programadas, así: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1. Se bridó apoyo técnico y operativo para las sesiones de 23 Mesas de Participación Efectiva de Victimas, 19 mesas locales, las 3 mesas de enfoque diferencial (Afro, Mujeres, Indígena) y la Mesa Distrital. La mesa local que no sesionó fue la de Barrios Unidos, debido a que en dos ocasiones la Personería local como secretaría técnica citó a la mesa y no fue posible la conformación del quorum; dichas convocatorias fueron realizadas para los días 4 y 30 de marzo.
2. En relación con las acciones adelantadas en el marco del Protocolo de NNA, se estableció un encuentro entre el equipo implementador para socializar los avances en las actividades que están desarrollando las entidades para la implementación del protocolo en la fase de afianzamiento y adicionalmente para coordinar las acciones a desarrollarse el próximo mes.
3. En relación a los procesos de formación y fortalecimiento de las mesas de participación efectiva, las víctimas y sus organizaciones formales y no formales, durante el mes de marzo, en el marco del Convenio suscrito entre la Oficina Alta Consejería de Paz Victimas y Reconciliación y el Programa de las Naciones Unidas para el Desarrollo -PNUD, en la modalidad de participación, se evidenció de manera importante el desarrollo de las 20 iniciativas ganadoras tras el primer desembolso de recursos correspondiente al 50% del estímulo.
Así las cosas, 19 de las 20 organizaciones avanzaron con el desarrollo de los eventos, charlas, talleres, procesos artísticos y de reivindicación de patrimonios inmateriales en especial el gastronómico. En el marco de este proceso adicionalmente en el mes de marzo se desarrollaron 2 jornadas de fortalecimiento a los representantes de las organizaciones, los días 9 y 29 de marzo. En la primera jornada se abordó el tema normativo en relación con los derechos de las víctimas y en la segunda jornada se trataron temas relacionados con la presentación de informes y temas de comunicación y redes sociales.
BENEFICIOS
• Todos los delegados y delegadas de las Mesas de Participación Efectiva de Victimas tienen la oportunidad de exponer sus inquietudes y realizar control de los compromisos adquiridos por parte de las diferentes entidades del Distrito, en las cuales se garantiza la participación de las víctimas en Bogotá D.C., en la planeación, la ejecución y el seguimiento a la política pública, dentro del Sistema Distrital de Atención y Reparación Integral a las Víctimas – SDARIV.
• Representantes de organizaciones seleccionadas en el marco del convenio suscrito entre la Alta Consejería de Paz, Victimas y Reconciliación y el Programa de las Naciones Unidas para el Desarrollo -PNUD
</v>
          </cell>
          <cell r="ID67"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abril se adelantaron (3) actividades de (3) programadas, así: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1. Se bridó apoyo técnico y operativo para las sesiones desarrolladas en el mes de abril, durante este periodo sesionaron las 24 Mesas de Participación Efectiva de Victimas, 20 mesas locales, las 3 mesas de enfoque diferencias (Afro, Mujeres, Indígena) y la Mesa Distrital. 
2. En relación con las acciones adelantadas en el marco del Protocolo de NNA, se desarrollaron dos encuentros con el equipo implementador del protocolo de NNA estos encuentros tuvieron como objetivo socializar los avances de las actividades que se están desarrollando para la implementación del protocolo de participación de NNA víctimas en la fase de afianzamiento. 3. En relación a los procesos de formación y fortalecimiento de las mesas de participación efectiva, las víctimas y sus organizaciones formales y no formales, durante el mes de marzo, en el marco del Convenio suscrito entre la Oficina Alta Consejería de Paz Victimas y Reconciliación y el Programa de las Naciones Unidas para el Desarrollo -PNUD, en la modalidad de participación, se evidenció de manera importante el desarrollo de las 20 iniciativas ganadoras tras el primer desembolso de recursos correspondiente al 50% del estímulo.
3. En relación con los procesos de formación y fortalecimiento de las mesas de participación efectiva, las víctimas y sus organizaciones formales y no formales, durante el mes de abril, en el marco del Convenio suscrito entre la Oficina Alta Consejería de Paz Victimas y Reconciliación y el Programa de las Naciones Unidas para el Desarrollo -PNUD, se evidenció de manera importante el desarrollo de las actividades de las iniciativas ganadoras. Las 20 organizaciones avanzaron con el desarrollo de los eventos, charlas, talleres, procesos artísticos y de reivindicación de patrimonios inmateriales en especial el gastronómico.
Adicionalmente desde el PNUD y la ACPVR se he venido trabajando con las organizaciones en la elaboración de los informes para adelantar los desembolsos y generar un informe final del desarrollo de cada una de las iniciativas, los cuales serán consolidados para el mes de mayo
Finalmente se apoyaron 18 actividades en el marco de la conmemoración del 9 de abril en diferentes localidades y dos jornadas de trabajo con la Mesa Distrital de Víctimas.
Así las cosas, 19 de las 20 organizaciones avanzaron con el desarrollo de los eventos, charlas, talleres, procesos artísticos y de reivindicación de patrimonios inmateriales en especial el gastronómico. En el marco de este proceso adicionalmente en el mes de marzo se desarrollaron 2 jornadas de fortalecimiento a los representantes de las organizaciones, los días 9 y 29 de marzo. En la primera jornada se abordó el tema normativo en relación con los derechos de las víctimas y en la segunda jornada se trataron temas relacionados con la presentación de informes y temas de comunicación y redes sociales.
BENEFICIOS
• Todos los delegados y delegadas de las Mesas de Participación Efectiva de Victimas tienen la oportunidad de exponer sus inquietudes y realizar control de los compromisos adquiridos por parte de las diferentes entidades del Distrito, en las cuales se garantiza la participación de las víctimas en Bogotá D.C., en la planeación, la ejecución y el seguimiento a la política pública, dentro del Sistema Distrital de Atención y Reparación Integral a las Víctimas – SDARIV.
• Representantes de organizaciones seleccionadas en el marco del convenio suscrito entre la Alta Consejería de Paz, Victimas y Reconciliación y el Programa de las Naciones Unidas para el Desarrollo -PNUD</v>
          </cell>
          <cell r="IE67"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MAYO se adelantaron (3) actividades de (3) programadas, así: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1.	Se brindó apoyo técnico y operativo para las sesiones desarrolladas en el mes de mayo, durante este periodo sesionaron 23 Mesas de Participación Efectiva de Victimas, 19 mesas locales, las 3 mesas de enfoque diferencias (Afro, Mujeres, Indígena) y la Mesa Distrital, la Mesa que no sesiono por falta de quorum fue la de Mesa de Fontibón. Adicional a estos espacios desde el Equipo de Participación e Incidencia Territorial se convocó al espacio ampliado con el fin de socializar el trabajo que se ha venido realizando frente a la elaboración del borrador del Decreto de Protocolo de Participación Efectiva de las Víctimas en el Distrito
2.	En relación con las acciones adelantadas en el marco del Protocolo de NNA, se desarrollaron dos encuentros, un conversatorio desarrollado el 13 de mayo sobre la Implementación del protocolo de participación de niños(as) y adolescentes víctimas del conflicto armado donde participaron funcionarios de las diferentes entidades del equipo implementador y  una reunión desarrollada el 19 de mayo, entre el equipo implementador con el fin de evaluar el desarrollo del conversatorio y planificar las próximas actividades a desarrollar.
3.	En relación con los procesos de formación y fortalecimiento de las mesas de participación efectiva, las víctimas y sus organizaciones formales y no formales, durante el mes de mayo, en el marco del Convenio suscrito entre la Oficina Alta Consejería de Paz Victimas y Reconciliación y el Programa de las Naciones Unidas para el Desarrollo -PNUD, se evidenció de manera importante el desarrollo de las actividades de las iniciativas ganadoras. Las 20 organizaciones avanzaron con el desarrollo de los eventos, charlas, talleres, procesos artísticos y de reivindicación de patrimonios inmateriales en especial el gastronómico.
Adicionalmente desde el Programa de las Naciones Unidas para el Desarrollo -PNUD y la Oficina Salta Consejería de Paz, Víctimas y Reconciliación -OACPVR se ha venido trabajando con las organizaciones en la elaboración de los informes para adelantar los desembolsos y generar un informe final del desarrollo de cada una de las iniciativas. Si bien se esperaba contar con la consolidación de los 20 informes finales para el presente mes no fue posible por situaciones administrativas, financieras e incluso por temas de tiempo de los representantes de las organizaciones, es así como a corte del presente periodo se contaba con la presentación de 13 informes finales de las organizaciones.
Finalmente se apoyaron 2 actividades, en el marco del fortalecimiento adelantados en el mes de mayo con mesas de víctimas, una de ellas fue la jornada ambiental con la mesa de la localidad Santa Fe “de dónde vengo yo” y la otra un taller de fortalecimiento de capacidades y sanación espiritual desarrollado con la Mesa de Enfoque Diferencial de Mujeres.
BENEFICIOS
• Todos los delegados y delegadas de las Mesas de Participación Efectiva de Victimas tienen la oportunidad de exponer sus inquietudes y realizar control de los compromisos adquiridos por parte de las diferentes entidades del Distrito, en las cuales se garantiza la participación de las víctimas en Bogotá D.C., en la planeación, la ejecución y el seguimiento a la política pública, dentro del Sistema Distrital de Atención y Reparación Integral a las Víctimas – SDARIV.
• Representantes de organizaciones seleccionadas en el marco del convenio suscrito entre la Alta Consejería de Paz, Victimas y Reconciliación y el Programa de las Naciones Unidas para el Desarrollo -PNUD
• Niños, niñas y adolescentes víctimas del conflicto armado los cuales a través del protocolo se pretende garantizar el derecho a la participación efectiva y plena, en torno a la reparación integral.
DIFICULTADES
Se presentaron dificultades en la presentación de 7 informes finales de las organizaciones seleccionadas en el marco del PNUD; lo anterior por situaciones administrativas, financieras e incluso por temas de tiempo de los representantes de las organizaciones. Sin embargo, desde el equipo consultor y desde el equipo de participación e Incidencia Territorial de la OACPVR se sigue brindando acompañamiento a las organizaciones y se espera contar con la consolidación de dichos informes para el mes de junio.</v>
          </cell>
          <cell r="IF67" t="str">
            <v xml:space="preserve">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junio se adelantaron (3) actividades de (3) programadas, así:
Se presenta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1. Se bridó apoyo técnico y operativo para las sesiones desarrolladas en el mes de junio, durante este periodo sesionaron 23 Mesas de Participación Efectiva de Victimas, 19 mesas locales, las 3 mesas de enfoque diferencias (Afro, Mujeres, Indígena) y la Mesa Distrital, la Mesa que no sesiono por falta de quorum fue la de Mesa de Barrios Unidos. 
2. En relación con las acciones adelantadas en el marco del Protocolo de Niños, Niñas y Adolescentes (NNA), se desarrolló un encuentro que tenía como objetivo establecer la estrategia para Coordinar las acciones necesarias para la realización de la Feria de participación de NNA en el marco del protocolo de participación de NNA víctimas del conflicto
3. Se presentó el informe Mensual de la implementación de las acciones que son competencia de la Alta Consejería frente al apoyo técnico y operativo dirigido a las Mesas de Participación Efectiva de Victimas, el protocolo de Niños, Niñas y Adolescentes y los procesos de formación y capacitación. En dicho informe se menciona el proceso que se ha adelantado frente a las acciones de fortalecimiento a las Mesas de participación y enfoque diferencial, a las organizaciones de víctimas formales y no formales.
En relación a los procesos de formación y fortalecimiento de las mesas de participación efectiva, las víctimas y sus organizaciones formales y no formales, durante el mes de junio, en el marco del Convenio suscrito entre la Oficina Alta Consejería de Paz Victimas y Reconciliación y el Programa de las Naciones Unidas para el Desarrollo -PNUD, se evidenció de manera importante el desarrollo de las actividades de las iniciativas ganadoras. Las 20 organizaciones avanzaron con el desarrollo de los eventos, charlas, talleres, procesos artísticos y de reivindicación de patrimonios inmateriales en especial el gastronómico.
Adicionalmente desde el PNUD y la ACPVR se he venido trabajando con las organizaciones en la elaboración de los informes para adelantar los desembolsos y generar un informe final del desarrollo de cada una de las iniciativas. Para el mes de julio se espera consolidar la totalidad de los informes de las organizaciones. Adicionalmente se ha venido trabajando en los documentos finales del proceso de sistematización de la modalidad de participación e Incidencia Territorial
Finalmente se apoyaron 3 actividades en el marco del fortalecimiento adelantados en el mes de junio, la cuales fueron:
• Reunión de articulación sectorial de la estrategia de participación para la fase de agenda pública
• Elección de la representante mujer a la mesa de enfoque diferencial
• Primer encuentro de los delegados por juventud de las 24 mesas de participación y el consejo distrital de juventud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Niños, niñas y adolescentes víctimas del conflicto armado los cuales a través del protocolo se pretende garantizar el derecho a la participación efectiva y plena, en torno a la reparación integral.
• Representantes de organizaciones seleccionadas en el marco del convenio suscrito entre la Alta Consejería de Paz, Victimas y Reconciliación y el PNUD y Organizaciones de Víctimas, delegados jóvenes de las 24 de mesas de víctimas, comunidad interesada en la política pública de paz y mujeres para la elección de su delegada con enfoque diferencial afro en la mesa distrital de mujeres
</v>
          </cell>
          <cell r="IG67"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julio se adelantaron (3) actividades de (3) programadas, así: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1.	Se brindó apoyo técnico y operativo para las sesiones desarrolladas en el mes de julio, durante este periodo sesionaron 22 Mesas de Participación Efectiva de Victimas, 18 mesas locales, las 3 mesas de enfoque diferencias (Afro, Mujeres, Indígena) y la Mesa Distrital, las dos mesas que no sesionaron durante el presente periodo fueron las mesas locales de Teusaquillo y Chapinero, en ambas mesas se realizaron en dos oportunidades la convocatoria, sin embargo, no fue posible adelantar la sesión debido a que no se conformó el quorum
2.	Se estableció un encuentro con el equipo implementador del protocolo de NNA, en este encuentro se realizó la ruta para definir los aspectos metodológicos necesarios el alcance de los objetivos trazados para el evento con NNA “Feria de la Participación de NNA víctimas del Conflicto Armado Interno”
Igualmente, en el mencionado informe se menciona el proceso que se ha adelantado frente a las acciones de fortalecimiento a las Mesas de participación y enfoque diferencial, a las organizaciones de víctimas formales y no formales.
3.	En relación con los procesos de formación y fortalecimiento de las mesas de participación efectiva, las víctimas y sus organizaciones formales y no formales, en el marco del Convenio suscrito entre la Oficina Alta Consejería de Paz Victimas y Reconciliación y el Programa de las Naciones Unidas para el Desarrollo -PNUD, se evidenció el cierre administrativo y financiero de las iniciativas ganadoras. Se ha venido trabajando con las organizaciones en la elaboración de los informes para adelantar los desembolsos y generar un informe final del desarrollo de cada una de las iniciativas. De igual manera desde la ACPVR viene adelantado junto con la consultoría contratada para apoyar la modalidad de participación y la sistematización del proceso adelantado; es así como durante el mes de Julio se presentaron 4 documentos en su primera versión.
Finalmente se apoyaron 4 actividades adelantadas en el marco del fortalecimiento durante el mes de julio, así:
•	Reunión sensibilización de funciones secretaria técnica mesas de participación
•	Segunda reunión de articulación sectorial de la política pública distrital de paz, reconciliación, no estigmatización y transformación de conflictos Política Pública de Paz
•	Visita a territorio barrio santa fe, mesa localidad mártires
•	Encuentro de sanación y armonización mesa de participación efectiva de víctimas del conflicto armado de la localidad Sumapaz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Niños, niñas y adolescentes víctimas del conflicto armado los cuales a través del protocolo se pretende garantizar el derecho a la participación efectiva y plena, en torno a la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v>
          </cell>
          <cell r="IH67"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agosto se adelantaron (2) actividades de (3) programadas, así: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permite su participación significativa e incidente en la actualización por vigencia del Plan de Acción Distrital 2020-2024, en donde se describen las siguientes actividades:
1. Se brindó apoyo técnico y operativo para las sesiones desarrolladas en el mes de agosto, durante este periodo sesionaron 24 Mesas de Participación Efectiva de Victimas, 20 mesas locales, las 3 mesas de enfoque diferencias (Afro, Mujeres, Indígena) y la Mesa Distrital.
Para el mes de agosto no se llevaron actividades ni reuniones entre el equipo implementador y las entidades distritales. Lo anterior, teniendo en cuenta que estas entidades se encuentran en proceso de evaluación de las actividades desarrolladas. Se plantea realizar la reunión de articulación en el mes de septiembre para conocer el resultado de las evaluaciones desarrolladas.
Igualmente, en el mencionado informe se menciona el proceso que se ha adelantado frente a las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en el marco del Convenio suscrito entre la Oficina Alta Consejería de Paz Victimas y Reconciliación y el Programa de las Naciones Unidas para el Desarrollo -PNUD, se evidenció el cierre administrativo y financiero de las iniciativas ganadoras. Se realizó un encuentro final de lecciones aprendidas y se avanzó en el proceso de sistematización de la modalidad de participación presentando 4 documentos finales.
Finalmente, se apoyaron 3 tareas adelantadas en el marco del fortalecimiento:
1. Reunión Jóvenes 
2. Conmemoración pueblos indígenas 
3. Reunión construcción de la Política Pública de Paz
RETRASOS
Para el mes de agosto no se llevaron actividades ni reuniones entre el equipo implementador y las entidades distritales. Lo anterior, teniendo en cuenta que estas entidades se encuentran en proceso de evaluación de las actividades desarrolladas. Se plantea realizar la reunión de articulación en el mes de septiembre para conocer el resultado de las evaluaciones desarrolladas.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Niños, niñas y adolescentes víctimas del conflicto armado los cuales a través del protocolo se pretende garantizar el derecho a la participación efectiva y plena, en torno a la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v>
          </cell>
          <cell r="II67"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septiembre se adelantaron (4) actividades de (3) programadas, así:
Teniendo en cuenta que en el mes inmediatamente anterior (agosto) no se realizaron actividades en el marco del protocolo de Niños Niñas y adolescentes, durante el presente se desarrollaron las actividades correspondientes a la vigencia (2) y adicional a ello se realizó un encuentro del equipo implementador del protocolo de NNA que estaba programado a desarrollarse en el mes de agosto, siendo así para el presente informe se presentan las siguientes actividades: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 la siguiente actividad:
1. Se brindó apoyo técnico y operativo para las sesiones desarrolladas en el mes de septiembre, durante este periodo sesionaron 24 Mesas de Participación Efectiva de Victimas, 20 mesas locales, las 3 mesas de enfoque diferencias (Afro, Mujeres, Indígena) y la Mesa Distrital.
2. En el mes de septiembre se llevó a cabo una reunión con la secretaria técnica del equipo implementador (personería de Bogotá) con el fin de adelantar un ejercicio de empalme toda vez que Camila Villegas Mosquera contratista que ejerce las funciones relacionadas al protocolo se retirará de la entidad y por ello es necesario comenzar a desarrollar los ejercicios de empalme para que el trabajo se continué desarrollando de manera adecuada y eficaz con relación al a participación e incidencia política de los niños y las niñas en la construcción de la destinación de sus recursos 
3. Adicional a estas actividades se desarrolló un encuentro con el equipo implementador en el cual se realizó una ruta para definir los aspectos metodológicos necesarios el alcance de los objetivos trazados, en lo que respecta a este primer espacio de reunión se mencionaron aspectos claves tales como la socialización de las acciones trazadas en el mes para la implementación del protocolo de participación de NNA víctimas del conflicto armado interno.
4. En dicho informe, también se menciona el proceso que se ha adelantado frente a las acciones de fortalecimiento a las Mesas de participación y enfoque diferencial, a las organizaciones de víctimas formales y no formales. En relación con los procesos de formación y fortalecimiento de las mesas de participación efectiva, las víctimas y sus organizaciones formales y no formales, en el marco del Convenio suscrito entre la Oficina Alta Consejería de Paz Victimas y Reconciliación y el Programa de las Naciones Unidas para el Desarrollo -PNUD, este culmino en el mes de agosto sin embargo, en el mes de septiembre desde el equipo de Participación e Incidencia Territorial se apoyaron actividades en el marco del fortalecimiento de las Mesas y de las Organizaciones de Víctimas, Dichas actividades fueron: 
•	Actividad Semana por la Paz Localidad de Kennedy
•	Actividad Semana por la Paz Localidad de Martires
•	Actividad Semana por la Paz Localidad Santa fe 
•	Actividad Semana por la Paz Localidad de suba
•	Actividad Semana por la Paz Localidad de Bosa
•	Actividad Semana por la Paz Localidad de Engativa
•	Actividad Semana por la Paz Localidad de Tunjuelito
•	Actividad Semana por la Paz Localidad de Usaquen
•	Actividad Semana por la Paz Localidad de candelaria
•	Actividad Informe Bolsa Logística Política Pública de Paz – Indígena
•	Actividad Informe Bolsa Logística Política Pública de Paz – Afro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Niños, niñas y adolescentes víctimas del conflicto armado los cuales a través del protocolo se pretende garantizar el derecho a la participación efectiva y plena, en torno a la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v>
          </cell>
          <cell r="IJ67"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octubre se adelantaron (4) actividades de (3) programadas, así:
Teniendo en cuenta que en el mes inmediatamente anterior (agosto) no se realizaron actividades en el marco del protocolo de Niños Niñas y adolescentes, durante el presente se desarrollaron las actividades correspondientes a la vigencia (2) y adicional a ello se realizó un encuentro del equipo implementador del protocolo de NNA que estaba programado a desarrollarse en el mes de agosto, siendo así para el presente informe se presentan las siguientes actividades: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 la siguiente actividad:
1. Se brindó apoyo técnico y operativo para las sesiones desarrolladas en el mes de octubre, durante este periodo sesionaron 21 Mesas de Participación Efectiva de Victimas, 18 mesas locales, 2 mesas de enfoque diferencias (Mujeres, Indígena) y la Mesa Distrital, las dos mesas que no sesionaron durante el presente periodo fueron las mesas locales de Barrios Unidos y Rafael Uribe Uribe, todas ellas por falta de quorum el día de la sesión.
2. En el mes de octubre se estableció tres encuentros uno de ellos con el equipo implementador de protocolo de NNA y los dos restantes con la Personería de Bogotá, en estos encuentros se tenía como objetivo la planeación de la “cumbre por la participación de los niños, las niñas y los y las adolescentes en la ciudad de Bogotá”, para la consolidación de las propuestas de esta población de cara a la actualización del PAD del 2023
3. En dicho informe, también se menciona el proceso que se ha adelantado frente a las acciones de fortalecimiento a las Mesas de participación y enfoque diferencial, a las organizaciones de víctimas formales y no formales. En relación con los procesos de formación y fortalecimiento de las mesas de participación efectiva, las víctimas y sus organizaciones formales y no formales, en el marco del Convenio suscrito entre la Oficina Alta Consejería de Paz Victimas y Reconciliación y el Programa de las Naciones Unidas para el Desarrollo -PNUD, este culminó en el mes de agosto sin embargo, en el mes de octubre desde el equipo de Participación e Incidencia Territorial se apoyaron actividades en el marco del fortalecimiento de las Mesas y de las Organizaciones de Víctimas. Dichas actividades fueron: 
• Actividades Política pública de paz los días 9-18-19 y 22 de octubre
• Conmemoración del día de las víctimas de Sumapaz
• Actividad Rendición de cuentas de la mesa local de Barrios Unidos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Niños, niñas y adolescentes víctimas del conflicto armado los cuales a través del protocolo se pretende garantizar el derecho a la participación efectiva y plena, en torno a la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v>
          </cell>
          <cell r="IK67" t="str">
            <v/>
          </cell>
          <cell r="IL67" t="str">
            <v/>
          </cell>
          <cell r="IM67">
            <v>1</v>
          </cell>
          <cell r="IN67">
            <v>1</v>
          </cell>
          <cell r="IO67">
            <v>1</v>
          </cell>
          <cell r="IP67">
            <v>1</v>
          </cell>
          <cell r="IQ67">
            <v>1</v>
          </cell>
          <cell r="IR67">
            <v>1</v>
          </cell>
          <cell r="IS67">
            <v>1</v>
          </cell>
          <cell r="IT67">
            <v>0.66746698679471783</v>
          </cell>
          <cell r="IU67">
            <v>1.3325330132052822</v>
          </cell>
          <cell r="IV67">
            <v>1</v>
          </cell>
          <cell r="IW67">
            <v>0</v>
          </cell>
          <cell r="IX67">
            <v>0</v>
          </cell>
          <cell r="IY67">
            <v>83.3</v>
          </cell>
          <cell r="IZ67">
            <v>100</v>
          </cell>
          <cell r="JA67">
            <v>100</v>
          </cell>
          <cell r="JB67">
            <v>100</v>
          </cell>
          <cell r="JC67">
            <v>100</v>
          </cell>
          <cell r="JD67">
            <v>100</v>
          </cell>
          <cell r="JE67">
            <v>100</v>
          </cell>
          <cell r="JF67">
            <v>100</v>
          </cell>
          <cell r="JG67">
            <v>66.746698679471777</v>
          </cell>
          <cell r="JH67">
            <v>133.25330132052821</v>
          </cell>
          <cell r="JI67">
            <v>100</v>
          </cell>
          <cell r="JJ67">
            <v>0</v>
          </cell>
          <cell r="JK67">
            <v>0</v>
          </cell>
          <cell r="JL67">
            <v>100</v>
          </cell>
          <cell r="JM67">
            <v>100</v>
          </cell>
          <cell r="JN67">
            <v>100</v>
          </cell>
          <cell r="JO67">
            <v>100</v>
          </cell>
          <cell r="JP67">
            <v>100</v>
          </cell>
          <cell r="JQ67">
            <v>100</v>
          </cell>
          <cell r="JR67">
            <v>100</v>
          </cell>
          <cell r="JS67">
            <v>100</v>
          </cell>
          <cell r="JT67">
            <v>95.843337334933963</v>
          </cell>
          <cell r="JU67">
            <v>100</v>
          </cell>
          <cell r="JV67">
            <v>100</v>
          </cell>
          <cell r="JW67" t="str">
            <v/>
          </cell>
          <cell r="JX67">
            <v>100</v>
          </cell>
          <cell r="JY67">
            <v>100</v>
          </cell>
          <cell r="JZ67">
            <v>100</v>
          </cell>
          <cell r="KA67">
            <v>100</v>
          </cell>
          <cell r="KB67">
            <v>100</v>
          </cell>
          <cell r="KC67">
            <v>100</v>
          </cell>
          <cell r="KD67">
            <v>100</v>
          </cell>
          <cell r="KE67">
            <v>100</v>
          </cell>
          <cell r="KF67">
            <v>66.746698679471777</v>
          </cell>
          <cell r="KG67">
            <v>133.25330132052821</v>
          </cell>
          <cell r="KH67">
            <v>100</v>
          </cell>
          <cell r="KI67" t="str">
            <v/>
          </cell>
          <cell r="KJ67" t="str">
            <v/>
          </cell>
          <cell r="KK67">
            <v>100</v>
          </cell>
          <cell r="KL67">
            <v>100</v>
          </cell>
          <cell r="KM67">
            <v>100</v>
          </cell>
          <cell r="KN67">
            <v>100</v>
          </cell>
          <cell r="KO67">
            <v>100</v>
          </cell>
          <cell r="KP67">
            <v>100</v>
          </cell>
          <cell r="KQ67">
            <v>100</v>
          </cell>
          <cell r="KR67">
            <v>95.843337334933963</v>
          </cell>
          <cell r="KS67">
            <v>100</v>
          </cell>
          <cell r="KT67">
            <v>100</v>
          </cell>
          <cell r="KU67" t="str">
            <v/>
          </cell>
          <cell r="KV67" t="str">
            <v/>
          </cell>
          <cell r="KW67">
            <v>100</v>
          </cell>
          <cell r="KX67" t="str">
            <v>7871_2</v>
          </cell>
          <cell r="KY67" t="str">
            <v xml:space="preserve">2. Fortalecer la articulación institucional y el otorgamiento de servicios  que dan respuesta a las </v>
          </cell>
          <cell r="KZ67">
            <v>99.560556447929699</v>
          </cell>
          <cell r="LA67">
            <v>99.560556447929699</v>
          </cell>
          <cell r="LB67" t="str">
            <v/>
          </cell>
          <cell r="LC67" t="str">
            <v/>
          </cell>
          <cell r="LD67">
            <v>99.853518815976557</v>
          </cell>
          <cell r="LE67">
            <v>91.826164710134094</v>
          </cell>
          <cell r="LF67">
            <v>33020418000</v>
          </cell>
          <cell r="LG67">
            <v>30936370769</v>
          </cell>
          <cell r="LH67">
            <v>22941975143</v>
          </cell>
          <cell r="LI67">
            <v>3442935911</v>
          </cell>
          <cell r="LJ67">
            <v>3440856465</v>
          </cell>
          <cell r="LK67">
            <v>100</v>
          </cell>
          <cell r="LL67">
            <v>100</v>
          </cell>
          <cell r="LM67">
            <v>100</v>
          </cell>
          <cell r="LN67">
            <v>100</v>
          </cell>
          <cell r="LO67">
            <v>100</v>
          </cell>
          <cell r="LP67">
            <v>100</v>
          </cell>
          <cell r="LQ67">
            <v>100</v>
          </cell>
          <cell r="LR67">
            <v>95.843337334933963</v>
          </cell>
          <cell r="LS67">
            <v>100</v>
          </cell>
          <cell r="LT67">
            <v>100</v>
          </cell>
          <cell r="LU67" t="str">
            <v/>
          </cell>
          <cell r="LV67" t="str">
            <v/>
          </cell>
          <cell r="LW67">
            <v>100</v>
          </cell>
          <cell r="LX67">
            <v>100</v>
          </cell>
          <cell r="LY67">
            <v>100</v>
          </cell>
          <cell r="LZ67" t="str">
            <v>No oportuna: El tiempo de radicación debe coincidir con el plazo establecido por la Oficina Asesora de Planeación - OAP</v>
          </cell>
          <cell r="MA67" t="str">
            <v>Oportuno: Se radica en los tiempos establecidos por la Oficina Asesora de Planeación - OAP</v>
          </cell>
          <cell r="MB67" t="str">
            <v>Oportuno: Se radica en los tiempos establecidos por la Oficina Asesora de Planeación - OAP</v>
          </cell>
          <cell r="MC67" t="str">
            <v>Oportuno: Se radica en los tiempos establecidos por la Oficina Asesora de Planeación - OAP</v>
          </cell>
          <cell r="MD67" t="str">
            <v>Oportuno: Se radica en los tiempos establecidos por la Oficina Asesora de Planeación - OAP</v>
          </cell>
          <cell r="ME67" t="str">
            <v>Oportuno: Se radica en los tiempos establecidos por la Oficina Asesora de Planeación - OAP</v>
          </cell>
          <cell r="MF67" t="str">
            <v>Oportuno: Se radica en los tiempos establecidos por la Oficina Asesora de Planeación - OAP</v>
          </cell>
          <cell r="MG67" t="str">
            <v>Oportuno: Se radica en los tiempos establecidos por la Oficina Asesora de Planeación - OAP</v>
          </cell>
          <cell r="MH67">
            <v>0</v>
          </cell>
          <cell r="MI67">
            <v>0</v>
          </cell>
          <cell r="MJ67">
            <v>0</v>
          </cell>
          <cell r="MK67">
            <v>0</v>
          </cell>
          <cell r="ML67"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M67"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N6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6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6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67" t="str">
            <v>Coherente: La información de avance de la magnitud, consignada en el reporte del periodo, concuerda con la programación realizada, con la información cualitativa presentada, con las actividades establecidas (si aplica) y con los soportes presentados. Esta</v>
          </cell>
          <cell r="MR6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6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67">
            <v>0</v>
          </cell>
          <cell r="MU67">
            <v>0</v>
          </cell>
          <cell r="MV67">
            <v>0</v>
          </cell>
          <cell r="MW67">
            <v>0</v>
          </cell>
          <cell r="MX67">
            <v>100</v>
          </cell>
          <cell r="MY67">
            <v>100</v>
          </cell>
          <cell r="MZ67">
            <v>100</v>
          </cell>
          <cell r="NA67">
            <v>100</v>
          </cell>
          <cell r="NB67">
            <v>100</v>
          </cell>
          <cell r="NC67">
            <v>100</v>
          </cell>
          <cell r="ND67">
            <v>100</v>
          </cell>
          <cell r="NE67">
            <v>95.843337334933963</v>
          </cell>
          <cell r="NF67">
            <v>100</v>
          </cell>
          <cell r="NG67">
            <v>100</v>
          </cell>
          <cell r="NH67" t="str">
            <v/>
          </cell>
          <cell r="NI67" t="str">
            <v/>
          </cell>
          <cell r="NJ67" t="str">
            <v xml:space="preserve">La información consignada en el reporte del periodo, coincide con la información registrada en las herramientas presupuestales oficiales.  </v>
          </cell>
          <cell r="NK67" t="str">
            <v xml:space="preserve">La información consignada en el reporte del periodo, coincide con la información registrada en las herramientas presupuestales oficiales.  </v>
          </cell>
          <cell r="NL67" t="str">
            <v xml:space="preserve">La información consignada en el reporte del periodo, coincide con la información registrada en las herramientas presupuestales oficiales.  </v>
          </cell>
          <cell r="NM67" t="str">
            <v xml:space="preserve">La información consignada en el reporte del periodo, coincide con la información registrada en las herramientas presupuestales oficiales.  </v>
          </cell>
          <cell r="NN67" t="str">
            <v xml:space="preserve">La información consignada en el reporte del periodo, coincide con la información registrada en las herramientas presupuestales oficiales.  </v>
          </cell>
          <cell r="NO67" t="str">
            <v xml:space="preserve">La información consignada en el reporte del periodo, coincide con la información registrada en las herramientas presupuestales oficiales.  </v>
          </cell>
          <cell r="NP67" t="str">
            <v xml:space="preserve">La información consignada en el reporte del periodo, coincide con la información registrada en las herramientas presupuestales oficiales.  </v>
          </cell>
          <cell r="NQ67" t="str">
            <v xml:space="preserve">La información consignada en el reporte del periodo, coincide con la información registrada en las herramientas presupuestales oficiales.  </v>
          </cell>
          <cell r="NR67">
            <v>0</v>
          </cell>
          <cell r="NS67">
            <v>0</v>
          </cell>
          <cell r="NT67">
            <v>0</v>
          </cell>
          <cell r="NU67">
            <v>0</v>
          </cell>
          <cell r="NV67" t="str">
            <v>Si bien, al corte del 31 de enero de 2022 el indicador no presenta rezagos, si presenta oportunidades de mejora asociadas al reporte del número de tareas o productos programados y ejecutados en el periodo, para el cálculo del porcentaje de avance. Específicamente, se debe indicar en el reporte cualitativo que da cuenta de los avances, logros y retrasos presentados para las siguientes actividades: No 1 "Apoyar técnica y operativamente las mesas de participación efectiva de las víctimas del conflicto armado residentes en el distrito capital de acuerdo al protocolo de participación​" y No 2 "Fortalecer espacios de capacitación y procesos de formación  de las mesas de participación efectiva, las víctimas y sus organizaciones formales y no formales"​, el número de tareas o productos que se programaron y se ejecutaron  para el cálculo del porcentaje de avance del indicador. Esto con el propósito que cualquier lector pueda observar a qué corresponde el avance registrado en la actividad y encontrar su correspondencia con el avance registrado en la meta proyecto de la cual se deriva.</v>
          </cell>
          <cell r="NW67" t="str">
            <v xml:space="preserve">Si bien al corte de febrero de 2022 el indicador no presenta rezago, se recomienda mantener la coherencia en el reporte cualitativo de las actividades, la meta proyecto y los beneficios acumulados por vigencia. Así como la consistencia en los datos que se presentan en los tres campos del reporte. Toda vez que esta información se debe encontrar armonizada y actualizada a la fecha de corte del reporte. </v>
          </cell>
          <cell r="NX67" t="str">
            <v>No aplica</v>
          </cell>
          <cell r="NY67" t="str">
            <v>No aplica</v>
          </cell>
          <cell r="NZ67" t="str">
            <v>No aplica</v>
          </cell>
          <cell r="OA67" t="str">
            <v>No aplica</v>
          </cell>
          <cell r="OB67" t="str">
            <v>No aplica</v>
          </cell>
          <cell r="OC67" t="str">
            <v xml:space="preserve">Al corte de agosto de 2022, la meta tenía programado el 100% de ejecución en la implementación de las acciones que son competencia de la Oficina de Alta Consejería de Paz, víctimas y reconciliación en relación con el protocolo de participación efectiva de las víctimas y ejecutó el 95,84%, es decir, presenta un rezago de 4,16%, debido a que quedó pendiente la realización de una acción de articulación interinstitucional relacionada con la evaluación de las acciones de dicho protocolo de participación. 
En la medida que está acción se encuentra en curso, se tiene previsto por parte del proyecto realizar la reunión de articulación el próximo mes (octubre), con el fin de conocer los resultados de las evaluaciones realizadas. 
Se recomienda avanzar en la convocatoria de manera oportuna, informando con anticipación a las entidades para que puedan preparar la información que se debe presentar en la reunión de resultados de las evaluaciones realizadas a las acciones adelantatadas en el marco del protocolo de participación efectiva de víctimas.
</v>
          </cell>
          <cell r="OD67">
            <v>0</v>
          </cell>
          <cell r="OE67">
            <v>0</v>
          </cell>
          <cell r="OF67">
            <v>0</v>
          </cell>
          <cell r="OG67">
            <v>0</v>
          </cell>
          <cell r="OJ67" t="str">
            <v>PD108</v>
          </cell>
          <cell r="OK67">
            <v>100</v>
          </cell>
          <cell r="OL67">
            <v>0</v>
          </cell>
          <cell r="OM67">
            <v>0</v>
          </cell>
          <cell r="ON67">
            <v>0</v>
          </cell>
          <cell r="OO67">
            <v>0</v>
          </cell>
          <cell r="OP67">
            <v>0</v>
          </cell>
          <cell r="OQ67">
            <v>0</v>
          </cell>
          <cell r="OR67">
            <v>0</v>
          </cell>
          <cell r="OS67">
            <v>0</v>
          </cell>
          <cell r="OT67">
            <v>0</v>
          </cell>
          <cell r="OU67">
            <v>14224</v>
          </cell>
          <cell r="OV67">
            <v>0</v>
          </cell>
          <cell r="OW67">
            <v>0</v>
          </cell>
          <cell r="OX67">
            <v>14224</v>
          </cell>
          <cell r="OY67">
            <v>171661113</v>
          </cell>
          <cell r="OZ67">
            <v>171661113</v>
          </cell>
          <cell r="PA67">
            <v>171661113</v>
          </cell>
          <cell r="PB67">
            <v>171661113</v>
          </cell>
          <cell r="PC67">
            <v>171646889</v>
          </cell>
          <cell r="PD67">
            <v>171646889</v>
          </cell>
          <cell r="PE67">
            <v>171646889</v>
          </cell>
          <cell r="PF67">
            <v>171646889</v>
          </cell>
          <cell r="PG67">
            <v>171646889</v>
          </cell>
          <cell r="PH67">
            <v>171646889</v>
          </cell>
          <cell r="PI67">
            <v>0</v>
          </cell>
          <cell r="PJ67">
            <v>0</v>
          </cell>
          <cell r="PK67">
            <v>171646889</v>
          </cell>
          <cell r="PL67">
            <v>1942744</v>
          </cell>
          <cell r="PM67">
            <v>3440993167</v>
          </cell>
          <cell r="PN67" t="str">
            <v>Meta Proyecto de Inversión</v>
          </cell>
        </row>
        <row r="68">
          <cell r="A68" t="str">
            <v>PD109</v>
          </cell>
          <cell r="B68">
            <v>7871</v>
          </cell>
          <cell r="C68" t="str">
            <v>7871_10</v>
          </cell>
          <cell r="D68">
            <v>2020110010188</v>
          </cell>
          <cell r="E68" t="str">
            <v>Un nuevo contrato social y ambiental para la Bogotá del siglo XXI</v>
          </cell>
          <cell r="F68" t="str">
            <v>3. Inspirar confianza y legitimidad para vivir sin miedo y ser epicentro de cultura ciudadana, paz y reconciliación.</v>
          </cell>
          <cell r="G68" t="str">
            <v>39.  Bogotá territorio de paz y atención integral a las víctimas del conflicto armado.</v>
          </cell>
          <cell r="H68" t="str">
            <v>Mejorar la integración de las acciones, servicios y escenarios que dan respuesta a las obligaciones derivadas de ley para las víctimas, el Acuerdo de Paz, y los demás compromisos distritales en materia de memoria, reparación, paz y reconciliación.</v>
          </cell>
          <cell r="I68" t="str">
            <v>3. Incrementar las acciones integrales de coordinación territorial, para atender las necesidades de la población afectada por el conflicto armado, así como de las víctimas, reincorporados y reintegrados residentes en Bogotá-región</v>
          </cell>
          <cell r="J68" t="str">
            <v>Construcción de Bogotá-región como territorio de paz para las víctimas y la reconciliación</v>
          </cell>
          <cell r="K68" t="str">
            <v>Oficina de Alta Consejería de Paz, Víctimas y Reconciliación</v>
          </cell>
          <cell r="L68" t="str">
            <v xml:space="preserve">Carlos Vladimir Rodriguez Valencia </v>
          </cell>
          <cell r="M68" t="str">
            <v>Alto Consejero de Paz, Víctimas y Reconciliación</v>
          </cell>
          <cell r="N68" t="str">
            <v>Oficina de Alta Consejería de Paz, Víctimas y Reconciliación</v>
          </cell>
          <cell r="O68" t="str">
            <v xml:space="preserve">Carlos Vladimir Rodriguez Valencia </v>
          </cell>
          <cell r="P68" t="str">
            <v>Alto Consejero de Paz, Víctimas y Reconciliación</v>
          </cell>
          <cell r="Q68" t="str">
            <v>Ivana Carolina Gonzalez Murcia, Juan Guillermo Becerra Jimenez</v>
          </cell>
          <cell r="R68" t="str">
            <v>Hilda Lucero Molina Velandia</v>
          </cell>
          <cell r="S68" t="str">
            <v>10. Ejecutar 100 porciento de la estrategia de reconciliación para la construcción de paz, que contribuya al fortalecimiento del tejido social en los territorios ciudad región.​​</v>
          </cell>
          <cell r="T68" t="str">
            <v>Ejecutar 100 porciento de la estrategia de reconciliación para la construcción de paz, que contribuya al fortalecimiento del tejido social en los territorios ciudad región.​​</v>
          </cell>
          <cell r="AC68" t="str">
            <v>10. Ejecutar 100 porciento de la estrategia de reconciliación para la construcción de paz, que contribuya al fortalecimiento del tejido social en los territorios ciudad región.​​</v>
          </cell>
          <cell r="AI68" t="str">
            <v xml:space="preserve">PD_Meta Proyecto: 10. Ejecutar 100 porciento de la estrategia de reconciliación para la construcción de paz, que contribuya al fortalecimiento del tejido social en los territorios ciudad región.​​; </v>
          </cell>
          <cell r="AJ68">
            <v>0</v>
          </cell>
          <cell r="AK68">
            <v>44466</v>
          </cell>
          <cell r="AL68">
            <v>2</v>
          </cell>
          <cell r="AM68">
            <v>2022</v>
          </cell>
          <cell r="AN68" t="str">
            <v xml:space="preserve">Este indicador mide el diseño y la implementación de la estrategia de reconciliación para la construcción de paz, la cual esta integrada por cuatro (4) lineas de acción:
1)	Diálogo social y reconciliación territorial 
2)	Educación para la paz y pedagogía de paz
3)	Fortalecimiento de capacidades para fomento productivo y de reactivación económica.
4)	Justicia Transicional y Justicia Restaurativa. </v>
          </cell>
          <cell r="AO68" t="str">
            <v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 organizaciones de jóvenes, culturales, ambientales, entornos educativos, entre otras. </v>
          </cell>
          <cell r="AP68">
            <v>2020</v>
          </cell>
          <cell r="AQ68">
            <v>2024</v>
          </cell>
          <cell r="AR68" t="str">
            <v>Constante</v>
          </cell>
          <cell r="AS68" t="str">
            <v>Eficacia</v>
          </cell>
          <cell r="AT68" t="str">
            <v>Porcentaje</v>
          </cell>
          <cell r="AU68" t="str">
            <v>Producto</v>
          </cell>
          <cell r="AV68" t="str">
            <v>N/D</v>
          </cell>
          <cell r="AW68" t="str">
            <v>N/D</v>
          </cell>
          <cell r="AX68" t="str">
            <v>N/D</v>
          </cell>
          <cell r="AZ68">
            <v>1</v>
          </cell>
          <cell r="BB68" t="str">
            <v>El indicador se calculará a través de la relación entre las acciones o actividades ejecutadas y programadas para el diseño e implementación de la estrategia de reconciliación para la construcción de paz, de conformidad con el plan interno de trabajo de la Oficina Alta Consejería de Paz, Víctimas y Reconciliación.</v>
          </cell>
          <cell r="BC68" t="str">
            <v>(Valor porcentual asignado al total de las acciones o actividades ejecutadas en el periodo/Valor porcentual asignado al total de las acciones o actividades programadas en el periodo)*100</v>
          </cell>
          <cell r="BD68" t="str">
            <v>Valor porcentual asignado al total de las acciones o actividades ejecutadas en el periodo</v>
          </cell>
          <cell r="BE68" t="str">
            <v>Valor porcentual asignado al total de las acciones o actividades programadas en el periodo</v>
          </cell>
          <cell r="BF68" t="str">
            <v>Soportes de cumplimiento de las acciones o actividades ralacionadas con el diseño e implementación de la estrategia de reconciliación para la construcción de paz.</v>
          </cell>
          <cell r="BG68">
            <v>3</v>
          </cell>
          <cell r="BH68">
            <v>44644</v>
          </cell>
          <cell r="BI68" t="str">
            <v>Radicado 3-2022-9977 del 24/03/2022</v>
          </cell>
          <cell r="BJ68" t="str">
            <v>Establecer variables 1 y/o 2 numéricas</v>
          </cell>
          <cell r="BK68">
            <v>100</v>
          </cell>
          <cell r="BL68">
            <v>100</v>
          </cell>
          <cell r="BM68">
            <v>100</v>
          </cell>
          <cell r="BN68">
            <v>100</v>
          </cell>
          <cell r="BO68">
            <v>100</v>
          </cell>
          <cell r="BP68">
            <v>100</v>
          </cell>
          <cell r="BQ68">
            <v>19909253824</v>
          </cell>
          <cell r="BR68">
            <v>3061033688</v>
          </cell>
          <cell r="BS68">
            <v>5950295294</v>
          </cell>
          <cell r="BT68">
            <v>4825766842</v>
          </cell>
          <cell r="BU68">
            <v>3499244000</v>
          </cell>
          <cell r="BV68">
            <v>2572914000</v>
          </cell>
          <cell r="BW68">
            <v>100</v>
          </cell>
          <cell r="BX68">
            <v>100</v>
          </cell>
          <cell r="BY68">
            <v>100</v>
          </cell>
          <cell r="BZ68">
            <v>100</v>
          </cell>
          <cell r="CA68">
            <v>100</v>
          </cell>
          <cell r="CB68">
            <v>3039152519</v>
          </cell>
          <cell r="CC68">
            <v>2654219777</v>
          </cell>
          <cell r="CD68">
            <v>5950083818</v>
          </cell>
          <cell r="CE68">
            <v>5349403187</v>
          </cell>
          <cell r="CF68">
            <v>100</v>
          </cell>
          <cell r="CG68">
            <v>100</v>
          </cell>
          <cell r="CH68" t="str">
            <v>No aplica</v>
          </cell>
          <cell r="CI68" t="str">
            <v>Constante</v>
          </cell>
          <cell r="CJ68">
            <v>100</v>
          </cell>
          <cell r="CK68">
            <v>100</v>
          </cell>
          <cell r="CL68">
            <v>100</v>
          </cell>
          <cell r="CM68">
            <v>100</v>
          </cell>
          <cell r="CN68">
            <v>100</v>
          </cell>
          <cell r="CO68">
            <v>100</v>
          </cell>
          <cell r="CP68">
            <v>100</v>
          </cell>
          <cell r="CQ68">
            <v>100</v>
          </cell>
          <cell r="CR68">
            <v>100</v>
          </cell>
          <cell r="CS68">
            <v>100</v>
          </cell>
          <cell r="CT68">
            <v>100</v>
          </cell>
          <cell r="CU68">
            <v>100</v>
          </cell>
          <cell r="CV68">
            <v>100</v>
          </cell>
          <cell r="CW68">
            <v>100</v>
          </cell>
          <cell r="CX68">
            <v>100</v>
          </cell>
          <cell r="CY68">
            <v>5.36</v>
          </cell>
          <cell r="CZ68">
            <v>7.14</v>
          </cell>
          <cell r="DA68">
            <v>8.93</v>
          </cell>
          <cell r="DB68">
            <v>8.93</v>
          </cell>
          <cell r="DC68">
            <v>7.14</v>
          </cell>
          <cell r="DD68">
            <v>10.71</v>
          </cell>
          <cell r="DE68">
            <v>7.14</v>
          </cell>
          <cell r="DF68">
            <v>7.14</v>
          </cell>
          <cell r="DG68">
            <v>8.93</v>
          </cell>
          <cell r="DH68">
            <v>8.93</v>
          </cell>
          <cell r="DI68">
            <v>0</v>
          </cell>
          <cell r="DJ68">
            <v>0</v>
          </cell>
          <cell r="DK68" t="str">
            <v/>
          </cell>
          <cell r="DL68">
            <v>5.36</v>
          </cell>
          <cell r="DM68">
            <v>7.14</v>
          </cell>
          <cell r="DN68">
            <v>8.93</v>
          </cell>
          <cell r="DO68">
            <v>8.93</v>
          </cell>
          <cell r="DP68">
            <v>7.14</v>
          </cell>
          <cell r="DQ68">
            <v>10.71</v>
          </cell>
          <cell r="DR68">
            <v>7.14</v>
          </cell>
          <cell r="DS68">
            <v>7.14</v>
          </cell>
          <cell r="DT68">
            <v>8.93</v>
          </cell>
          <cell r="DU68">
            <v>8.93</v>
          </cell>
          <cell r="DV68">
            <v>0</v>
          </cell>
          <cell r="DW68">
            <v>0</v>
          </cell>
          <cell r="DX68">
            <v>80.349999999999994</v>
          </cell>
          <cell r="DY68" t="str">
            <v/>
          </cell>
          <cell r="DZ68" t="str">
            <v>Reportes periódicos sobre el avance de planes de acción.
Documento con propuesta de  ruta de atención a la población en procesos de reincorporación en Bogotá.
Matriz con acciones de gestión administrativa.
Actas, documentos con conceptos técnicos y normativos.</v>
          </cell>
          <cell r="EA68" t="str">
            <v>Plan de trabajo, actas de reunión, presentaciónes sobre asistencia técnica para la reconciliación a nivel intersectorial y local.
Actas de reunión, presentaciones de espacios de articulación.
Infome de avances sobre iniciativas productivas para población excombatiente.
Matriz con acciones de gestión administrativa.
Actas, documentos con conceptos técnicos y normativos.</v>
          </cell>
          <cell r="EB68" t="str">
            <v>Reportes periódicos sobre el avance de planes de acción.
Informes de avance sobre el fortalecimiento de capacidades.
Actas de reunión, Informe de reunión y mesas técnicas para el proceso de reincorporación en la ciudad de Bogotá.
Matriz con acciones de gestión administrativa.
Actas, documentos con conceptos técnicos y normativos.</v>
          </cell>
          <cell r="EC68" t="str">
            <v>Reportes periódicos sobre el avance de planes de acción.
Plan de trabajo, actas de reunión, presentaciónes sobre asistencia técnica para la reconciliación a nivel intersectorial y local.
Infomes de avances sobre iniciativas productivas para población excombatiente.
Documento con propuesta de  ruta de atención a la
 población en procesos de reincorporación en Bogotá.
Actas de reunión, Informe de reunión y mesas técnicas para el proceso de reincorporación en la ciudad de Bogotá.
Matriz con acciones de gestión administrativa.
Actas, documentos con conceptos técnicos y normativos.</v>
          </cell>
          <cell r="ED68" t="str">
            <v>Reportes periódicos sobre el avance de planes de acción.
Informes de avance sobre el fortalecimiento de capacidades.
Actas de reunión, Informe de reunión y mesas técnicas para el proceso de reincorporación en la ciudad de Bogotá.
Matriz con acciones de gestión administrativa.
Actas, documentos con conceptos técnicos y normativos.</v>
          </cell>
          <cell r="EE68" t="str">
            <v>Plan de trabajo, actas de reunión, presentaciónes sobre asistencia técnica para la reconciliación a nivel intersectorial y local.
Actas de reunión, presentaciones de espacios de articulación.
Documento con propuesta de  ruta de atención a la población en procesos de reincorporación en Bogotá.
Matriz con acciones de gestión administrativa.
Actas, documentos con conceptos técnicos y normativos.</v>
          </cell>
          <cell r="EF68" t="str">
            <v>Reportes periódicos sobre el avance de planes de acción.
Informes de avance sobre el fortalecimiento de capacidades.
Actas de reunión, Informe de reunión y mesas técnicas para el proceso de reincorporación en la ciudad de Bogotá.
Matriz con acciones de gestión administrativa.
Actas, documentos con conceptos técnicos y normativos.</v>
          </cell>
          <cell r="EG68" t="str">
            <v>Actas de reunión, presentaciones de espacios de articulación.
Matriz con acciones de gestión administrativa.
Actas, documentos con conceptos técnicos y normativos.
Documento con propuesta de  ruta de atención a la población en procesos de reincorporación en Bogotá.
Infomes de avances sobre iniciativas productivas para población excombatiente.</v>
          </cell>
          <cell r="EH68" t="str">
            <v>Reportes periódicos sobre el avance de planes de acción.
Infomes de avances sobre iniciativas productivas para población excombatiente.
Documento con propuesta de  ruta de atención a la población en procesos de reincorporación en Bogotá.
Infomes de avances sobre iniciativas productivas para población excombatiente.
Matriz con acciones de gestión administrativa.
Actas, documentos con conceptos técnicos y normativos.</v>
          </cell>
          <cell r="EI68" t="str">
            <v>Plan de trabajo, actas de reunión, presentaciónes sobre asistencia técnica para la reconciliación a nivel intersectorial y local.
Informes de avance sobre el fortalecimiento de capacidades.
Documento con propuesta de  ruta de atención a la población en procesos de reincorporación en Bogotá.
Infomes de avances sobre iniciativas productivas para población excombatiente.
Matriz con acciones de gestión administrativa.
Actas, documentos con conceptos técnicos y normativos.</v>
          </cell>
          <cell r="EJ68" t="str">
            <v>Reportes periódicos sobre el avance de planes de acción.
Actas de reunión, presentaciones de espacios de articulación.
Infomes de avances sobre iniciativas productivas para población excombatiente.
Matriz con acciones de gestión administrativa.
Actas, documentos con conceptos técnicos y normativos.</v>
          </cell>
          <cell r="EK68" t="str">
            <v>Reportes periódicos sobre el avance de planes de acción.
Plan de trabajo, actas de reunión, presentaciónes sobre asistencia técnica para la reconciliación a nivel intersectorial y local.
Informes de avance sobre el fortalecimiento de capacidades.
Infomes de avances sobre iniciativas productivas para población excombatiente.
Actas de reunión, Informe de reunión y mesas técnicas para el proceso de reincorporación en la ciudad de Bogotá.
Matriz con acciones de gestión administrativa.
Actas, documentos con conceptos técnicos y normativos.</v>
          </cell>
          <cell r="EL68" t="str">
            <v>•	Presentación propuesta con enfoque diferencial
•	3.1.2.1.1 Informe ruta reincorporación_ene2022
•	3.1.3.1.1 JUSTIFICACIONES ESTUDIOS PREVIOS CONTRATISTAS DPR _enero2022</v>
          </cell>
          <cell r="EM68" t="str">
            <v>•	Iniciativas ganadoras capacidades de reconciliación.
•	Actas reuniones con alcaldías locales
•	Acta reunion seguimiento a la mesa tecnica de productividad PPR.
•	justificacion inclusión PPR en programa mi ahorro mi hogar
•	Relación respuestas a PQR_DPR_febrero</v>
          </cell>
          <cell r="EN68" t="str">
            <v>• 3.1.1.1 Acta de reunión con PNUD_proceso formativo.
• 3.1.1.3 Acta de Reunión proceso BIBLIORED.
• 3.1.1.4 Informe de recomendaciones para proceso y política de paz
• 3.1.2.2. Instalación Mesa Distrital de Reincorporación_9mar
• 3.1.3.1 PQR a marzo Dirección de Paz y Reconciliación</v>
          </cell>
          <cell r="EO68" t="str">
            <v xml:space="preserve">• 3.1.1.2 Actas y carta articualción FUGA-ACPVR
• 3.1.1.4.1 Acta de reunión_ Reconciliación - ACPVR-SDM
• 3.1.1.4.2 Capturas de imagen acompañamiento módulos
• 3.1.2.1 Reunión extraordinaria seguridad firmantes AFP-18abr
• 3.1.2.3.1 Acta articulacion oferta SDDE-ACOVR_7abr
• 3.1.2.3.2 Remisión convocatoria SMARTFILM organizaciones firmantes del AFP
• 3.1.3.2 Seguimiento normativo y respuesta PQR_abril
</v>
          </cell>
          <cell r="EP68" t="str">
            <v>•	3.1.1.3 Relatorías Talleres-organizaciones GRANTS
•	3.1.1.4 Matriz Comisión Intersectorial de Mujeres27mayo
•	3.1.2.2 Articulación acciones distritales para el proceso de reincorporación
•	3.1.3.1 Marco Jurídico Política Distrital de Paz</v>
          </cell>
          <cell r="EQ68" t="str">
            <v xml:space="preserve">*3.1.1.1 Relatoría formación segunda cohorte
*3.1.1.2 Mesa educación junio
*3.1.1.5 Acta reunión cita alcal CB CUYECA
*3.1.2.1 Reunión atención salud para las PPR
*3.1.2.3. Feria de vivienda para personas en proceso de reincorporación
*3.1.3.2 PQR junio
</v>
          </cell>
          <cell r="ER68" t="str">
            <v>• 3.1.1.3 Acta de Reunión elección Jurados
• 3.1.1.4 Constancias participación
• 3.1.1.4 Informe Feria de Paz_jul
• 3.1.2.2  Propuesta Plan Operativo Mesa Distrital de Reincorporación
• 3.1.3.1 Informe Diálogo Ciudadano_julio2022</v>
          </cell>
          <cell r="ES68" t="str">
            <v>• 3.1.1.5 Informe encuentro lecciones aprendidas19ago
• 3.1.2.1 Propuesta articulación transformaciones culturales. 
• 3.1.2.3 TDR convocatoria iniciativas OEI
• 3.1.3.2 PQR agosto DPR</v>
          </cell>
          <cell r="ET68" t="str">
            <v>•	3.1.1.1.1 Resolución 656_6sept2022_SCRD_BECA narrativas paz y no estigmatización_PDET B-R
•	3.1.1.1.2 Resolución 663_8sept_2022_SCRD_PREMIO narrativas paz y no estigmatización-PDET B-R
•	3.1.1.4 ACTA COMITE DIRECTIVO No. 5 convenio 954-2022_15sep2022
•	3.1.2.2 Acta Mesa Distrital de Reincorporación-9sep2022
•	3.1.2.3 Acta de reunión socialización becas de cultura para firmantes de paz27sep
•	3.1.3.1 Indicadores_Delivery_PDET_BR__v9sep2022</v>
          </cell>
          <cell r="EU68" t="str">
            <v>•	3.1.1.2.1 Lineamientos para la asesoría técnica-estímulos cultura.
•	3.1.1.2.2 Acta reunión. ACPVR y SDCRD-5oct2022
•	3.1.1.3 Sistematización EJE 1_convenio 954-2021
•	3.1.2.1 Informe jornada de salud por la paz y la reconciliacion PPR_29oct
•	3.1.2.3 Acta reunión necesidades La Roja 4oct
•	3.2.1.3 Estructuración_Proyectos TOAR</v>
          </cell>
          <cell r="EV68">
            <v>0</v>
          </cell>
          <cell r="EW68">
            <v>0</v>
          </cell>
          <cell r="EX68">
            <v>4829065000</v>
          </cell>
          <cell r="EY68">
            <v>4829065000</v>
          </cell>
          <cell r="EZ68">
            <v>4829065000</v>
          </cell>
          <cell r="FA68">
            <v>4829065000</v>
          </cell>
          <cell r="FB68">
            <v>4829065000</v>
          </cell>
          <cell r="FC68">
            <v>4829065000</v>
          </cell>
          <cell r="FD68">
            <v>4829065000</v>
          </cell>
          <cell r="FE68">
            <v>4829065000</v>
          </cell>
          <cell r="FF68">
            <v>4829065000</v>
          </cell>
          <cell r="FG68">
            <v>4829065000</v>
          </cell>
          <cell r="FH68">
            <v>4829065000</v>
          </cell>
          <cell r="FI68">
            <v>4829065000</v>
          </cell>
          <cell r="FJ68">
            <v>4829065000</v>
          </cell>
          <cell r="FK68">
            <v>4829065000</v>
          </cell>
          <cell r="FL68">
            <v>4829065000</v>
          </cell>
          <cell r="FM68">
            <v>4829065000</v>
          </cell>
          <cell r="FN68">
            <v>4829065000</v>
          </cell>
          <cell r="FO68">
            <v>4829065000</v>
          </cell>
          <cell r="FP68">
            <v>4829065000</v>
          </cell>
          <cell r="FQ68">
            <v>4829065000</v>
          </cell>
          <cell r="FR68">
            <v>4814050750</v>
          </cell>
          <cell r="FS68">
            <v>4825766842</v>
          </cell>
          <cell r="FT68">
            <v>4825766842</v>
          </cell>
          <cell r="FU68">
            <v>0</v>
          </cell>
          <cell r="FV68">
            <v>0</v>
          </cell>
          <cell r="FW68">
            <v>4825766842</v>
          </cell>
          <cell r="FX68">
            <v>3337092641</v>
          </cell>
          <cell r="FY68">
            <v>3392092641</v>
          </cell>
          <cell r="FZ68">
            <v>3982307597</v>
          </cell>
          <cell r="GA68">
            <v>4301993077</v>
          </cell>
          <cell r="GB68">
            <v>4284123430</v>
          </cell>
          <cell r="GC68">
            <v>4248965690</v>
          </cell>
          <cell r="GD68">
            <v>4405165690</v>
          </cell>
          <cell r="GE68">
            <v>4500065148</v>
          </cell>
          <cell r="GF68">
            <v>4508180504</v>
          </cell>
          <cell r="GG68">
            <v>4534614894</v>
          </cell>
          <cell r="GH68">
            <v>0</v>
          </cell>
          <cell r="GI68">
            <v>0</v>
          </cell>
          <cell r="GJ68">
            <v>4534614894</v>
          </cell>
          <cell r="GK68">
            <v>34293375</v>
          </cell>
          <cell r="GL68">
            <v>162243795</v>
          </cell>
          <cell r="GM68">
            <v>454587993</v>
          </cell>
          <cell r="GN68">
            <v>1258780815</v>
          </cell>
          <cell r="GO68">
            <v>1573362106</v>
          </cell>
          <cell r="GP68">
            <v>1888039082</v>
          </cell>
          <cell r="GQ68">
            <v>2202860798</v>
          </cell>
          <cell r="GR68">
            <v>2912262686</v>
          </cell>
          <cell r="GS68">
            <v>3254464421</v>
          </cell>
          <cell r="GT68">
            <v>3620135208</v>
          </cell>
          <cell r="GU68">
            <v>0</v>
          </cell>
          <cell r="GV68">
            <v>0</v>
          </cell>
          <cell r="GW68">
            <v>3620135208</v>
          </cell>
          <cell r="GX68">
            <v>0</v>
          </cell>
          <cell r="GY68">
            <v>0</v>
          </cell>
          <cell r="GZ68">
            <v>0</v>
          </cell>
          <cell r="HA68">
            <v>0</v>
          </cell>
          <cell r="HB68">
            <v>0</v>
          </cell>
          <cell r="HC68">
            <v>0</v>
          </cell>
          <cell r="HD68">
            <v>0</v>
          </cell>
          <cell r="HE68">
            <v>0</v>
          </cell>
          <cell r="HF68">
            <v>0</v>
          </cell>
          <cell r="HG68">
            <v>600680631</v>
          </cell>
          <cell r="HH68">
            <v>0</v>
          </cell>
          <cell r="HI68">
            <v>0</v>
          </cell>
          <cell r="HJ68">
            <v>600680631</v>
          </cell>
          <cell r="HK68">
            <v>0</v>
          </cell>
          <cell r="HL68">
            <v>299131893</v>
          </cell>
          <cell r="HM68">
            <v>556639878</v>
          </cell>
          <cell r="HN68">
            <v>594970803</v>
          </cell>
          <cell r="HO68">
            <v>594970803</v>
          </cell>
          <cell r="HP68">
            <v>600522025</v>
          </cell>
          <cell r="HQ68">
            <v>600522025</v>
          </cell>
          <cell r="HR68">
            <v>600522025</v>
          </cell>
          <cell r="HS68">
            <v>600522025</v>
          </cell>
          <cell r="HT68">
            <v>600522025</v>
          </cell>
          <cell r="HU68">
            <v>0</v>
          </cell>
          <cell r="HV68">
            <v>0</v>
          </cell>
          <cell r="HW68">
            <v>600522025</v>
          </cell>
          <cell r="HX68" t="str">
            <v>En el marco de la estrategia de reconciliación desde su dimensión individual, se realizó una convocatoria a mujeres lideresas sociales, mujeres víctimas, y mujeres firmantes del Acuerdo de Paz para hacer parte del proceso formativo Paz Territorial, Reconciliación, y Participación Política De Las Mujeres. La metodología incluyó herramientas como la cartografía corporal, los círculos de palabra, exposiciones magistrales, trabajo en grupos, planeación por situaciones finales, entre otras herramientas que posibilitaron al grupo de mujeres conocer la política pública de mujer y género, el acuerdo de paz, la estrategia de paz territorial PDET, y la reconciliación.
Primera cohorte: Entre el 23 de marzo y el 18 de abril de 2022 se implementó la primera cohorte.
Se desarrollaron 4 módulos impartidos a 5 grupos, dichos módulos abordaron los temas de la implementación del acuerdo de paz y el enfoque de género y ético de este; liderazgo y mujer; construcción estratégica de redes; y Política Pública de mujeres. 
En el proceso de formación se inscribieron 264 personas y lograron obtener constancia de participación 132 de ellas, de esta última cifra 126 son mujeres.
Segunda cohorte: Este proceso se realizó con 7 grupos entre el 16 de mayo y el 13 de junio mediante 4 módulos. La ACPVR además de efectuar la apertura de las sesiones, acompañó técnica y logísticamente y participó activamente en cada una de las sesiones. Los dos primeros módulos sobre la implementación del Acuerdo de Paz fueron facilitados por dos de los equipos de la DPR; el tercero fue facilitado por el operador, el PNUD; y el cuarto módulo por la SDM. Se inscribieron 420 personas y 156 finalizaron el proceso y fueron certificada.
El 19 de agosto se realizó el Encuentro de lecciones aprendidas “Fortalecerse y unir para reconciliar” para dar cierre al proceso de fortalecimiento de capacidades en la dimensión comunitaria que fue ejecutado en el marco del Convenio 954 con el Programa de las Naciones Unidas para el Desarrollo -PNUD. Proceso que permitió el apoyo a través de subvenciones de bajo valor para desarrollo de 57 iniciativas en diferentes modalidades: 15 iniciativas en reconciliación; 12 iniciativas en integración local de víctimas; 20 iniciativas en participación organizativa de víctimas; 10 iniciativas en retorno de víctimas.
En cuanto al apoyo a los procesos de desmovilización, desvinculación reincorporación y reintegración en la ciudad región, se han realizado acciones en el marco de la Mesa Distrital de Reincorporación (MDR), instancia técnica de la Mesa Intersectorial para la Implementación de los Acuerdos de Paz en Bogotá, reglamentada por el Decreto Distrital 489 de 2021. La MDR es un espacio para la formulación de la estrategia distrital de apoyo a la población en proceso de reincorporación, con participación de los 15 sectores de la administración distrital, de acuerdo con los temas relevantes de trabajo y acorde con las necesidades de la población en proceso de reincorporación; la secretaría técnica de esta instancia está a cargo de la Oficina Alta Consejería de Paz, Víctimas y Reconciliación. 
Esta instancia técnica ha sesionado en 2 oportunidades, los días 9 de marzo y 18 de abril de 2022, en la primera fecha, para presentar la Ruta por la Reconciliación, de la Secretaría Distrital de Gobierno que tiene como propósito la atención de personas en proceso de reincorporación que demanden medidas de prevención o protección, tendientes a garantizar su derecho a la vida, libertad, integridad y seguridad, por medio de la articulación con el gobierno nacional respecto a los riesgos que presenta esta población, para el seguimiento a las denuncias presentadas por firmantes de paz y la implementación de acciones en materia de prevención. Durante la segunda fecha, se atendieron las denuncias puntuales sobre hechos presentados durante el primer trimestre de 2022, contra personas en proceso de reincorporación residentes en Bogotá y emprendimientos pertenecientes a esta misma población.
Con el propósito de apoyar el proceso de reincorporación a partir de una estrategia distrital y desde las competencias de los sectores de la Administración Distrital se ha avanzado en la construcción del plan operativo para la Mesa Distrital de Reincorporación en articulación con el Consejo Nacional de Reincorporación como herramienta que permita definir acciones enmarcadas en las líneas estratégicas de la Política Nacional para la Reincorporación Social y Económica de exintegrantes de las FARC-EP (PNRSE-CONPES 3931).
En el marco de estas sesiones han participado como invitados permanentes: representantes de la población en proceso de reincorporación, la Agencia para la Reincorporación y la Normalización, el Consejo Nacional de Reincorporación, la Misión de Verificación de Naciones Unidas, la Consejería Presidencial para la Consolidación y la Estabilización, la Unidad Nacional de Protección, la Subdirección Especializada de la UNP y organizaciones de personas en proceso de reincorporación.
Se realizaron mesas de trabajo con la Secretaría de Cultura, Recreación y Deporte donde se construyó una propuesta para formular el plan de trabajo en el marco de la propuesta de transformaciones culturales para fortalecer procesos de reconciliación y construcción de paz con las personas en proceso de reincorporación.
Se llevó a cabo la tercera sesión de la Mesa Distrital de Reincorporación/MDR el 9 de septiembre del 2022, con los diferentes sectores de la administración distrital.
En septiembre se publicaron los resultados de las convocatorias para las BECAS y PREMIOS “Narrativas de Paz y no Estigmatización para zonas PDET Bogotá región”, resultado de los procesos de socialización y acompañamiento para la formulación de propuestas.
Se realizó el seguimiento al convenio 762-2022 suscrito entre la ACPVR y la Organización de Estados Iberoamericanos - OEI, para la promoción del diálogo social, procesos de justicia restaurativa, y reparación integral a las víctimas, en el marco de las estrategias de reconciliación y de construcción de paz territorial.
En el mes de octubre se realizó la jornada de salud por la paz y la reconciliación en coordinación de la Agencia para la Reincorporación y la Normalización (ARN)  y la Secretaría Distrital de Salud (SDS).
BENEFICIOS 
• Los procesos de formación y fortalecimiento de capacidades para la reconciliación, generan aprendizajes colectivos que resultan ser interesantes para las participantes y les permiten crear redes de apoyo, que ya tienen un impacto a nivel social. La reconciliación es un proceso que empieza por lo individual y a través del proceso formativo la idea es reconocer aceptar, dialogar para luego tener un impacto más allá de lo individual.
• Articulación intersectorial para la implementación de la estrategia de reconciliación en la ciudad de Bogotá, que generan bases para el fortalecimiento de capacidades de reconciliación en individuos, grupos, comunidades e instituciones e instancias mixtas, que posibilitan el diálogo y la articulación entre las instituciones distritales y la sociedad civil. 
• Las acciones realizadas contribuyen a establecer unos lineamientos para la atención y seguimiento de la reincorporación en la ciudad de Bogotá, teniendo en cuenta que esta es la primera administración que se plantea el objetivo de fortalecer y apoyar este proceso siguiendo la implementación del Acuerdo Final de Paz. 
• Con la puesta en marcha de la Mesa Distrital de Reincorporación se establecen unos lineamientos para la atención y desarrollo de acciones que contribuyan al proceso de reincorporación en la ciudad de Bogotá, teniendo en cuenta que esta es la primera administración distrital que se plantea el objetivo de fortalecer y apoyar este proceso siguiendo la implementación del Acuerdo Final de Paz firmado en 2016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HY68" t="str">
            <v>No se presentaron retrasos</v>
          </cell>
          <cell r="HZ68" t="str">
            <v/>
          </cell>
          <cell r="IA68" t="str">
            <v>Este indicador mide el diseño y la implementación de la estrategia de reconciliación para la construcción de paz, la cual está integrada por cuatro (4) líneas de acción de las cuales en el mes de enero se desarrollaron (3) acciones de (3) programadas, conforme se muestra a continuación:
•	Diálogo social y reconciliación territorial:
1. En el marco del proceso de fortalecimiento de capacidades en reconciliación comunitaria que contempla el eje 1 del convenio 954-2021 con el Programa de Naciones Unidas para el Desarrollo (PNUD), durante el mes de enero se desarrollaron actividades a la gestión administrativa para la entrega de las subvenciones, de manera que las organizaciones recibieron capacitación y acompañamiento para el diligenciamiento de los formatos de formulación del proyecto generados por el PNUD. En total son (15) las organizaciones que participan actualmente en el proceso, sus iniciativas incluyen los enfoques diferenciales, de género, poblacional y territorial. 
Las organizaciones que participan con iniciativas de marcado enfoque de género son: FUNDACION PARA EL DESARROLLO INTEGRAL DE LA MUJER SIGLO XXI, ASOCIACIÓN DE MUJERES SEMILLAS DE ESPERANZA, VIDA Y PAZ. 
Las organizaciones que participan con iniciativas de marcado enfoque poblacional son: FUNDACIÓN CONSERVANDO RAÍCES, esta es una organización liderada por víctimas del conflicto armado.  
Las organizaciones que participan con iniciativas de marcado enfoque etario son: CORPORACIÓN FESTIVAL DE CINE E INFANCIA. 
El resto de las iniciativas tienen todas enfoque territorial, concentrándose su ejecución especialmente en las localidades de Bosa y Ciudad Bolívar.
2. Se realizó la gestión administrativa para la contratación de los profesionales de la Dirección de Paz y Reconciliación logrando que este grupo de contratistas iniciará en la última semana de enero.
•	Educación para la paz y pedagogía de paz: 
No se programaron actividades para esta línea de acción.
•	Fortalecimiento de capacidades para fomento productivo y de reactivación económica:
3. Se consolidó la propuesta de la ruta para el proceso de reincorporación en la Ciudad de Bogotá, resultado del trabajo realizado durante el 2021 mediante grupos focales, análisis del censo de caracterización de las Personas en Proceso de Reincorporación (PPR) y otras herramientas que permitieron la identificación de elementos críticos y necesidades para la intención de esta población residente en la ciudad de Bogotá.
•	Justicia Transicional y Justicia Restaurativa:
No se programaron actividades para esta línea de acción.
BENEFICIOS
•	Fortalecimiento de capacidades de reconciliación a organizaciones comunitarias.
•	Fortalecer los procesos de integración comunitaria, económica y social de las personas en proceso de reincorporación en Bogotá
•	Contar con el equipo técnico para la ejecución de acciones que contribuirán al cumplimiento de metas y actividades de la Dirección de Paz y Reconciliación de la ACPVR durante el 2022.</v>
          </cell>
          <cell r="IB68" t="str">
            <v xml:space="preserve">Este indicador mide el diseño y la implementación de la estrategia de reconciliación para la construcción de paz, la cual está integrada por cuatro (4) líneas de acción de las cuales, en el mes de febrero se desarrollaron (4) acciones de (4) programadas, conforme se muestra a continuación:
1. Durante febrero se realizó acompañamiento a las 15 organizaciones ganadoras en la modalidad de reconciliación,  logrando tramitar los documentos administrativos para acceder a las subvenciones, generar el plan de trabajo y gestionar las primeras acciones a implementar, en el marco el convenio 954-2021 suscrito entre la Alta Consejería de Paz, Víctimas y Reconciliación  y el  Programa de las Naciones Unidas para el Desarrollo – PNUD.
2. Realización de reuniones de articulación con las alcaldías locales de Suba, Rafael Uribe Uribe, Kennedy y Engativá para socializar el proceso formativo denominado “Paz territorial y reconciliación, política pública de mujer y género y mecanismos de participación". Este proceso contempla metodológicamente su desarrollo a partir de módulos que contendrán las siguientes temáticas: Traducción del acuerdo de paz al contexto urbano – local y retos de la construcción de paz en lo local; Liderazgo, construcción de redes y relacionamiento estratégico; Política Pública de mujer y género y escenarios de participación e incidencia.
3. Reactivación de la mesa tripartita de productividad, con lo cual se consolida la ruta de fortalecimiento a los emprendimientos de las Personas en Proceso de Reincorporación residente en Bogotá, al tiempo que se avanza en la línea estratégica de productividad para trasladar esta al escenario de la mesa distrital de reincorporación, consolidando así los canales formales para la articulación interinstitucional en aras de impulsar la reincorporación efectiva en Bogotá. Adicionalmente se remitió a la Secretaría Distrital de Hábitat -SDHT el concepto técnico para la inclusión de las mujeres en proceso de reincorporación residentes en Bogotá para integrarlas al programa mi ahorro mi hogar, con lo cual se logra posicionar a este sector poblacional dentro de la oferta en materia de acceso a subsidios de vivienda.
4. Se construyeron los insumos para dar respuestas a dos proposiciones del Concejo de Bogotá (030 y 049), ambas sobre la construcción, fases y etapas de los PDET- BR, adicionalmente se recibieron mediante radicado 1-2022-5728 las delegaciones oficiales de secretarias distritales para la conformación de la Mesa Intersectorial para la Implementación del Acuerdo de Paz en Bogotá D.C., se dio respuesta a los requerimientos remitidos por la sociedad civil frente a temas como los Trabajos, Obras y Acciones con contenido reparados, restaurador, conformación del Consejo Distrital de Paz e información sobre el componente el trabajo con excombatientes
BENEFICIOS
•	Fortalecer los procesos comunitarios territoriales de reconciliación y construcción de paz.
•	Con el desarrollo de las sesiones de trabajo de la mesa tripartita de productividad, se aporta a la consolidación de la reincorporación social y productiva en términos reales, en tanto se define la oferta misional de cada una de las entidades, aterrizando la inversión en el distrito capital con miras a generar proceso de integración comunitaria a partir de la consolidación de proyectos productivos de la PPR que impacten en las economías comunitarias de los territorios de llegada de la PPR.
•	Con la inclusión de las mujeres en proceso de reincorporación en el programa mi ahorro mi hogar, se logra aportar al cierre de la brecha en materia de acceso al derecho a la vivienda digna, lo cual impacta positivamente en el proceso de reincorporación efectiva y con garantía de derechos.
•	Mediante las respuestas de PQRS, solicitudes de información y en general cualquier requerimiento de información a la sociedad civil, al Concejo de Bogotá y a las entidades de control sobre el trabajo que se encuentra desarrollando la administración distrital se da cumplimiento a los principios de publicidad y transparencia de las actividades realizadas por la Alta Consejería de Paz, Víctimas y Reconciliación.  </v>
          </cell>
          <cell r="IC68" t="str">
            <v xml:space="preserve">Este indicador mide el diseño y la implementación de la estrategia de reconciliación para la construcción de paz, la cual está integrada por cuatro (4) líneas de acción de las cuales, en el mes de marzo se desarrollaron (5) acciones de (5) programadas, conforme se muestra a continuación:
1. Planeación y posterior divulgación del proceso formativo “Paz territorial, reconciliación y participación política de mujeres”.  El proceso formativo inició la última semana de marzo.
2. Acompañamiento al proyecto "Territorios de Paz", donde BiblioRED en conjunto con la Dirección de Paz y Reconciliación, realiza encuentros con colectivos de Ciudad Bolívar, para fortalecer sus procesos de comunicación comunitaria y las prácticas de lectura, escritura y oralidad.
3. En el marco del Proyecto “Consultoría para promover el principio de ciudades y territorios de paz y el proceso en diálogos globales sobre violencia territorial y urbana” llevado a cabo por la Asociación Española de Investigación para la Paz (AIPAZ) y el Instituto Universitario de Derechos Humanos, Democracia, Cultura de Paz y No Violencia (DEMOSPAZ-UAM), con la financiación del Programa de Desarrollo de las Naciones Unidas (PNUD) y la Agencia Extremeña de Cooperación al Desarrollo, durante el mes de marzo se entregó el documento “INFORME DE RECOMENDACIONES DE EXPERTOS E INVESTIGADORES ALINEADOS AL PROCESO DE COLOMBIA Y POLÍTICAS PÚBLICAS DE PAZ, como aporte a la ACPVR para la construcción de paz y reconciliación en Bogotá"
4. Instalación y primera sesión de la Mesa Distrital de Reincorporación (MDR), instancia técnica de la Mesa Intersectorial para la implementación de los Acuerdos de Paz para Bogotá (reglamentada por el decreto 489 de 2021) donde asistieron delegados de las secretarías de integración social, de la mujer, de salud, desarrollo económico, seguridad y convivencia e IDIPRON, así como entidades de orden nacional como la ARN, la Unidad Policial para la Edificación de la Paz y la Misión de Verificación de Naciones Unidas. En este espacio se socializó la Ruta por la Reconciliación de la Secretaría Distrital de Gobierno, cuyo objeto es brindar atención a personas que se encuentran en situación de riesgo por su condición de excombatientes. 
5. En coordinación con el equipo jurídico de la ACPVR, se dio respuesta a los requerimientos de información remitidos por las entidades de control, los PQRS, las proposiciones y cuestionarios elevados por parte del Concejo de Bogotá, y en general cualquier requerimiento relacionado por las funciones establecidas en el artículo 9 del Decreto Distrital 140 de 2021 para la dirección de paz y reconciliación de la Alta Consejería de Paz, Víctimas y Reconciliación.
BENEFICIOS
• Para el desarrollo del proceso formativo en clave de reconciliación, se favorece la generación de un escenario de confianza, que permite la libre expresión de las personas participantes
• Con la instalación y la realización de la 1ª sesión de la MDR, se aporta a la consolidación de la reincorporación social y productiva en términos reales, en tanto se define la oferta misional de cada una de las entidades, aterrizando la inversión en el distrito capital con miras a generar proceso de reincorporación en el marco del plan de acción que se establezca.
• Mediante las respuestas de PQRS, solicitudes de información y en general cualquier requerimiento de información a la sociedad civil, al Concejo de Bogotá y a las entidades de control sobre el trabajo que se encuentra desarrollando la administración distrital se da cumplimiento a los principios de publicidad y transparencia de las actividades realizadas por la Alta Consejería de Paz, Víctimas y Reconciliación.  
</v>
          </cell>
          <cell r="ID68" t="str">
            <v xml:space="preserve">Este indicador mide el diseño y la implementación de la estrategia de reconciliación para la construcción de paz, la cual está integrada por cuatro (4) líneas de acción de las cuales, en el mes de abril se realizaron (5) actividades de (5) programadas:
1.  En el marco de la Estrategia de Reconciliación, la Dirección de Paz, y Reconciliación, ha venido realizando una serie de encuentros con la Fundación Gilberto Alzate para planear el desarrollo de propuesta metodológica de sensibilización sobre cuerpo, arte y reconciliación.
Para la puesta en marcha de este proceso la Dirección de Paz y Reconciliación-DPR realizó la gestión de los espacios en los cuales se pueda llevar a cabo este proceso, para ello se hizo un acercamiento a la Casa Zipa de la localidad de la Candelaria, para el desarrollo del programa “Cuerpo y Memoria en Movimiento – Experiencias creativas por medio del arte”, donde se generarán encuentros para la reflexión y creación artística que permitan a los y las participantes reconocer el cuerpo como principal territorio de vida, y la diversidad de otros cuerpos como mecanismo de reconciliación desde el desarrollo de la empatía y así abordar caminos que permitan exponer la voz propia para la construcción de tejido social. Los cuales se llevarán a cabo desde el mes de abril y hasta el mes de junio de 2022. 
2. Se han llevado a cabo 4 módulos del proceso formativo dirigido a mujeres víctimas, firmantes de acuerdos de paz y lideresas impartidos a 5 grupos. Los módulos abordaron los temas de la implementación del acuerdo de paz y el enfoque de género y ético del mismo; liderazgo y mujer; construcción estratégica de redes; y política pública de mujeres. El proceso formativo inicio el 23 de marzo y finalizó el 18 de abril. Cada módulo fue impartido 5 veces, que fue el número de los grupos en los que se repartieron las 264 personas inscritas al inicio. 
3.Teniendo en cuenta que la población objeto de la Ruta de Atención se ha visto afectada respecto a sus condiciones de seguridad, como secretaría técnica de la Mesa Distrital de Reincorporación se estableció una reunión extraordinaria para evaluar la situación de seguridad de los y las firmantes del Acuerdo de Paz, establecer acuerdos de articulación y acción, así como tener presente el Plan Estratégico de Seguridad y Protección y la Estrategia para la Prevención y Superación de la Estigmatización de la población en proceso de reincorporación.
4.Se estableció un proceso de gestión y articulación con la Secretaría Distrital de Desarrollo Económico para fortalecer y asistir técnicamente los proyectos y/o emprendimientos para Personas en Procesos de Reincorporación. Como resultado se logró vincular a personas en proceso de reincorporación con emprendimientos en la ciudad de Bogotá a la convocatoria Semillero SmartFilms Emprendedores, cuyo objetivo es fortalecer la transformación digital en los emprendedores para promocionar su marca personal, productos o contar historias. En total se inscribieron personas en proceso de reincorporación vinculadas a 4 emprendimientos y debido al ejercicio de voz a voz a 3 organizaciones de víctimas, lo que contribuye a construir tejido social y procesos de reconciliación. 
5.En el mes de abril de 2022 la Dirección de Paz y Reconciliación se dio respuesta a diez peticiones sobre las funciones y competencias de la dirección. En el presente mes se destaca solicitudes de información de las Alcaldías Locales de Engativá y Sumapaz sobre víctimas y ex combatientes en las localidades. Adicionalmente, se recibieron varias solicitudes de información sobre el proceso adelantado para la reactivación del Consejo Distrital de Paz
BENEFICIOS
• Articulación intersectorial para la implementación de la estrategia de reconciliación en la ciudad de Bogotá, que generan bases para el fortalecimiento de capacidades de reconciliación en individuos, grupos, comunidades e instituciones e instancias mixtas, que posibilitan el diálogo y la articulación entre las instituciones distritales y la sociedad civil.
• Las acciones realizadas contribuyen a establecer unos lineamientos para la atención y seguimiento de la reincorporación en la ciudad de Bogotá, teniendo en cuenta que esta es la primera administración que se plantea el objetivo de fortalecer y apoyar este proceso siguiendo la implementación del Acuerdo Final de Paz.
• Mediante las respuestas de solicitudes de información y en general cualquier requerimiento de información a la sociedad civil, al Concejo de Bogotá y a las entidades de control sobre el trabajo que se encuentra desarrollando la administración distrital se da cumplimiento a los principios de publicidad y transparencia de las actividades realizadas por la Alta Consejería de Paz, Víctimas y Reconciliación.  
</v>
          </cell>
          <cell r="IE68" t="str">
            <v>Este indicador mide el diseño y la implementación de la estrategia de reconciliación para la construcción de paz, la cual está integrada por cuatro (4) líneas de acción de las cuales, en el mes de MAYO se realizaron (4) actividades de (4) programadas:
1.	Se brindó asesoría técnica a 15 organizaciones ganadoras de subvenciones de bajo valor (grants) en el marco del convenio 954-2021 con el PNUD, donde se realizaron sesiones de fortalecimiento de capacidades en reconciliación en variados temas: gestión financiera y administrativa, articulación local, impacto y gestión comunitaria y reconciliación.
2.	Se participó en el Comité Intersectorial de Mujeres y se construyó de manera conjunta la matriz que fue presentada en el Comité para dar cuenta de las acciones en favor de las mujeres. Este documento fue presentado en la primera sesión de la Comisión Intersectorial de Mujeres - CIM-, el 27 de mayo de 2022.
3.	Con el fin de apoyar el proceso de reincorporación y reintegración en la ciudad, desde la Alta Consejería para la Paz, las Víctimas y la Reconciliación se ha promovido la articulación con diferentes sectores distritales para contribuir en la garantía de derechos de la población y contribuir con las garantías de no repetición, de tal manera se pueden destacar los siguientes avances y logros: 
•	Mujeres en proceso de reincorporación y reintegración preinscritas en la oferta de la Secretaría de la Mujer de formación para la realización de Pruebas Saber, en total: 14 mujeres en proceso de reincorporación/reintegración y 24 mujeres firmantes de paz.
•	Se realizó gestión para la identificación de perfiles de personas en proceso de reincorporación para su vinculación a convocatoria específica del RUNT. El proceso de entrevista y vinculación se encuentra en trámite y en seguimiento por parte del equipo de la dirección de paz, con miras a establecer procesos de una ruta de empleabilidad para esta población. 
•	Igualmente, respecto al avance en la articulación con los sectores de la administración distrital: 
-	Salud: Identificación de oferta institucional y canales para la adecuada atención de esta población siguiendo las necesidades identificadas en el Censo de Personas en Proceso de Reincorporación. 
-	Hábitat: Proyección para realizar una feria de vivienda exclusiva para población firmante de paz y en proceso de reintegración, en donde se podrán informar respecto a Subsidios Distritales para compra de vivienda en oferta preferente, subsidio de vivienda en arriendo para mujeres:  Programa Mi Ahorro Mi hogar y tendrán acceso a canales de educación financiera con entidades financieras especializadas y expertos en temas financieros para superar reportes en centrales de riesgo y o temas de ahorro. 
-	Desarrollo Económico: Vinculación de organizaciones de mujeres firmantes de paz a la Convocatoria Mujer Emprendedora y Productiva que otorga formación y capital semilla para las organizaciones. 
-	Cultura: Promoción de becas y premios para la postulación de firmantes de paz y proyección de laboratorios de paz para su participación para promover proceso de reconciliación. 
4.	Se apoyó en la elaboración de matriz jurídica de la política pública de paz
BENEFICIOS
•	Las organizaciones y comunidades desarrollan proyectos con objetivos variados que promueven e inciden en los procesos de reconciliación. Algunas de ellas trabajan en procesos de memoria, otras en procesos de diálogo y de encuentros, otras focalizan en el arte como herramienta de reconciliación, etc. Estas diferentes actividades pueden llegar a las poblaciones según sus intereses, los territorios y los beneficiarios, promoviendo un ambiente comunitario favorable a los procesos de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	La formulación de la política pública distrital de Paz, Reconciliación, No Estigmatización y Transformación de Conflictos constituye en una apuesta de carácter distrital, mediante el desarrollo de acciones propias y el fortalecimiento de la interlocución con los diferentes niveles de gobierno que tienen competencias específicas en este propósito y cuyo concurso es fundamental para lograr este reto de ciudad.</v>
          </cell>
          <cell r="IF68" t="str">
            <v xml:space="preserve">Este indicador mide el diseño y la implementación de la estrategia de reconciliación para la construcción de paz, la cual está integrada por cuatro (4) líneas de acción de las cuales, en el mes de junio se realizaron (6) actividades de (6) programadas:
1. Se desarrolló la segunda cohorte del proceso formativo dirigido a mujeres víctimas, firmantes de acuerdos de paz y lideresas, mediante 4 módulos. Este proceso se realizó con 7 grupos entre el 16 de mayo y el 13 de junio. La ACPVR además de efectuar la apertura de las sesiones, acompañó técnica y logísticamente y participó activamente en cada una de las sesiones.
 Se inscribieron 420 personas y 156 finalizaron el proceso y fueron certificadas.
2. El día 15 de junio se adelantó el espacio de articulación con los mecanismos que componen el sistema integral de paz, de cara a los compromisos derivados de los convenios celebrados y que establecen el compromiso de vincular el sector educativo en la implementación del punto 5 del acuerdo final de paz
3. Se gestionó una reunión con la Alcaldesa Local de Ciudad Bolívar a solicitud de la organización CUYECA, que tuvo como propósito presentar, proponer y solicitar autorización para que esta organización pueda instalar un monumento producto de su iniciativa en la plazoleta de la Alcaldía Local de la Localidad. El monumento que contiene elementos simbólicos de las diferentes comunidades participantes, indígenas, comunidades afro y comunidad LGTBIQ+, pudiera estar en un lugar visible que llamará a la comunidad de Ciudad Bolívar a la reconciliación
4. Se estableció un canal de remisión de casos con la Secretaría Distrital de Salud para acceder al programa piloto de atención diferencial en saludo psicosocial para la población en proceso de reincorporación que implementará este sector de la Administración Distrital. Los primeros casos remitidos surgieron por la necesidad de brindar un acompañamiento continuo a las personas que presentaron casos de amenazas y/o situación de riesgo al ingresar por la Ruta por la Reconciliación de la Secretaría de Gobierno.
5. El 17 de junio se realizó una feria de vivienda exclusiva para la población proceso de reincorporación en donde asistieron 119 hogares de personas en proceso de reincorporación, se dio a conocer la oferta existente, se brindó acompañamiento a 61 hogares en su proceso de adquisición de vivienda nueva, 50 personas lograron obtener un preaprobado para adquisición de vivienda, y se capacitaron a 14 personas en educación financiera. Además, 32 mujeres se inscribieron en el programa Mi Ahorro Mi Hogar.  
6. En el mes de junio de 2022 la Dirección de Paz y Reconciliación de la Alta Consejería de Paz, Víctimas y Reconciliación recibió catorce (14) peticiones o información relacionada con las funciones y competencias de la dirección. En el presente mes se destaca las delegaciones de diferentes entidades del orden distrital y nacional a la mesa intersectorial para la implementación del Acuerdo de Paz en Bogotá y sus sesiones temáticas, conceptos sobre agenda legislativa de proyectos de ley que cursan en el congreso de la república que tienen relación con las funciones de la dirección y se empezaron a recibir comentarios al reglamento del Consejo Distrital de Paz, Reconciliación, Convivencia y Transformación de Conflictos
BENEFICIOS
• Los procesos de formación y fortalecimiento de capacidades para la reconciliación, generan aprendizajes colectivos que resultan ser interesantes para las participantes y les permiten crear redes de apoyo, que ya tienen un impacto a nivel social. La reconciliación es un proceso que empieza por lo individual y a través del proceso formativo la idea es reconocer aceptar, dialogar para luego tener un impacto más allá de lo individual. 
• Las acciones realizadas contribuyen a establecer unos lineamientos para la atención y seguimiento de la reincorporación en la ciudad de Bogotá, teniendo en cuenta que esta es la primera administración que se plantea el objetivo de fortalecer y apoyar este proceso siguiendo la implementación del Acuerdo Final de Paz.
• Mediante las respuestas de solicitudes de información y en general cualquier requerimiento de información a la sociedad civil, al Concejo de Bogotá y a las entidades de control sobre el trabajo que se encuentra desarrollando la administración distrital se da cumplimiento a los principios de publicidad y transparencia de las actividades realizadas por la Alta Consejería de Paz, Víctimas y Reconciliación.  
</v>
          </cell>
          <cell r="IG68" t="str">
            <v>Este indicador mide el diseño y la implementación de la estrategia de reconciliación para la construcción de paz, la cual está integrada por cuatro (4) líneas de acción de las cuales, en el mes de julio se realizaron (4) actividades de (4) programadas:
1. En el marco del Convenio interadministrativo 394-2021 entre la Secretaría Distrital de Cultura-SCRD y Oficina de Alta Consejería de Paz, Víctimas, y Reconciliación – ACPVR, se realizó seguimiento a la convocatoria para la entrega de Becas y Premios de estímulos “Narrativas de Paz y No Estigmatización"". Durante julio se seleccionaron los jurados de acuerdo con los procedimientos del Programa Distrital de Estímulos de la SCRD.
2. El 16 y 17 de julio se llevó la "Feria de la Paz" en el Centro Comercial el Ensueño de Ciudad Bolívar.
En el marco de esta feria se realizaron tres actividades centrales: 1) el Diálogo Ciudadano “Reconciliación: la base necesaria en el  devenir de la construcción de la paz desde la voz de las mujeres” donde conversaron mujeres representantes de diferentes procesos de fortalecimiento a organizaciones y proceso de formación, 2)  Ceremonia de entrega de las constancias de participación del proceso formativo “paz territorial, reconciliación y política pública de mujeres” y 3) Exposición de 57  emprendimientos que han surgido a partir del proceso de fortalecimiento de capacidades para la reconciliación y construcción de paz territorial; de estos emprendimientos, 43 emprendimientos son de mujeres. 
3. En el mes de julio se construye la propuesta de plan operativo de la Mesa Distrital de Reincorporación a los sectores de la administración distrital priorizados, en donde se pudo conocer con mayor profundidad la oferta. Dicho plan está en revisión por los sectores y con el ejercicio de retroalimentación se espera consolidar una versión final para aprobación en el marco de la Mesa Distrital de Reincorporación, proyectada a realizarse en el mes de agosto. 
4. Se realizó la gestión administrativa y logística para llevar a cabo el 16 y 17 de julio el Diálogo Ciudadano “Reconciliación: la base necesaria en el devenir de la construcción de la paz desde la voz de las mujeres”. Durante este evento se presentó el informe de las acciones   de la ACPVR en la implementación del Acuerdo Final de Paz (AFP), mediante un conversatorio con la ciudadanía y la exposición de emprendimientos que han surgido a partir de los procesos de fortalecimiento de capacidades para la reconciliación y construcción de paz territorial.
BENEFICIOS
•	El proceso formativo “paz territorial, reconciliación y política pública de mujeres” que culmina con la entrega de las constancias de participación, es positivo en la medida en que el proceso constituye una forma de transmitir conocimiento, constituye un espacio de intercambio y sororidad, de estimulación de la participación de la mujer.
•	Con la puesta en marcha de la Mesa Distrital de Reincorporación se establecen unos lineamientos para la atención y desarrollo de acciones que contribuyan al proceso de reincorporación en la ciudad de Bogotá, teniendo en cuenta que esta es la primera administración distrital que se plantea el objetivo de fortalecer y apoyar este proceso siguiendo la implementación del Acuerdo Final de Paz firmado en 2016
•	El diálogo ciudadano es un espacio de encuentro entre la ciudadanía y representantes del nivel directivo de las entidades, donde se exponen los avances en temas de interés para la ciudadanía en general y/o para grupos de valor particular y se brindan las condiciones para el ejercicio social.</v>
          </cell>
          <cell r="IH68" t="str">
            <v>Este indicador mide el diseño y la implementación de la estrategia de reconciliación para la construcción de paz, la cual está integrada por cuatro (4) líneas de acción de las cuales, en el mes de agosto se realizaron (4) actividades de (4) programadas:
1. El 19 de agosto se realizó el Encuentro de lecciones aprendidas “Fortalecerse y unir para reconciliar” para dar cierre al proceso de fortalecimiento de capacidades en la dimensión comunitaria que fue ejecutado en el marco del Convenio 954 con el PNUD. Proceso que permitió el desarrollo de 57 iniciativas en diferentes modalidades: 15 iniciativas en reconciliación; 12 iniciativas en integración local de víctimas; 20 iniciativas en participación organizativa de víctimas; 10 iniciativas en retorno de víctimas.
2. Realización de mesas de trabajo con la Secretaría de Cultura, Recreación y Deporte donde se construyó una propuesta para formular el plan de trabajo en el marco de la propuesta de transformaciones culturales para fortalecer procesos de reconciliación y construcción de paz.
3. Formulación de los términos de referencia para la presentación de propuestas para iniciativas comunitarias de paz y reconciliación, que se implementarán mediante el convenio 762-2022 con la Organización de Estados Iberoamericanos -OEI.
4. En el mes de agosto de 2022 la Dirección de Paz y Reconciliación recibió y dio respuesta a dieciséis (16) peticiones solicitudes de información relacionada con las funciones y competencias de la dirección. En el presente mes se destacan solicitudes de información sobre enfoques poblaciones, territoriales y de género del trabajo de la dirección. Adicionalmente, se contestaron solicitudes de información sobre el trabajo del Consejo Distrital de Paz, Reconciliación, Convivencia y Transformación de Conflictos. Se respondieron diferentes solicitudes por parte del Concejo de Bogotá como los comentarios a un proyecto de acuerdo distrital y respuesta a tres proposiciones. 
BENEFICIOS
• Identificar las lecciones aprendidas obtenidas por las organizaciones Beneficiarias con las Subvenciones de Bajo Valor en el marco de la implementación de las iniciativas y establecer impactos que las iniciativas pudieron tener en las relaciones al interior de las organizaciones/colectivos/conjuntos residenciales y con el estado. 
• Promover espacios de diálogo social a través de encuentros culturales (intervenciones artísticas y comunicativas) que permitan la juntanza entre diferentes actores en los territorios (firmantes de paz, víctimas y comunidad) para fortalecer procesos de reconciliación, PAZ, reconocimiento y la promoción de la no estigmatización a través del intercambio de experiencias, vivencias y agencias.
• Brindar información clara y oportuna a las inquietudes y manifestación de la ciudadanía.</v>
          </cell>
          <cell r="II68" t="str">
            <v>Este indicador mide el diseño y la implementación de la estrategia de reconciliación para la construcción de paz, la cual está integrada por cuatro 4 líneas de acción de las cuales, en el mes de septiembre se realizaron (5) actividades de (5) programadas:
1. En septiembre se publicaron  los  resultados de las convocatorias  para las BECAS y PREMIOS “Narrativas de Paz y no Estigmatización para zonas PDET Bogotá región”, resultado de los procesos de socialización y acompañamiento para la formulación de propuestas.
2. Se realizaron acciones de seguimiento para el cierre del Convenio 954 de 2021 con el PNUD, específicamente en la revisión de productos a los cuales se hizo retroalimentación y se definió en Comité Directivo del Convenio que las versiones finales sean entregados en octubre.
3. Se llevó a cabo la tercera  sesión de la Mesa Distrital de Reincorporación/MDR el 9 de septiembre del 2022, con los diferentes sectores de la administración distrital.
4. Se realizó una sesión de trabajo con la organización ALTERNATIVA integrada por personas en proceso de reincorporación, que desarrolla un proyecto de cerveza artesanal y acciones de productividad asociadas al arte y la cultura, para la construcción de un plan de trabajo que permita apoyar las alternativas de solución de sus necesidades.
5. Se realizó el reporte a los indicadores del PDET B-R para el equipo estratégico Delivery Unit del Despacho la Alcaldesa.
BENEFICIOS
• Con el desarrollo del programa Distrital de estímulos Becas y Premios: “Narrativas de paz y no estigmatización” PDET de Bogotá - Región, se espera el fortalecimiento de las organizaciones ganadoras y que las mismas logren afianzar vínculos con las comunidades y coadyuvar en el fortalecimiento eficaz de capacidades para reconciliación comunitaria.
• Establecer lineamientos y acciones para la atención y desarrollo de acciones que contribuyan al proceso de reincorporación en la ciudad de Bogotá con la cooperación y recursos de los sectores del distrito
• Brindar información clara y oportuna sobre las acciones de la Dirección de Paz y Reconciliación cobre la implementación de los PDET B-R</v>
          </cell>
          <cell r="IJ68" t="str">
            <v>Este indicador mide el diseño y la implementación de la estrategia de reconciliación para la construcción de paz, la cual está integrada por cuatro 4 líneas de acción de las cuales, en el mes de octubre se realizaron (5) actividades de (5) programadas:
1. Se realizó apoyo técnico a las organizaciones para la presentación de sus propuestas a las convocatorias “Beca Diálogos Necesarios: Espacios Culturales De Paz, Memoria Y Reconciliación” y “Beca Expresiones Culturales y Artísticas De Justicia Restaurativa”. 
2.  Se aprobó la sistematización del proceso para el fortalecimiento de capacidades de reconciliación, generadas mediante el apoyo a iniciativas para la paz, las víctimas y la reconciliación con enfoque territorial con las organizaciones grants, en el marco del convenio Nº 954 de 2021 suscrito entre ACPVR y el PNUD.
3. En el mes de octubre se realizó la jornada de salud por la paz y la reconciliación en coordinación de la Agencia para la Reincorporación y la Normalización (ARN)  y la Secretaría Distrital de Salud (SDS), en dicha jornada se ofrecieron servicios de medicina general, citologías, odontología, optometría, valoraciones por psicología, vacunación con esquema regular contra el Covid 19, tétano, tuberculosis, influenza, HIV. médicos generales y se beneficiaron 153 personas en proceso de reincorporación (113) y reintegración (40).
4. Se realizó una visita al emprendimiento de Personas en Proceso “Casa La Roja” con el fin de acompañar el proceso de gestión para una planta para la producción de la cerveza. – ASOPRAZ, dicha organización se encuentra en la Casa La Roja, y participan 18 familias en este emprendimiento
5. Se realizó el seguimiento al convenio 762-2022 suscrito entre la ACPVR y la Organización de Estados Iberoamericanos - OEI, para la promoción del diálogo social, procesos de justicia restaurativa, y reparación integral a las víctimas, en el marco de las estrategias de reconciliación y de construcción de paz territorial.
BENEFICIOS
•	A través de estos estímulos, se busca impactar algunas localidades de Bogotá, especialmente los territorios PDET Bogotá Región y algunas otras localidades donde s encuentran una población específica consistente en firmantes de acuerdos de paz y víctimas del conflicto armado. 
•	De igual forma, las convocatorias tienen como característica especial promover procesos culturales, artísticos, pedagógicos y comunicacionales, resultan de provecho para las comunidades ya que la naturaleza de estas actividades resulta ser efectivas para la construcción de paz, la memoria, la reconciliación y los procesos de justicia restaurativa.   
•	Concretar acciones para la atención y desarrollo de acciones que contribuyan al proceso de reincorporación en la ciudad de Bogotá con la cooperación y recursos de los sectores del Distrito.
•	Con el convenio se brinda asistencia y orientación técnica a colectivos y organizaciones comunitarias para formular y ejecutar proyectos en función de satisfacer sus necesidades o resolver sus problemáticas, a partir de iniciativas de reconciliación y construcción de paz territorial que fortalezcan las capacidades de las comunidades, generen acciones para el mejoramiento de la calidad de vida en el territorio.</v>
          </cell>
          <cell r="IK68" t="str">
            <v/>
          </cell>
          <cell r="IL68" t="str">
            <v/>
          </cell>
          <cell r="IM68">
            <v>1</v>
          </cell>
          <cell r="IN68">
            <v>1</v>
          </cell>
          <cell r="IO68">
            <v>1</v>
          </cell>
          <cell r="IP68">
            <v>1</v>
          </cell>
          <cell r="IQ68">
            <v>1</v>
          </cell>
          <cell r="IR68">
            <v>1</v>
          </cell>
          <cell r="IS68">
            <v>1</v>
          </cell>
          <cell r="IT68">
            <v>1</v>
          </cell>
          <cell r="IU68">
            <v>1</v>
          </cell>
          <cell r="IV68">
            <v>1</v>
          </cell>
          <cell r="IW68">
            <v>0</v>
          </cell>
          <cell r="IX68">
            <v>0</v>
          </cell>
          <cell r="IY68">
            <v>80.349999999999994</v>
          </cell>
          <cell r="IZ68">
            <v>100</v>
          </cell>
          <cell r="JA68">
            <v>100</v>
          </cell>
          <cell r="JB68">
            <v>100</v>
          </cell>
          <cell r="JC68">
            <v>100</v>
          </cell>
          <cell r="JD68">
            <v>100</v>
          </cell>
          <cell r="JE68">
            <v>100</v>
          </cell>
          <cell r="JF68">
            <v>100</v>
          </cell>
          <cell r="JG68">
            <v>100</v>
          </cell>
          <cell r="JH68">
            <v>100</v>
          </cell>
          <cell r="JI68">
            <v>100</v>
          </cell>
          <cell r="JJ68">
            <v>0</v>
          </cell>
          <cell r="JK68">
            <v>0</v>
          </cell>
          <cell r="JL68">
            <v>100</v>
          </cell>
          <cell r="JM68">
            <v>100</v>
          </cell>
          <cell r="JN68">
            <v>100</v>
          </cell>
          <cell r="JO68">
            <v>100</v>
          </cell>
          <cell r="JP68">
            <v>100</v>
          </cell>
          <cell r="JQ68">
            <v>100</v>
          </cell>
          <cell r="JR68">
            <v>100</v>
          </cell>
          <cell r="JS68">
            <v>100</v>
          </cell>
          <cell r="JT68">
            <v>100</v>
          </cell>
          <cell r="JU68">
            <v>100</v>
          </cell>
          <cell r="JV68">
            <v>100</v>
          </cell>
          <cell r="JW68" t="str">
            <v/>
          </cell>
          <cell r="JX68">
            <v>100</v>
          </cell>
          <cell r="JY68">
            <v>100</v>
          </cell>
          <cell r="JZ68">
            <v>100</v>
          </cell>
          <cell r="KA68">
            <v>100</v>
          </cell>
          <cell r="KB68">
            <v>100</v>
          </cell>
          <cell r="KC68">
            <v>100</v>
          </cell>
          <cell r="KD68">
            <v>100</v>
          </cell>
          <cell r="KE68">
            <v>100</v>
          </cell>
          <cell r="KF68">
            <v>100</v>
          </cell>
          <cell r="KG68">
            <v>100</v>
          </cell>
          <cell r="KH68">
            <v>100</v>
          </cell>
          <cell r="KI68" t="str">
            <v/>
          </cell>
          <cell r="KJ68" t="str">
            <v/>
          </cell>
          <cell r="KK68">
            <v>100</v>
          </cell>
          <cell r="KL68">
            <v>100</v>
          </cell>
          <cell r="KM68">
            <v>100</v>
          </cell>
          <cell r="KN68">
            <v>100</v>
          </cell>
          <cell r="KO68">
            <v>100</v>
          </cell>
          <cell r="KP68">
            <v>100</v>
          </cell>
          <cell r="KQ68">
            <v>100</v>
          </cell>
          <cell r="KR68">
            <v>100</v>
          </cell>
          <cell r="KS68">
            <v>100</v>
          </cell>
          <cell r="KT68">
            <v>100</v>
          </cell>
          <cell r="KU68" t="str">
            <v/>
          </cell>
          <cell r="KV68" t="str">
            <v/>
          </cell>
          <cell r="KW68">
            <v>100</v>
          </cell>
          <cell r="KX68" t="str">
            <v>7871_3</v>
          </cell>
          <cell r="KY68" t="str">
            <v xml:space="preserve">3. Incrementar las acciones integrales de coordinación territorial, para atender las necesidades de </v>
          </cell>
          <cell r="KZ68">
            <v>100</v>
          </cell>
          <cell r="LA68">
            <v>93.939393939393938</v>
          </cell>
          <cell r="LB68">
            <v>100</v>
          </cell>
          <cell r="LC68">
            <v>93.939393939393938</v>
          </cell>
          <cell r="LD68">
            <v>99.853518815976557</v>
          </cell>
          <cell r="LE68">
            <v>91.826164710134094</v>
          </cell>
          <cell r="LF68">
            <v>33020418000</v>
          </cell>
          <cell r="LG68">
            <v>30936370769</v>
          </cell>
          <cell r="LH68">
            <v>22941975143</v>
          </cell>
          <cell r="LI68">
            <v>3442935911</v>
          </cell>
          <cell r="LJ68">
            <v>3440856465</v>
          </cell>
          <cell r="LK68">
            <v>100</v>
          </cell>
          <cell r="LL68">
            <v>100</v>
          </cell>
          <cell r="LM68">
            <v>100</v>
          </cell>
          <cell r="LN68">
            <v>100</v>
          </cell>
          <cell r="LO68">
            <v>100</v>
          </cell>
          <cell r="LP68">
            <v>100</v>
          </cell>
          <cell r="LQ68">
            <v>100</v>
          </cell>
          <cell r="LR68">
            <v>100</v>
          </cell>
          <cell r="LS68">
            <v>100</v>
          </cell>
          <cell r="LT68">
            <v>100</v>
          </cell>
          <cell r="LU68" t="str">
            <v/>
          </cell>
          <cell r="LV68" t="str">
            <v/>
          </cell>
          <cell r="LW68">
            <v>100</v>
          </cell>
          <cell r="LX68">
            <v>100</v>
          </cell>
          <cell r="LY68">
            <v>100</v>
          </cell>
          <cell r="LZ68" t="str">
            <v>No oportuna: El tiempo de radicación debe coincidir con el plazo establecido por la Oficina Asesora de Planeación - OAP</v>
          </cell>
          <cell r="MA68" t="str">
            <v>Oportuno: Se radica en los tiempos establecidos por la Oficina Asesora de Planeación - OAP</v>
          </cell>
          <cell r="MB68" t="str">
            <v>Oportuno: Se radica en los tiempos establecidos por la Oficina Asesora de Planeación - OAP</v>
          </cell>
          <cell r="MC68" t="str">
            <v>Oportuno: Se radica en los tiempos establecidos por la Oficina Asesora de Planeación - OAP</v>
          </cell>
          <cell r="MD68" t="str">
            <v>Oportuno: Se radica en los tiempos establecidos por la Oficina Asesora de Planeación - OAP</v>
          </cell>
          <cell r="ME68" t="str">
            <v>Oportuno: Se radica en los tiempos establecidos por la Oficina Asesora de Planeación - OAP</v>
          </cell>
          <cell r="MF68" t="str">
            <v>Oportuno: Se radica en los tiempos establecidos por la Oficina Asesora de Planeación - OAP</v>
          </cell>
          <cell r="MG68" t="str">
            <v>Oportuno: Se radica en los tiempos establecidos por la Oficina Asesora de Planeación - OAP</v>
          </cell>
          <cell r="MH68">
            <v>0</v>
          </cell>
          <cell r="MI68">
            <v>0</v>
          </cell>
          <cell r="MJ68">
            <v>0</v>
          </cell>
          <cell r="MK68">
            <v>0</v>
          </cell>
          <cell r="ML68"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M6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6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6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6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6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6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6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68">
            <v>0</v>
          </cell>
          <cell r="MU68">
            <v>0</v>
          </cell>
          <cell r="MV68">
            <v>0</v>
          </cell>
          <cell r="MW68">
            <v>0</v>
          </cell>
          <cell r="MX68">
            <v>100</v>
          </cell>
          <cell r="MY68">
            <v>100</v>
          </cell>
          <cell r="MZ68">
            <v>100</v>
          </cell>
          <cell r="NA68">
            <v>100</v>
          </cell>
          <cell r="NB68">
            <v>100</v>
          </cell>
          <cell r="NC68">
            <v>100</v>
          </cell>
          <cell r="ND68">
            <v>100</v>
          </cell>
          <cell r="NE68">
            <v>100</v>
          </cell>
          <cell r="NF68">
            <v>100</v>
          </cell>
          <cell r="NG68">
            <v>100</v>
          </cell>
          <cell r="NH68" t="str">
            <v/>
          </cell>
          <cell r="NI68" t="str">
            <v/>
          </cell>
          <cell r="NJ68" t="str">
            <v xml:space="preserve">La información consignada en el reporte del periodo, coincide con la información registrada en las herramientas presupuestales oficiales.  </v>
          </cell>
          <cell r="NK68" t="str">
            <v xml:space="preserve">La información consignada en el reporte del periodo, coincide con la información registrada en las herramientas presupuestales oficiales.  </v>
          </cell>
          <cell r="NL68" t="str">
            <v xml:space="preserve">La información consignada en el reporte del periodo, coincide con la información registrada en las herramientas presupuestales oficiales.  </v>
          </cell>
          <cell r="NM68" t="str">
            <v xml:space="preserve">La información consignada en el reporte del periodo, coincide con la información registrada en las herramientas presupuestales oficiales.  </v>
          </cell>
          <cell r="NN68" t="str">
            <v xml:space="preserve">La información consignada en el reporte del periodo, coincide con la información registrada en las herramientas presupuestales oficiales.  </v>
          </cell>
          <cell r="NO68" t="str">
            <v xml:space="preserve">La información consignada en el reporte del periodo, coincide con la información registrada en las herramientas presupuestales oficiales.  </v>
          </cell>
          <cell r="NP68" t="str">
            <v xml:space="preserve">La información consignada en el reporte del periodo, coincide con la información registrada en las herramientas presupuestales oficiales.  </v>
          </cell>
          <cell r="NQ68" t="str">
            <v xml:space="preserve">La información consignada en el reporte del periodo, coincide con la información registrada en las herramientas presupuestales oficiales.  </v>
          </cell>
          <cell r="NR68">
            <v>0</v>
          </cell>
          <cell r="NS68">
            <v>0</v>
          </cell>
          <cell r="NT68">
            <v>0</v>
          </cell>
          <cell r="NU68">
            <v>0</v>
          </cell>
          <cell r="NV68" t="str">
            <v>Si bien, al corte del 31 de enero de 2022 el indicador no presenta rezagos, si presenta oportunidades de mejora asociadas al reporte del número de tareas o productos programados y ejecutados en el periodo, para el cálculo del porcentaje de avance. Específicamente, se debe indicar en el reporte cualitativo que da cuenta de los avances, logros y retrasos presentados para las siguientes actividades: No 1 "Diseñar e implementar la estrategia de reconciliación para la construcción de paz​", No 2 "Liderar y realizar seguimiento a las acciones de apoyo a los procesos de desmovilización, desvinculación reincorporación y reintegración en la ciudad región"​ y No 3 "Gestionar el funcionamiento administrativo y operativo para las acciones de integración y construcción de paz territorial", el número de tareas o productos que se programaron y se ejecutaron para el cálculo del porcentaje de avance del indicador. Esto con el propósito que cualquier lector pueda observar a qué corresponde el avance registrado en la actividad y encontrar su correspondencia con el avance registrado en la meta proyecto de la cual se deriva.</v>
          </cell>
          <cell r="NW68" t="str">
            <v>No aplica</v>
          </cell>
          <cell r="NX68" t="str">
            <v>No aplica</v>
          </cell>
          <cell r="NY68" t="str">
            <v>No aplica</v>
          </cell>
          <cell r="NZ68" t="str">
            <v>No aplica</v>
          </cell>
          <cell r="OA68" t="str">
            <v xml:space="preserve">La meta cuenta con el cumplimiento del 100%, sin embargo, se identifica oportunidad de mejora en los informes cualitativos que se realicen de tal forma que den cuenta de la totalidad de acciones que se desarrollan 
</v>
          </cell>
          <cell r="OB68" t="str">
            <v>No aplica</v>
          </cell>
          <cell r="OC68" t="str">
            <v>No aplica</v>
          </cell>
          <cell r="OD68">
            <v>0</v>
          </cell>
          <cell r="OE68">
            <v>0</v>
          </cell>
          <cell r="OF68">
            <v>0</v>
          </cell>
          <cell r="OG68">
            <v>0</v>
          </cell>
          <cell r="OJ68" t="str">
            <v>PD109</v>
          </cell>
          <cell r="OK68">
            <v>100</v>
          </cell>
          <cell r="OL68">
            <v>0</v>
          </cell>
          <cell r="OM68">
            <v>0</v>
          </cell>
          <cell r="ON68">
            <v>0</v>
          </cell>
          <cell r="OO68">
            <v>0</v>
          </cell>
          <cell r="OP68">
            <v>0</v>
          </cell>
          <cell r="OQ68">
            <v>0</v>
          </cell>
          <cell r="OR68">
            <v>0</v>
          </cell>
          <cell r="OS68">
            <v>0</v>
          </cell>
          <cell r="OT68">
            <v>0</v>
          </cell>
          <cell r="OU68">
            <v>158606</v>
          </cell>
          <cell r="OV68">
            <v>0</v>
          </cell>
          <cell r="OW68">
            <v>0</v>
          </cell>
          <cell r="OX68">
            <v>158606</v>
          </cell>
          <cell r="OY68">
            <v>600680631</v>
          </cell>
          <cell r="OZ68">
            <v>600680631</v>
          </cell>
          <cell r="PA68">
            <v>600680631</v>
          </cell>
          <cell r="PB68">
            <v>600680631</v>
          </cell>
          <cell r="PC68">
            <v>600522025</v>
          </cell>
          <cell r="PD68">
            <v>600522025</v>
          </cell>
          <cell r="PE68">
            <v>600522025</v>
          </cell>
          <cell r="PF68">
            <v>600522025</v>
          </cell>
          <cell r="PG68">
            <v>600522025</v>
          </cell>
          <cell r="PH68">
            <v>600522025</v>
          </cell>
          <cell r="PI68">
            <v>0</v>
          </cell>
          <cell r="PJ68">
            <v>0</v>
          </cell>
          <cell r="PK68">
            <v>600522025</v>
          </cell>
          <cell r="PL68">
            <v>1942744</v>
          </cell>
          <cell r="PM68">
            <v>3440993167</v>
          </cell>
          <cell r="PN68" t="str">
            <v>Meta Proyecto de Inversión</v>
          </cell>
        </row>
        <row r="69">
          <cell r="A69" t="str">
            <v>PD110</v>
          </cell>
          <cell r="B69">
            <v>7871</v>
          </cell>
          <cell r="C69" t="str">
            <v>7871_11</v>
          </cell>
          <cell r="D69">
            <v>2020110010188</v>
          </cell>
          <cell r="E69" t="str">
            <v>Un nuevo contrato social y ambiental para la Bogotá del siglo XXI</v>
          </cell>
          <cell r="F69" t="str">
            <v>3. Inspirar confianza y legitimidad para vivir sin miedo y ser epicentro de cultura ciudadana, paz y reconciliación.</v>
          </cell>
          <cell r="G69" t="str">
            <v>39.  Bogotá territorio de paz y atención integral a las víctimas del conflicto armado.</v>
          </cell>
          <cell r="H69" t="str">
            <v>Mejorar la integración de las acciones, servicios y escenarios que dan respuesta a las obligaciones derivadas de ley para las víctimas, el Acuerdo de Paz, y los demás compromisos distritales en materia de memoria, reparación, paz y reconciliación.</v>
          </cell>
          <cell r="I69" t="str">
            <v>3. Incrementar las acciones integrales de coordinación territorial, para atender las necesidades de la población afectada por el conflicto armado, así como de las víctimas, reincorporados y reintegrados residentes en Bogotá-región</v>
          </cell>
          <cell r="J69" t="str">
            <v>Construcción de Bogotá-región como territorio de paz para las víctimas y la reconciliación</v>
          </cell>
          <cell r="K69" t="str">
            <v>Oficina de Alta Consejería de Paz, Víctimas y Reconciliación</v>
          </cell>
          <cell r="L69" t="str">
            <v xml:space="preserve">Carlos Vladimir Rodriguez Valencia </v>
          </cell>
          <cell r="M69" t="str">
            <v>Alto Consejero de Paz, Víctimas y Reconciliación</v>
          </cell>
          <cell r="N69" t="str">
            <v>Oficina de Alta Consejería de Paz, Víctimas y Reconciliación</v>
          </cell>
          <cell r="O69" t="str">
            <v xml:space="preserve">Carlos Vladimir Rodriguez Valencia </v>
          </cell>
          <cell r="P69" t="str">
            <v>Alto Consejero de Paz, Víctimas y Reconciliación</v>
          </cell>
          <cell r="Q69" t="str">
            <v>Ivana Carolina Gonzalez Murcia, Juan Guillermo Becerra Jimenez</v>
          </cell>
          <cell r="R69" t="str">
            <v>Hilda Lucero Molina Velandia</v>
          </cell>
          <cell r="S69" t="str">
            <v>11. Realizar 100 porciento de los espacios de coordinación y articulación, acordados con entidades e instancias de orden territorial y nacional, para la implementación de acciones de integración social y territorial.</v>
          </cell>
          <cell r="T69" t="str">
            <v>Realizar 100 porciento de los espacios de coordinación y articulación, acordados con entidades e instancias de orden territorial y nacional, para la implementación de acciones de integración social y territorial.</v>
          </cell>
          <cell r="AC69" t="str">
            <v>11. Realizar 100 porciento de los espacios de coordinación y articulación, acordados con entidades e instancias de orden territorial y nacional, para la implementación de acciones de integración social y territorial.</v>
          </cell>
          <cell r="AI69" t="str">
            <v xml:space="preserve">PD_Meta Proyecto: 11. Realizar 100 porciento de los espacios de coordinación y articulación, acordados con entidades e instancias de orden territorial y nacional, para la implementación de acciones de integración social y territorial.; </v>
          </cell>
          <cell r="AJ69">
            <v>0</v>
          </cell>
          <cell r="AK69">
            <v>44466</v>
          </cell>
          <cell r="AL69">
            <v>2</v>
          </cell>
          <cell r="AM69">
            <v>2022</v>
          </cell>
          <cell r="AN69" t="str">
            <v>Este indicador se medirá a través de la realización y acompañamiento de los espacios de participación coordinados y articulados con las entidades de orden distrital y nacional en el marco de las rutas que se trabajen para el cumplimiento del acuerdo de paz. 
Esta articulación y acompañamiento se realizará en particular con las instancias que conforman el Sistema Integral de Verdad, Justicia, Reparación y Garantías de No Repetición (SIVJRNR).</v>
          </cell>
          <cell r="AO69" t="str">
            <v>Poner al servicio de las víctimas, sus organizaciones y de las comunidades, las iniciativas y/o rutas de acceso a los servicios de los diferentes componentes y medidas que integran el Sistema Integral de Verdad, Justicia, Reparación y No Repetición. Ello, con el fin de contribuir al necesario proceso de información y promoción de los espacios de participación de esta población, en los diferentes componentes y medidas que integran el sistema.</v>
          </cell>
          <cell r="AP69">
            <v>2020</v>
          </cell>
          <cell r="AQ69">
            <v>2024</v>
          </cell>
          <cell r="AR69" t="str">
            <v>Constante</v>
          </cell>
          <cell r="AS69" t="str">
            <v>Eficacia</v>
          </cell>
          <cell r="AT69" t="str">
            <v>Porcentaje</v>
          </cell>
          <cell r="AU69" t="str">
            <v>Producto</v>
          </cell>
          <cell r="AV69" t="str">
            <v>N/D</v>
          </cell>
          <cell r="AW69" t="str">
            <v>N/D</v>
          </cell>
          <cell r="AX69" t="str">
            <v>N/D</v>
          </cell>
          <cell r="AZ69">
            <v>1</v>
          </cell>
          <cell r="BB69" t="str">
            <v>El indicador se calculará a través de la relación entre las acciones o actividades ejecutadas y programadas para la realización de espacios de coordinación y articulación con entidades e instancias del orden nacional y territorial, de conformidad con el plan interno de trabajo de la Oficina Alta Consejería de Paz, Víctimas y Reconciliación.</v>
          </cell>
          <cell r="BC69" t="str">
            <v>(Valor porcentual asignado al total de las acciones o actividades ejecutadas en el periodo/Valor porcentual asignado al total de las acciones o actividades programadas en el periodo)*100</v>
          </cell>
          <cell r="BD69" t="str">
            <v>Valor porcentual asignado al total de las acciones o actividades ejecutadas en el periodo</v>
          </cell>
          <cell r="BE69" t="str">
            <v>Valor porcentual asignado al total de las acciones o actividades programadas en el periodo</v>
          </cell>
          <cell r="BF69" t="str">
            <v>Soportes de cumplimiento de las acciones o actividades ralacionadas con la realización de espacios de coordinación y articulación con entidades e instancias del orden nacional y territorial.</v>
          </cell>
          <cell r="BG69">
            <v>3</v>
          </cell>
          <cell r="BH69">
            <v>44644</v>
          </cell>
          <cell r="BI69" t="str">
            <v>Radicado 3-2022-9977 del 24/03/2022</v>
          </cell>
          <cell r="BJ69" t="str">
            <v>Establecer variables 1 y/o 2 numéricas</v>
          </cell>
          <cell r="BK69">
            <v>100</v>
          </cell>
          <cell r="BL69">
            <v>100</v>
          </cell>
          <cell r="BM69">
            <v>100</v>
          </cell>
          <cell r="BN69">
            <v>100</v>
          </cell>
          <cell r="BO69">
            <v>100</v>
          </cell>
          <cell r="BP69">
            <v>100</v>
          </cell>
          <cell r="BQ69">
            <v>3566447999</v>
          </cell>
          <cell r="BR69">
            <v>227209248</v>
          </cell>
          <cell r="BS69">
            <v>700537751</v>
          </cell>
          <cell r="BT69">
            <v>985743000</v>
          </cell>
          <cell r="BU69">
            <v>605084000</v>
          </cell>
          <cell r="BV69">
            <v>1047874000</v>
          </cell>
          <cell r="BW69">
            <v>100</v>
          </cell>
          <cell r="BX69">
            <v>100</v>
          </cell>
          <cell r="BY69">
            <v>100</v>
          </cell>
          <cell r="BZ69">
            <v>100</v>
          </cell>
          <cell r="CA69">
            <v>100</v>
          </cell>
          <cell r="CB69">
            <v>221671973</v>
          </cell>
          <cell r="CC69">
            <v>206880074</v>
          </cell>
          <cell r="CD69">
            <v>700194104</v>
          </cell>
          <cell r="CE69">
            <v>692052312</v>
          </cell>
          <cell r="CF69">
            <v>100</v>
          </cell>
          <cell r="CG69">
            <v>100</v>
          </cell>
          <cell r="CH69" t="str">
            <v>No aplica</v>
          </cell>
          <cell r="CI69" t="str">
            <v>Constante</v>
          </cell>
          <cell r="CJ69">
            <v>100</v>
          </cell>
          <cell r="CK69">
            <v>100</v>
          </cell>
          <cell r="CL69">
            <v>100</v>
          </cell>
          <cell r="CM69">
            <v>100</v>
          </cell>
          <cell r="CN69">
            <v>100</v>
          </cell>
          <cell r="CO69">
            <v>100</v>
          </cell>
          <cell r="CP69">
            <v>100</v>
          </cell>
          <cell r="CQ69">
            <v>100</v>
          </cell>
          <cell r="CR69">
            <v>100</v>
          </cell>
          <cell r="CS69">
            <v>100</v>
          </cell>
          <cell r="CT69">
            <v>100</v>
          </cell>
          <cell r="CU69">
            <v>100</v>
          </cell>
          <cell r="CV69">
            <v>100</v>
          </cell>
          <cell r="CW69">
            <v>100</v>
          </cell>
          <cell r="CX69">
            <v>100</v>
          </cell>
          <cell r="CY69">
            <v>3.33</v>
          </cell>
          <cell r="CZ69">
            <v>6.67</v>
          </cell>
          <cell r="DA69">
            <v>16.670000000000002</v>
          </cell>
          <cell r="DB69">
            <v>6.67</v>
          </cell>
          <cell r="DC69">
            <v>6.67</v>
          </cell>
          <cell r="DD69">
            <v>10</v>
          </cell>
          <cell r="DE69">
            <v>6.67</v>
          </cell>
          <cell r="DF69">
            <v>6.67</v>
          </cell>
          <cell r="DG69">
            <v>10</v>
          </cell>
          <cell r="DH69">
            <v>3.33</v>
          </cell>
          <cell r="DI69">
            <v>0</v>
          </cell>
          <cell r="DJ69">
            <v>0</v>
          </cell>
          <cell r="DK69" t="str">
            <v/>
          </cell>
          <cell r="DL69">
            <v>3.33</v>
          </cell>
          <cell r="DM69">
            <v>6.67</v>
          </cell>
          <cell r="DN69">
            <v>16.670000000000002</v>
          </cell>
          <cell r="DO69">
            <v>6.67</v>
          </cell>
          <cell r="DP69">
            <v>6.67</v>
          </cell>
          <cell r="DQ69">
            <v>10</v>
          </cell>
          <cell r="DR69">
            <v>6.67</v>
          </cell>
          <cell r="DS69">
            <v>6.67</v>
          </cell>
          <cell r="DT69">
            <v>10</v>
          </cell>
          <cell r="DU69">
            <v>3.33</v>
          </cell>
          <cell r="DV69">
            <v>0</v>
          </cell>
          <cell r="DW69">
            <v>0</v>
          </cell>
          <cell r="DX69">
            <v>76.680000000000007</v>
          </cell>
          <cell r="DY69" t="str">
            <v/>
          </cell>
          <cell r="DZ69" t="str">
            <v>Actas de sesiones, presentaciones sobre puesta en marcha del Consejo Distrital de Paz, Reconciliación, Convivencia y Transformación de Conflictos (CDPRCTC).</v>
          </cell>
          <cell r="EA69" t="str">
            <v>Actas de mesas técnicas, informes y presentaciones sobre socialización a procesos de justicia restaurativa.
Actas de reunión, documentos de avance de ruta TOAR.</v>
          </cell>
          <cell r="EB69" t="str">
            <v>Actas de reunión,  Informes periódicos sobre  acompañamiento psicosocial.
Actas de reunión, informes de avance convenio con la Unidad para la Búsqueda de Personas dadas por Desaparecidas (UBPD).
Actas de reunión, documentos de avance de ruta TOAR.
Actas de sesiones, presentaciones sobre puesta en marcha del Consejo Distrital de Paz, Reconciliación, Convivencia y Transformación de Conflictos (CDPRCTC).
Actas de mesas temáticas, listados de asistencia sobre el Acompañamiento técnico a las instancias para la implementación del Acuerdo de Paz en Bogotá.</v>
          </cell>
          <cell r="EC69" t="str">
            <v>Actas de mesas técnicas, informes y presentaciones sobre socialización a procesos de justicia restaurativa.
Actas de Reunión o Evidencias de Reunión sobre el  Acompañamiento a las acciones alrededor de los acuerdos de convivencia y otras actividades para promover la no repetición en Bogotá - región.</v>
          </cell>
          <cell r="ED69" t="str">
            <v>Actas de reunión,  Informes periódicos sobre  acompañamiento psicosocial.
Actas de sesiones, presentaciones sobre puesta en marcha del Consejo Distrital de Paz, Reconciliación, Convivencia y Transformación de Conflictos (CDPRCTC).</v>
          </cell>
          <cell r="EE69" t="str">
            <v>Actas de reunión, documentos de avance de ruta TOAR.
Actas de Reunión o Evidencias de Reunión sobre el  Acompañamiento a las acciones alrededor de los acuerdos de convivencia y otras actividades para promover la no repetición en Bogotá - región.
Actas de mesas temáticas, listados de asistencia sobre el Acompañamiento técnico a las instancias para la implementación del Acuerdo de Paz en Bogotá.</v>
          </cell>
          <cell r="EF69" t="str">
            <v>Actas de reunión, informes de avance convenio con la Unidad para la Búsqueda de Personas dadas por Desaparecidas (UBPD).
Actas de sesiones, presentaciones sobre puesta en marcha del Consejo Distrital de Paz, Reconciliación, Convivencia y Transformación de Conflictos (CDPRCTC).</v>
          </cell>
          <cell r="EG69" t="str">
            <v xml:space="preserve">Actas de mesas técnicas, informes y presentaciones sobre socialización a procesos de justicia restaurativa.
Actas de reunión,  Informes periódicos sobre  acompañamiento psicosocial.
</v>
          </cell>
          <cell r="EH69" t="str">
            <v>Actas de Reunión o Evidencias de Reunión sobre el  Acompañamiento a las acciones alrededor de los acuerdos de convivencia y otras actividades para promover la no repetición en Bogotá - región.
Actas de sesiones, presentaciones sobre puesta en marcha del Consejo Distrital de Paz, Reconciliación, Convivencia y Transformación de Conflictos (CDPRCTC).
Actas de mesas temáticas, listados de asistencia sobre el Acompañamiento técnico a las instancias para la implementación del Acuerdo de Paz en Bogotá.</v>
          </cell>
          <cell r="EI69" t="str">
            <v>Actas de reunión, documentos de avance de ruta TOAR.</v>
          </cell>
          <cell r="EJ69" t="str">
            <v>Actas de reunión,  Informes periódicos sobre  acompañamiento psicosocial.
Actas de reunión, informes de avance convenio con la Unidad para la Búsqueda de Personas dadas por Desaparecidas (UBPD).
Actas de sesiones, presentaciones sobre puesta en marcha del Consejo Distrital de Paz, Reconciliación, Convivencia y Transformación de Conflictos (CDPRCTC).</v>
          </cell>
          <cell r="EK69" t="str">
            <v>Actas de mesas técnicas, informes y presentaciones sobre socialización a procesos de justicia restaurativa.
Actas de Reunión o Evidencias de Reunión sobre el  Acompañamiento a las acciones alrededor de los acuerdos de convivencia y otras actividades para promover la no repetición en Bogotá - región.
Actas de reunión, documentos de avance de ruta TOAR.
Actas de mesas temáticas, listados de asistencia sobre el Acompañamiento técnico a las instancias para la implementación del Acuerdo de Paz en Bogotá.</v>
          </cell>
          <cell r="EL69" t="str">
            <v>•	3.2.2.1.1. Discurso Alcaldesa en instalación de Consejo Distrital de Paz</v>
          </cell>
          <cell r="EM69" t="str">
            <v>•	3.2.1.1 Relatoría Encuentro Restaurativo Mesa Local de Víctimas - USME
•	3.2.1.3 Resultados Fase 1 Ruta TOAR</v>
          </cell>
          <cell r="EN69" t="str">
            <v>• 3.2.1.2 Actas CEV
• 3.2.1.3. INFORME FASE I- RELACIONAMIENTO CON COMPARECIENTES - RUTA TOAR 
• 3.2.1.5 PEDAGOGIA BOSA UBPD Y ACTA PLAN DE TRABAJO
• 3.2.2.1 1a_Sesión Consejo de Paz_18mar
• 3.2.3.1 Presentación Mesa Distrital de Reincorporación</v>
          </cell>
          <cell r="EO69" t="str">
            <v>3.2.1.1 Avances ruta TOAR_abril</v>
          </cell>
          <cell r="EP69" t="str">
            <v>•	3.2.1.2 PROPUESTA PARA AMBIENTACIÓN DEL LEGADO DE LA COMISIÓN DE LA VERDAD
•	3.2.2.1 Reglamento interno Consejo de Paz-propuesta soc civil MAYO 2022</v>
          </cell>
          <cell r="EQ69" t="str">
            <v xml:space="preserve">3.2.1.3. Encuentro 2- preparación psicosocial víctimas
3.2.1.4 Acompañamiento informe CEV
3.2.3.1 Acta sesión Temática Mesa Intersectorial PDET BR 
</v>
          </cell>
          <cell r="ER69" t="str">
            <v>• PedagogíaUBPD_CLAV SUBA
• 3.2.2.1 Acta Reunión Secretaria Técnica CDPRCT</v>
          </cell>
          <cell r="ES69" t="str">
            <v>• Fase IV. Ruta TOAR_Formulación Proyecto TOAR - Usme
• RUTA METODOLOGICA ARTISTAS-E Bogota por la verdad-18082022</v>
          </cell>
          <cell r="ET69" t="str">
            <v>•	3.2.1.4 GUÍA CORTA SOBRE CONTENIDOS DEL INFORME FINAL PRESENTADO POR LA CEV-COMISION DE LA VERDAD
•	3.2.2.1 Taller Historias que mueven montañas_CDP
•	3.2.3.1. PPT Plan operativo Reincorporación_9sep2022</v>
          </cell>
          <cell r="EU69" t="str">
            <v>3.2.1.3 Estructuración_Proyectos TOAR</v>
          </cell>
          <cell r="EV69">
            <v>0</v>
          </cell>
          <cell r="EW69">
            <v>0</v>
          </cell>
          <cell r="EX69">
            <v>985743000</v>
          </cell>
          <cell r="EY69">
            <v>985743000</v>
          </cell>
          <cell r="EZ69">
            <v>985743000</v>
          </cell>
          <cell r="FA69">
            <v>985743000</v>
          </cell>
          <cell r="FB69">
            <v>985743000</v>
          </cell>
          <cell r="FC69">
            <v>985743000</v>
          </cell>
          <cell r="FD69">
            <v>985743000</v>
          </cell>
          <cell r="FE69">
            <v>985743000</v>
          </cell>
          <cell r="FF69">
            <v>985743000</v>
          </cell>
          <cell r="FG69">
            <v>985743000</v>
          </cell>
          <cell r="FH69">
            <v>985743000</v>
          </cell>
          <cell r="FI69">
            <v>985743000</v>
          </cell>
          <cell r="FJ69">
            <v>985743000</v>
          </cell>
          <cell r="FK69">
            <v>985743000</v>
          </cell>
          <cell r="FL69">
            <v>985743000</v>
          </cell>
          <cell r="FM69">
            <v>985743000</v>
          </cell>
          <cell r="FN69">
            <v>985743000</v>
          </cell>
          <cell r="FO69">
            <v>985743000</v>
          </cell>
          <cell r="FP69">
            <v>985743000</v>
          </cell>
          <cell r="FQ69">
            <v>985743000</v>
          </cell>
          <cell r="FR69">
            <v>985743000</v>
          </cell>
          <cell r="FS69">
            <v>985743000</v>
          </cell>
          <cell r="FT69">
            <v>985743000</v>
          </cell>
          <cell r="FU69">
            <v>0</v>
          </cell>
          <cell r="FV69">
            <v>0</v>
          </cell>
          <cell r="FW69">
            <v>985743000</v>
          </cell>
          <cell r="FX69">
            <v>982566253</v>
          </cell>
          <cell r="FY69">
            <v>982566253</v>
          </cell>
          <cell r="FZ69">
            <v>982566253</v>
          </cell>
          <cell r="GA69">
            <v>982566253</v>
          </cell>
          <cell r="GB69">
            <v>982566253</v>
          </cell>
          <cell r="GC69">
            <v>982566253</v>
          </cell>
          <cell r="GD69">
            <v>982566253</v>
          </cell>
          <cell r="GE69">
            <v>978971173</v>
          </cell>
          <cell r="GF69">
            <v>945267328</v>
          </cell>
          <cell r="GG69">
            <v>978971174</v>
          </cell>
          <cell r="GH69">
            <v>0</v>
          </cell>
          <cell r="GI69">
            <v>0</v>
          </cell>
          <cell r="GJ69">
            <v>978971174</v>
          </cell>
          <cell r="GK69">
            <v>0</v>
          </cell>
          <cell r="GL69">
            <v>19112062</v>
          </cell>
          <cell r="GM69">
            <v>112689800</v>
          </cell>
          <cell r="GN69">
            <v>204681475</v>
          </cell>
          <cell r="GO69">
            <v>296673150</v>
          </cell>
          <cell r="GP69">
            <v>388664825</v>
          </cell>
          <cell r="GQ69">
            <v>480656500</v>
          </cell>
          <cell r="GR69">
            <v>572648175</v>
          </cell>
          <cell r="GS69">
            <v>655942936</v>
          </cell>
          <cell r="GT69">
            <v>742779905</v>
          </cell>
          <cell r="GU69">
            <v>0</v>
          </cell>
          <cell r="GV69">
            <v>0</v>
          </cell>
          <cell r="GW69">
            <v>742779905</v>
          </cell>
          <cell r="GX69">
            <v>0</v>
          </cell>
          <cell r="GY69">
            <v>0</v>
          </cell>
          <cell r="GZ69">
            <v>0</v>
          </cell>
          <cell r="HA69">
            <v>0</v>
          </cell>
          <cell r="HB69">
            <v>0</v>
          </cell>
          <cell r="HC69">
            <v>0</v>
          </cell>
          <cell r="HD69">
            <v>0</v>
          </cell>
          <cell r="HE69">
            <v>0</v>
          </cell>
          <cell r="HF69">
            <v>0</v>
          </cell>
          <cell r="HG69">
            <v>8141792</v>
          </cell>
          <cell r="HH69">
            <v>0</v>
          </cell>
          <cell r="HI69">
            <v>0</v>
          </cell>
          <cell r="HJ69">
            <v>8141792</v>
          </cell>
          <cell r="HK69">
            <v>0</v>
          </cell>
          <cell r="HL69">
            <v>8141792</v>
          </cell>
          <cell r="HM69">
            <v>8141792</v>
          </cell>
          <cell r="HN69">
            <v>8141792</v>
          </cell>
          <cell r="HO69">
            <v>8141792</v>
          </cell>
          <cell r="HP69">
            <v>8141792</v>
          </cell>
          <cell r="HQ69">
            <v>8141792</v>
          </cell>
          <cell r="HR69">
            <v>8141792</v>
          </cell>
          <cell r="HS69">
            <v>8141792</v>
          </cell>
          <cell r="HT69">
            <v>8141792</v>
          </cell>
          <cell r="HU69">
            <v>0</v>
          </cell>
          <cell r="HV69">
            <v>0</v>
          </cell>
          <cell r="HW69">
            <v>8141792</v>
          </cell>
          <cell r="HX69" t="str">
            <v>Para el indicador de realizar los espacios de coordinación y articulación, acordados con entidades e instancias de orden territorial y nacional, para la implementación de acciones de integración social y territorial, con corte al mes de octubre se programaron y se desarrollaron 23 actividades:
- Liderar y realizar el seguimiento a la ruta de trabajo para la implementación del punto 5 de víctimas del Acuerdo de Paz en el distrito, en coordinación con el sistema integral de verdad, justicia, reparación y no repetición, en la cual se programaron (16) actividades las cuales se cumplieron así: (3) Espacios para la socialización de procesos de justicia restaurativa en Bogotá Región; (3) actividades de gestión de acciones para el acompañamiento psicosocial en los procesos adelantados entre ACPVR y la Comisión de la Verdad en Bogotá Región; (5) actividades de participación en el diseño e implementación de puesta en la marcha de los Trabajos, Obras y Actividades con contenido Restaurador y Reparador (TOAR) que se planeen y realicen en Bogotá-región, en articulación con la Jurisdicción Especial para la Paz (JEP); (3) Actividades de acompañamiento a las acciones alrededor de los acuerdos de convivencia y otras actividades para promover la no repetición en Bogotá – región y (2) actividades de apoyo a acciones que contribuyan a la búsqueda de personas dadas por desaparecidas en el marco y en el contexto del conflicto armado. 
- Gestionar la reactivación y puesta en marcha del Consejo Distrital de Paz, se realizaron (5) actividades a través del acompañamiento técnico a las sesiones del Consejo Distrital de Paz, Reconciliación, Convivencia y Transformación de Conflictos (CDPRCTC). 
- Ejercer la secretaría técnica de las instancias de articulación con las entidades de la nación, del distrito y de la cooperación internacional para la puesta en marcha del propósito de Bogotá epicentro de paz y reconciliación con (3) acompañamientos técnicos a las instancias para la implementación del Acuerdo de Paz en Bogotá. 
BENEFICIOS: 
• Aumento en las capacidades para acceder a derechos derivados del Sistema Integral de Paz para las víctimas del conflicto armado de Usme.  Esto permite el fortalecimiento del punto 5 del acuerdo de paz que tiene como eje fundamental, la centralidad de las víctimas del conflicto armado y permite materializar la posibilidad de convertir a Bogotá, en un epicentro de paz y reconciliación. 
• La formulación de la política pública distrital de Paz, Reconciliación, No Estigmatización y Transformación de Conflictos constituye en una apuesta de carácter distrital, mediante el desarrollo de acciones propias y el fortalecimiento de la interlocución con los diferentes niveles de gobierno que tienen competencias específicas en este propósito y cuyo concurso es fundamental para lograr este reto de ciudad. 
• El Consejo Distrital de Paz, Reconciliación, Convivencia y Transformación de Conflictos, se concibe como un escenario de participación incidente, en el cual se expresan las dinámicas sociales que a nivel territorial abordan las diferentes conflictividades con una perspectiva transformadora, buscando el goce efectivo de derechos y la construcción de paz territorial desde la memoria, la verdad y la reconciliación.</v>
          </cell>
          <cell r="HY69" t="str">
            <v>No se presentaron retrasos</v>
          </cell>
          <cell r="HZ69" t="str">
            <v/>
          </cell>
          <cell r="IA69" t="str">
            <v>Este indicador está compuesto por el reporte de las actividades relacionadas con la realización y acompañamiento de los espacios de participación coordinados y articulados con las entidades de orden distrital y nacional en el marco de las rutas que se trabajen para el cumplimiento del acuerdo de paz. Esta articulación y acompañamiento se realiza particularmente con las instancias que conforman el Sistema Integral de Verdad, Justicia, Reparación y Garantías de No Repetición (SIVJRNR). Durante el mes de enero se adelantó (1) actividad de (1) programada, la cual se describe a continuación:
•	El 25 de enero de 2022 la alcaldesa mayor, Claudia López, lideró la instalación del Consejo Distrital de Paz, Reconciliación, Convivencia y Transformación de Conflictos, máxima instancia asesora y consultora en políticas públicas de paz del Distrito. Este es un mecanismo para ratificar a la capital como epicentro de paz y reconciliación, y en el marco de este evento la mandataria se refirió a la construcción de paz de 2022.
BENEFICIOS
•	Instancia de participación de la sociedad civil y la institucionalidad pública, cuya misión será encaminar el logro y mantenimiento de la paz, generar una cultura de reconciliación y transformación de conflictos.</v>
          </cell>
          <cell r="IB69" t="str">
            <v>Este indicador está compuesto por el reporte de las actividades relacionadas con la realización y acompañamiento de los espacios de participación coordinados y articulados con las entidades de orden distrital y nacional en el marco de las rutas que se trabajen para el cumplimiento del acuerdo de paz. Esta articulación y acompañamiento se realiza particularmente con las instancias que conforman el Sistema Integral de Verdad, Justicia, Reparación y Garantías de No Repetición (SIVJRNR). Durante el mes de febrero se adelantaron (2) actividades de (2) programadas, las cuales se describen a continuación:
1.  Se realizó el encuentro con la Mesa Local de víctimas de la Localidad de Usme con la participación de 33 personas correspondientes a la Mesa Local de Víctimas, Alta Consejería de Paz, Víctimas y Reconciliación – ACPVR, Alcaldía Local de Usme, Jurisdicción Especial de Paz (JEP), Organización de Estdos Iberoaméricanos  (OEI), Personería Local de Usme, Corporación Vivamos Humanos, Procuraduría, Secretaría de Salud, logrando socializar y concertar la ruta de acompañamiento a la implementación de trabajos, obras o actividades reparadoras – restaurativas (TOAR)  y de esta manera acompañar los procesos de justicia restaurativa que se adelantan en Bogotá Región de conformidad con los procesos y procedimientos establecidos por la Jurisdicción Especial de Paz.
2. Presentación de resultados de la fase 1 de la RUTA TOAR, en donde se gestiona y se concerta con diversas organizaciones, el apoyo para propuestas como son:atención y apoyo a la mujer; restauración ambiental e impactoa ambientales; pedagogia y cultura de paz (Propuesta Granjas Agroecologicas y Propuesta de Suminsitro de Informacion sobre contaminación por artefactos explosivos en Colombia).
BENEFICIOS
•	El desarrollo de espacios que reflexionen sobre la Justicia restaurativa permite en el marco de la Ruta TOAR trabajos, obras o actividades reparadoras – restaurativas), permiten la consolidación de un espacio inter-institucional de dinamización de los TOAR en Bogotá-Región que den cuenta de la relevancia trasversal en la implementación de los Acuerdos de Paz en el Distrito, este como eje y epicentro de paz en cuanto a experiencias de reconciliación en el tejido social de los territorios PDET.</v>
          </cell>
          <cell r="IC69" t="str">
            <v xml:space="preserve">Este indicador está compuesto por el reporte de las actividades relacionadas con la realización y acompañamiento de los espacios de participación coordinados y articulados con las entidades de orden distrital y nacional en el marco de las rutas que se trabajen para el cumplimiento del acuerdo de paz. Esta articulación y acompañamiento se realiza particularmente con las instancias que conforman el Sistema Integral de Verdad, Justicia, Reparación y Garantías de No Repetición (SIVJRNR). Durante el mes de marzo se adelantaron (5) actividades de (5) programadas, las cuales se describen a continuación:
1. Se adelantaron (2) encuentros virtuales con la Comisión para el Esclarecimiento de la Verdad-CEV, para formular y desarrollar la estrategia del legado de la CEV en Bogotá región, con la finalidad de establecer cuáles son las expectativas de la entidad en relación con sus competencias para dar cumplimiento. 
2. Finalización de la Fase I. Encuentros con Comparecientes.  Ruta de Acompañamiento a la implementación de Trabajos, Obras y Actividades con contenido Reparador-Restaurador en Bogotá Región. 
3. El 10 de marzo de 2022 se realizó la Jornada de Pedagogía social a referentes de participación de la alcaldía de BOSA, desarrollada desde la Unidad para la Búsqueda de Personas dadas por Desaparecidas (UBPD), en el marco del pacto de búsqueda local de personas dadas por desaparecidas en Bogotá Región. 
4. El 18 de marzo se llevó a cabo la I Sesión ordinaria del Consejo Distrital de Paz, Reconciliación, Convivencia y Transformación de Conflictos, en el Centro de Memoria Paz y Reconciliación.  Durante esta sesión la alcaldesa, y su gabinete, entablaron diálogo con los sectores de la sociedad civil en torno al Plan de acción del Consejo, y su reglamento interno para su funcionamiento. 
5. El 09 de marzo se instaló la Mesa Distrital de Reincorporación con el objetivo de socializar el objeto y alcance de las actividades a desarrollar en el espacio, socializar las líneas estratégicas del Plan Operativo de la Mesa, así como presentar a las entidades distritales, al CNR componente Comunes y al CNR componente Gobierno Nacional la ruta de reconciliación, a cargo de la Secretaría Distrital de Gobierno, la cual tiene por objetivo atender a personas en proceso de reintegración y de reincorporación que se encuentre bajo una posible situación de riesgo o amenaza, como consecuencia directa del proceso de desmovilización, dejación de armas y su tránsito a la vida civil.
BENEFICIOS
• Estrategias que ayudan a reconstruir el derecho a la verdad extrajudicial de las víctimas del conflicto armado de Bogotá Región y de las consecuencias de estos hechos para el país y para la ciudad. 
• Impacto frente a la implementación de un nuevo modelo de justicia restaurativa en la Localidad de Usme, que involucra directamente la participación de víctimas y comparecientes. Este impacto, abarca un importante avance en materia de los procesos y procedimientos en materia de sanciones propias y particularmente sobre los Trabajos, Obras y Actividades de contenido Reparador, Restaurador (TOAR) que adelanta la JEP en Bogotá Región. Es también un avance de la Dirección de Paz y Reconciliación frente a la implementación del punto 5 del acuerdo de paz y concretamente en la construcción de herramientas necesarias para la implementación de una ruta TOAR a nivel territorial. 
• Generación de espacios de participación incidente, para la implementación del Acuerdo Final de Paz en Bogotá.
• Con la instalación y la realización de la 1ª sesión de la MDR, se aporta a la consolidación de la reincorporación social y productiva en términos reales, en tanto se define la oferta misional de cada una de las entidades, aterrizando la inversión en el distrito capital con miras a generar proceso de reincorporación en el marco del plan de acción que se establezca.
</v>
          </cell>
          <cell r="ID69" t="str">
            <v>Este indicador está compuesto por el reporte de las actividades relacionadas con la realización y acompañamiento de los espacios de participación coordinados y articulados con las entidades de orden distrital y nacional en el marco de las rutas que se trabajen para el cumplimiento del acuerdo de paz. Esta articulación y acompañamiento se realiza particularmente con las instancias que conforman el Sistema Integral de Verdad, Justicia, Reparación y Garantías de No Repetición (SIVJRNR). Durante el mes de abril se adelantaron (2) actividades de (2) programadas, las cuales se describen a continuación:
1. Se concluyó la Fase II de la Ruta Trabajos, Obras y Actividades con contenido Reparador – Restaurador -TOAR, con la cual se logró propiciar encuentros de sensibilización, pedagogía e identificación de expectativas y retroalimentación a las iniciativas que se presentaron como resultado de la Fase 1 y que potencialmente pueden ser proyectos TOAR. 
El total de participantes de la fase II fueron 39 representantes de organizaciones sociales y de víctimas, se realizaron 7 encuentros.
2. Se realizó asesoría y acompañamiento técnico a la Alcaldía Local de Kennedy, para desarrollar una iniciativa de justicia restaurativa relacionada con los TOAR, cuyo impacto debe propiciar espacios de convivencia y reconciliación entre firmantes del Acuerdo de Paz, organizaciones víctimas y comunidad de Kennedy, aportante a uno de los objetivos específicos del proyecto "7106 -Kennedy con Paz, Memoria y Reconciliación"
BENEFICIOS
• Aumento en las capacidades para acceder a derechos derivados del Sistema Integral de Paz para las víctimas del conflicto armado de Usme.  Esto permite el fortalecimiento del punto 5 del acuerdo de paz que tiene como eje fundamental, la centralidad de las víctimas del conflicto armado y permite materializar la posibilidad de convertir a Bogotá, en un epicentro de paz y reconciliación.</v>
          </cell>
          <cell r="IE69" t="str">
            <v>Este indicador está compuesto por el reporte de las actividades relacionadas con la realización y acompañamiento de los espacios de participación coordinados y articulados con las entidades de orden distrital y nacional en el marco de las rutas que se trabajen para el cumplimiento del acuerdo de paz. Esta articulación y acompañamiento se realiza particularmente con las instancias que conforman el Sistema Integral de Verdad, Justicia, Reparación y Garantías de No Repetición (SIVJRNR). Durante el mes de MAYO se adelantaron (2) actividades de (2) programadas, las cuales se describen a continuación:
1. Se construyó una propuesta de documento para “Contribuir al proceso de entrega del legado de la Comisión de la Verdad, a partir de la activación de encuentros para la socialización y diálogo pedagógico que permitan reflexionar y comprender los impactos e implicaciones del conflicto armado en las víctimas y las comunidades de los diferentes territorios del orden nacional y de forma particular en Bogotá – región”.
2. Se avanzó en la construcción del reglamento interno del Consejo Distrital de Paz, a partir del apoyo y acompañamiento realizado por parte de la Dirección de Paz y reconciliación, en el desarrollo de la reunión autónoma por parte de las y los consejeros pertenecientes a los sectores de la sociedad civil que conforman esta instancia.
BENEFICIOS
•	Bogotá región, como epicentro de paz, se suma al propósito de la Comisión de la Verdad (CEV) de tejer lazos de reconciliación a partir del conocimiento sobre las diferentes verdades y narrativas sobre el conflicto armado y, de forma específica, de sus dinámicas e impactos en los diferentes grupos poblacionales y habitantes de Bogotá a lo largo del tiempo. Así, este documento presenta una propuesta inicial para activar el proceso histórico del legado de la Comisión en Bogotá región. Se propone esta activación parta de una socialización general del Informe y focalice en capítulos claves para habitantes de Bogotá y contextos específicos, potenciado por espacios de organizativos como instancias de participación de víctimas y/o escenarios comunitarios tales como las escuelas, universidades y comunidades educativas en general.
•	El Consejo Distrital de Paz, Reconciliación, Convivencia y Transformación de Conflictos, se concibe como un escenario de participación incidente, en el cual se expresan las dinámicas sociales que a nivel territorial abordan las diferentes conflictividades con una perspectiva transformadora, buscando el goce efectivo de derechos y la construcción de paz territorial desde la memoria, la verdad y la reconciliación.</v>
          </cell>
          <cell r="IF69" t="str">
            <v xml:space="preserve">Este indicador está compuesto por el reporte de las actividades relacionadas con la realización y acompañamiento de los espacios de participación coordinados y articulados con las entidades de orden distrital y nacional en el marco de las rutas que se trabajen para el cumplimiento del acuerdo de paz. Esta articulación y acompañamiento se realiza particularmente con las instancias que conforman el Sistema Integral de Verdad, Justicia, Reparación y Garantías de No Repetición (SIVJRNR). Durante el mes de junio se adelantaron (3) actividades de (3) programadas, las cuales se describen a continuación:
1. Se llevó a cabo el segundo encuentro de preparación para las víctimas de la Mesa Local de Participación de USME con quienes la DPR adelanta la Ruta de Acompañamiento a los Trabajos, Obras y Actividades con contenido Restaurador y Reparador (TOAR) en Bogotá Región. 
2. El 28 de junio Bogotá acompañó como legatario la entrega del Informe Final de la Comisión de la Verdad, un documento histórico que honra el relato y el dolor de las víctimas y las reconoce como sujetos de derechos y sujetos políticos que han enseñado, desde su resistencia y su reclamo de verdad y paz, a ser una sociedad que busca la verdad para la no repetición del conflicto armado. 
El informe enfatiza en las responsabilidades colectivas, directas o indirectas de los diferentes actores armados, el Estado colombiano, otros estados y la sociedad civil. Así mismo, este documento busca dignificar a las víctimas y mostrar las causas y consecuencias del conflicto armado, gracias al trabajo de despliegue territorial de la Comisión que permitió a los ciudadanos acercarse para conocer la labor de la entidad, dar sus testimonios de cara a la construcción del informe final y converger con otros actores en iniciativas de construcción de paz.
3. El 13 de junio del 2022 sesionó la mesa temática para la implementación de los Programas de Desarrollo Territorial Bogotá Región PDET B-R, la cual tuvo por objetivo socializar el Plan Estratégico de PDET de Sumapaz con las entidades del distrito, así como con las entidades del nivel nacional que participan en esta instancia en calidad de invitados permanentes. 
El 13 de junio del 2022 sesionó la mesa temática para la implementación de los Programas de Desarrollo Territorial Bogotá Región PDET B-R, la cual tuvo por objetivo socializar el Plan Estratégico de PDET de Sumapaz con las entidades del distrito, así como con las entidades del nivel nacional que participan en esta instancia en calidad de invitados permanentes. 
BENEFICIOS
• Fortalecimiento del punto 5 del acuerdo de paz que tiene como eje fundamental, la centralidad de las víctimas del conflicto armado y permite materializar la posibilidad de convertir a Bogotá, en un epicentro de paz y reconciliación, pero también de justicia restaurativa en el marco del sistema integral de paz. 
• Formulación de iniciativas y proyectos a partir de necesidades planteadas por las comunidades en los territorios
</v>
          </cell>
          <cell r="IG69" t="str">
            <v>Este indicador está compuesto por el reporte de las actividades relacionadas con la realización y acompañamiento de los espacios de participación coordinados y articulados con las entidades de orden distrital y nacional en el marco de las rutas que se trabajen para el cumplimiento del acuerdo de paz. Esta articulación y acompañamiento se realiza particularmente con las instancias que conforman el Sistema Integral de Verdad, Justicia, Reparación y Garantías de No Repetición (SIVJRNR). Durante el mes de julio se adelantaron (2) actividades de (2) programadas, las cuales se describen a continuación:
1. El 7 de julio se realizó una jornada de pedagogía y divulgación de la misionalidad y función de la Unidad de Búsqueda de Personas dadas por Desaparecidas (UBPD) en el contexto y debido al conflicto armado dirigida a funcionarios y funcionarias del Centro de Encuentro para la Paz y la Atención Local de Víctimas del Conflicto Armado (CLAV) de la localidad de SUBA.
El espacio contó con la participación de 10 funcionarias y funcionarios que prestan servicio de atención al ciudadano quienes recibieron pedagogía sobre las formas de participación ante la UBPD y de qué manera las víctimas del conflicto armado pueden realizar solicitudes de búsqueda, a través del Plan de Búsqueda nacional y los Planes de Búsqueda territoriales. 
2. El 7 de julio se realizó reunión de la secretaría técnica bipartita el Consejo Distrital de Paz, Reconciliación, Convivencia y Transformación de Conflictos – CDPRCTC, la cual se compone del equipo de la ACPVR y un representante de la sociedad civil, con el fin de aclarar asuntos de importancia para el proceso de reactivación de esta instancia acerca del reglamento interno, la secretaría técnica (composición y alcances de la misma) y el relacionamiento con las instituciones distritales 
BENEFICIOS
•	Los funcionarios y funcionarias del CLAV de la Localidad de Suba, cuentan con la información necesaria para brindar atención al ciudadano y poder informar de manera adecuada sobre la misionalidad de la UBPD dentro del Sistema Integral para la Paz. 
•	La ciudadanía puede recibir acceso a la información que se deriva de las distintas formas de acceder a la UBDP y de esta manera aportar a la búsqueda de las personas dadas por desaparecidas, no solamente en Bogotá, sino en cualquier parte del país, pues téngase en cuenta que la mayor parte de la población víctima del conflicto armado que reside en Bogotá, proviene de distintas partes del país. 
•	El Consejo Distrital de Paz, Reconciliación, Convivencia y Transformación de Conflictos, se concibe como un escenario de participación incidente, en el cual se expresan las dinámicas sociales que a nivel territorial abordan las diferentes conflictividades con una perspectiva transformadora, buscando el goce efectivo de derechos y la construcción de paz territorial desde la memoria, la verdad y la reconciliación.</v>
          </cell>
          <cell r="IH69" t="str">
            <v>Este indicador está compuesto por el reporte de las actividades relacionadas con la realización y acompañamiento de los espacios de participación coordinados y articulados con las entidades de orden distrital y nacional en el marco de las rutas que se trabajen para el cumplimiento del acuerdo de paz. Esta articulación y acompañamiento se realiza particularmente con las instancias que conforman el Sistema Integral de Verdad, Justicia, Reparación y Garantías de No Repetición (SIVJRNR). Durante el mes de agosto se adelantaron (2) actividades de (2) programadas, las cuales se describen a continuación:
1. En el marco del desarrollo de la Ruta TOAR (Trabajos, Obras o Actividades con Contenido Reparador/Restaurador) adelantado por parte de la Alta Consejería de Paz, Víctimas y Reconciliación (ACPVR), que es la herramienta como materializamos desde la ACPVR procesos de justicia restaurativa, para el mes de agosto se avanzó en la Fase IV, que tiene que ver con:
Fase IV. Formulación técnica de los TOAR y socialización. En esta fase se plantean espacios de trabajo con los equipos técnicos que acompañan el desarrollo de la Ruta TOAR. El objetivo es que los resultados obtenidos hasta la Fase III, se trabajen desde la minucia técnica, tanto en la formulación de proyecto, como en los criterios jurídicos que deben contener, teniendo en cuenta que es un proyecto que se hace en el marco de un escenario judicial (JEP). 
Como resultado de las Fases I, II, III, y en particular con la Fase IV, se avanzó en la construcción técnica de cuatro iniciativas de proyectos, los cuales hacen referencia con:
A. Escuela Agroecológica.
B. Salud con enfoque de género y transgeneracional: El primer respondiente. 
C. Escuela de formación en teatro comunitario.
D. Fortalecimiento a escuela de formación deportiva: a partir de un proceso de confección de ropa e implementos deportivos para la realización de un campeonato de futbol en el que participaran firmantes del acuerdo de paz, comparecientes y mesas locales de víctimas, se acompañará dos escuelas de futbol de la Localidad de Usme. 
Estos cuatro proyectos tienen una particular relevancia, dado que son el fruto de una experiencia territorial en Bogotá, en donde se validó la Ruta TOAR y sus herramientas metodológicas, buscando garantizar la participación y la construcción dialógica de los proyectos TOAR. Con este propósito, se llevó a cabo una experiencia piloto en la Localidad de Usme, realizando alrededor de 20 encuentros, donde se contó con la participación de 82 comparecientes de las antiguas FARC-EP., así como con 24 representantes de organizaciones de la Mesa de Participación de Víctimas de la localidad de Usme.
2. Se realiza la construcción de documento "Ruta metodológica para articular la estrategia Bogotá con la verdad - distrito &amp; Comisión para el Esclarecimiento de la Verdad (CEV), con el propósito de apoyar la intervención de cuenteros artistas participantes del programa “regulación de artistas en espacio público, arte a la calle” de IDEARTES frente al capítulo “cuando los pájaros no cantaban: historias del conflicto armado en Colombia”-volumen testimonial informe final de la CEV."
BENEFICIOS
• La Ruta TOAR, es la primera apuesta que hace un ente territorial para construir una arquitectura institucional al acompañamiento de las sanciones propias de la Jurisdicción Especial para la Paz, y a los Trabajos, Obras, Actividades con contenido Reparador-Restaurador.
• Garantizar que las propuestas artísticas a presentar en el desarrollo de las estrategias estén armonizadas con la construcción de la verdad en el marco del legado de Comisión para el Esclarecimiento de la Verdad.</v>
          </cell>
          <cell r="II69" t="str">
            <v>Este indicador está compuesto por el reporte de las actividades relacionadas con la realización y acompañamiento de los espacios de participación coordinados y articulados con las entidades de orden distrital y nacional en el marco de las rutas que se trabajen para el cumplimiento del acuerdo de paz. Esta articulación y acompañamiento se realiza particularmente con las instancias que conforman el Sistema Integral de Verdad, Justicia, Reparación y Garantías de No Repetición (SIVJRNR). Durante el mes de septiembre se adelantaron (3) actividades de (3) programadas, las cuales se describen a continuación:
1. Construcción de guía breve sobre contenidos del informe final presentado por la CEV-Comisión de la Verdad con el objetivo de contribuir a la socialización de dicho informe para aportar a procesos de dialogo social, convivencia y no repetición, que aporten a los diferentes escenarios de reconciliación y de participación de las víctimas y sus organizaciones con los mecanismos del Sistema Integral de Paz en Bogotá́- región.
2. Se llevó a cabo el evento “Historias que mueven montañas”, un encuentro gestionado por la Alta Consejería para fortalecer los lazos de confianza entre los integrantes del Consejo Distrital de Paz.
3. Presentación y aprobación del Plan Operativo de la Mesa Distrital de Reincorporación
BENEFICIOS
• El Informe Final de la Comisión de la Verdad contribuyen al esclarecimiento de lo ocurrido durante el conflicto armado colombiano, para ofrecer una explicación amplia de la complejidad de este.
• Facilitar un espacio que permita disponer emocionalmente a los diferentes actores del Proceso de Paz, Víctimas y Reconciliación en el Distrito a integrarse, construir confianza y relaciones basadas en el cuidado, y de esta forma orientar su capacidad de logro para afrontar los retos del proceso.
• La gestión adelantada en la Mesa Distrital de Reincorporación refleja el compromiso de la ciudad de Bogotá frente a la garantía de derechos de la población firmante del acuerdo de paz conforme a lo establecido en el PDD.</v>
          </cell>
          <cell r="IJ69" t="str">
            <v>Para el mes de octubre se realizó (1) actividad de (1) programada:
Estructuración de los 4 proyectos formulados en el marco de la Ruta TOAR (Trabajos, Obras y Actividades con contenido Restaurador y Reparador), con el fin de avanzar en la viabilidad y gestionar recursos para su implementación. Los 4 proyectos son: 
1) Escuela Agroecológica “Sembrando Paz” 
2) “Arte entre Montañas 
3) Fortalecimiento a escuelas de futbol “Campeonato por la Vida” 
4) “Salud: Primer Respondiente”
BENEFICIOS
Los cuatro proyectos formulados a partir de la ruta TOAR son el fruto de una experiencia territorial en Bogotá, a partir de la aplicación de herramientas metodológicas participativas en la localidad de Usme, realizando alrededor de 20 encuentros, contando con la participación de 82 comparecientes de las antiguas FARC-EP., así como con 24 representantes de organizaciones de la Mesa de Participación de Víctimas de la localidad</v>
          </cell>
          <cell r="IK69" t="str">
            <v/>
          </cell>
          <cell r="IL69" t="str">
            <v/>
          </cell>
          <cell r="IM69">
            <v>1</v>
          </cell>
          <cell r="IN69">
            <v>1</v>
          </cell>
          <cell r="IO69">
            <v>1</v>
          </cell>
          <cell r="IP69">
            <v>1</v>
          </cell>
          <cell r="IQ69">
            <v>1</v>
          </cell>
          <cell r="IR69">
            <v>1</v>
          </cell>
          <cell r="IS69">
            <v>1</v>
          </cell>
          <cell r="IT69">
            <v>1</v>
          </cell>
          <cell r="IU69">
            <v>1</v>
          </cell>
          <cell r="IV69">
            <v>1</v>
          </cell>
          <cell r="IW69">
            <v>0</v>
          </cell>
          <cell r="IX69">
            <v>0</v>
          </cell>
          <cell r="IY69">
            <v>76.680000000000007</v>
          </cell>
          <cell r="IZ69">
            <v>100</v>
          </cell>
          <cell r="JA69">
            <v>100</v>
          </cell>
          <cell r="JB69">
            <v>100</v>
          </cell>
          <cell r="JC69">
            <v>100</v>
          </cell>
          <cell r="JD69">
            <v>100</v>
          </cell>
          <cell r="JE69">
            <v>100</v>
          </cell>
          <cell r="JF69">
            <v>100</v>
          </cell>
          <cell r="JG69">
            <v>100</v>
          </cell>
          <cell r="JH69">
            <v>100</v>
          </cell>
          <cell r="JI69">
            <v>100</v>
          </cell>
          <cell r="JJ69">
            <v>0</v>
          </cell>
          <cell r="JK69">
            <v>0</v>
          </cell>
          <cell r="JL69">
            <v>100</v>
          </cell>
          <cell r="JM69">
            <v>100</v>
          </cell>
          <cell r="JN69">
            <v>100</v>
          </cell>
          <cell r="JO69">
            <v>100</v>
          </cell>
          <cell r="JP69">
            <v>100</v>
          </cell>
          <cell r="JQ69">
            <v>100</v>
          </cell>
          <cell r="JR69">
            <v>100</v>
          </cell>
          <cell r="JS69">
            <v>100</v>
          </cell>
          <cell r="JT69">
            <v>100</v>
          </cell>
          <cell r="JU69">
            <v>100</v>
          </cell>
          <cell r="JV69">
            <v>100</v>
          </cell>
          <cell r="JW69" t="str">
            <v/>
          </cell>
          <cell r="JX69">
            <v>100</v>
          </cell>
          <cell r="JY69">
            <v>100</v>
          </cell>
          <cell r="JZ69">
            <v>100</v>
          </cell>
          <cell r="KA69">
            <v>100</v>
          </cell>
          <cell r="KB69">
            <v>100</v>
          </cell>
          <cell r="KC69">
            <v>100</v>
          </cell>
          <cell r="KD69">
            <v>100</v>
          </cell>
          <cell r="KE69">
            <v>100</v>
          </cell>
          <cell r="KF69">
            <v>100</v>
          </cell>
          <cell r="KG69">
            <v>100</v>
          </cell>
          <cell r="KH69">
            <v>100</v>
          </cell>
          <cell r="KI69" t="str">
            <v/>
          </cell>
          <cell r="KJ69" t="str">
            <v/>
          </cell>
          <cell r="KK69">
            <v>100</v>
          </cell>
          <cell r="KL69">
            <v>100</v>
          </cell>
          <cell r="KM69">
            <v>100</v>
          </cell>
          <cell r="KN69">
            <v>100</v>
          </cell>
          <cell r="KO69">
            <v>100</v>
          </cell>
          <cell r="KP69">
            <v>100</v>
          </cell>
          <cell r="KQ69">
            <v>100</v>
          </cell>
          <cell r="KR69">
            <v>100</v>
          </cell>
          <cell r="KS69">
            <v>100</v>
          </cell>
          <cell r="KT69">
            <v>100</v>
          </cell>
          <cell r="KU69" t="str">
            <v/>
          </cell>
          <cell r="KV69" t="str">
            <v/>
          </cell>
          <cell r="KW69">
            <v>100</v>
          </cell>
          <cell r="KX69" t="str">
            <v>7871_3</v>
          </cell>
          <cell r="KY69" t="str">
            <v xml:space="preserve">3. Incrementar las acciones integrales de coordinación territorial, para atender las necesidades de </v>
          </cell>
          <cell r="KZ69">
            <v>100</v>
          </cell>
          <cell r="LA69">
            <v>93.939393939393938</v>
          </cell>
          <cell r="LB69" t="str">
            <v/>
          </cell>
          <cell r="LC69" t="str">
            <v/>
          </cell>
          <cell r="LD69">
            <v>99.853518815976557</v>
          </cell>
          <cell r="LE69">
            <v>91.826164710134094</v>
          </cell>
          <cell r="LF69">
            <v>33020418000</v>
          </cell>
          <cell r="LG69">
            <v>30936370769</v>
          </cell>
          <cell r="LH69">
            <v>22941975143</v>
          </cell>
          <cell r="LI69">
            <v>3442935911</v>
          </cell>
          <cell r="LJ69">
            <v>3440856465</v>
          </cell>
          <cell r="LK69">
            <v>100</v>
          </cell>
          <cell r="LL69">
            <v>100</v>
          </cell>
          <cell r="LM69">
            <v>100</v>
          </cell>
          <cell r="LN69">
            <v>100</v>
          </cell>
          <cell r="LO69">
            <v>100</v>
          </cell>
          <cell r="LP69">
            <v>100</v>
          </cell>
          <cell r="LQ69">
            <v>100</v>
          </cell>
          <cell r="LR69">
            <v>100</v>
          </cell>
          <cell r="LS69">
            <v>100</v>
          </cell>
          <cell r="LT69">
            <v>100</v>
          </cell>
          <cell r="LU69" t="str">
            <v/>
          </cell>
          <cell r="LV69" t="str">
            <v/>
          </cell>
          <cell r="LW69">
            <v>100</v>
          </cell>
          <cell r="LX69">
            <v>100</v>
          </cell>
          <cell r="LY69">
            <v>100</v>
          </cell>
          <cell r="LZ69" t="str">
            <v>No oportuna: El tiempo de radicación debe coincidir con el plazo establecido por la Oficina Asesora de Planeación - OAP</v>
          </cell>
          <cell r="MA69" t="str">
            <v>Oportuno: Se radica en los tiempos establecidos por la Oficina Asesora de Planeación - OAP</v>
          </cell>
          <cell r="MB69" t="str">
            <v>Oportuno: Se radica en los tiempos establecidos por la Oficina Asesora de Planeación - OAP</v>
          </cell>
          <cell r="MC69" t="str">
            <v>Oportuno: Se radica en los tiempos establecidos por la Oficina Asesora de Planeación - OAP</v>
          </cell>
          <cell r="MD69" t="str">
            <v>Oportuno: Se radica en los tiempos establecidos por la Oficina Asesora de Planeación - OAP</v>
          </cell>
          <cell r="ME69" t="str">
            <v>Oportuno: Se radica en los tiempos establecidos por la Oficina Asesora de Planeación - OAP</v>
          </cell>
          <cell r="MF69" t="str">
            <v>Oportuno: Se radica en los tiempos establecidos por la Oficina Asesora de Planeación - OAP</v>
          </cell>
          <cell r="MG69" t="str">
            <v>Oportuno: Se radica en los tiempos establecidos por la Oficina Asesora de Planeación - OAP</v>
          </cell>
          <cell r="MH69">
            <v>0</v>
          </cell>
          <cell r="MI69">
            <v>0</v>
          </cell>
          <cell r="MJ69">
            <v>0</v>
          </cell>
          <cell r="MK69">
            <v>0</v>
          </cell>
          <cell r="ML69"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M6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6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6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6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6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6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6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69">
            <v>0</v>
          </cell>
          <cell r="MU69">
            <v>0</v>
          </cell>
          <cell r="MV69">
            <v>0</v>
          </cell>
          <cell r="MW69">
            <v>0</v>
          </cell>
          <cell r="MX69">
            <v>100</v>
          </cell>
          <cell r="MY69">
            <v>100</v>
          </cell>
          <cell r="MZ69">
            <v>100</v>
          </cell>
          <cell r="NA69">
            <v>100</v>
          </cell>
          <cell r="NB69">
            <v>100</v>
          </cell>
          <cell r="NC69">
            <v>100</v>
          </cell>
          <cell r="ND69">
            <v>100</v>
          </cell>
          <cell r="NE69">
            <v>100</v>
          </cell>
          <cell r="NF69">
            <v>100</v>
          </cell>
          <cell r="NG69">
            <v>100</v>
          </cell>
          <cell r="NH69" t="str">
            <v/>
          </cell>
          <cell r="NI69" t="str">
            <v/>
          </cell>
          <cell r="NJ69" t="str">
            <v xml:space="preserve">La información consignada en el reporte del periodo, coincide con la información registrada en las herramientas presupuestales oficiales.  </v>
          </cell>
          <cell r="NK69" t="str">
            <v xml:space="preserve">La información consignada en el reporte del periodo, coincide con la información registrada en las herramientas presupuestales oficiales.  </v>
          </cell>
          <cell r="NL69" t="str">
            <v xml:space="preserve">La información consignada en el reporte del periodo, coincide con la información registrada en las herramientas presupuestales oficiales.  </v>
          </cell>
          <cell r="NM69" t="str">
            <v xml:space="preserve">La información consignada en el reporte del periodo, coincide con la información registrada en las herramientas presupuestales oficiales.  </v>
          </cell>
          <cell r="NN69" t="str">
            <v xml:space="preserve">La información consignada en el reporte del periodo, coincide con la información registrada en las herramientas presupuestales oficiales.  </v>
          </cell>
          <cell r="NO69" t="str">
            <v xml:space="preserve">La información consignada en el reporte del periodo, coincide con la información registrada en las herramientas presupuestales oficiales.  </v>
          </cell>
          <cell r="NP69" t="str">
            <v xml:space="preserve">La información consignada en el reporte del periodo, coincide con la información registrada en las herramientas presupuestales oficiales.  </v>
          </cell>
          <cell r="NQ69" t="str">
            <v xml:space="preserve">La información consignada en el reporte del periodo, coincide con la información registrada en las herramientas presupuestales oficiales.  </v>
          </cell>
          <cell r="NR69">
            <v>0</v>
          </cell>
          <cell r="NS69">
            <v>0</v>
          </cell>
          <cell r="NT69">
            <v>0</v>
          </cell>
          <cell r="NU69">
            <v>0</v>
          </cell>
          <cell r="NV69" t="str">
            <v>Si bien, al corte del 31 de enero de 2022 el indicador no presenta rezagos, si presenta oportunidades de mejora asociadas al reporte del número de tareas o productos programados y ejecutados en el periodo, para el cálculo del porcentaje de avance. Específicamente, se debe indicar en el reporte cualitativo que da cuenta de los avances, logros y retrasos presentados para la actividad número 2 "Gestionar la reactivación y puesta en marcha del Consejo Distrital de Paz", el número de tareas o productos que se programaron y se ejecutaron  para el cálculo del porcentaje de avance del indicador. Esto con el propósito que cualquier lector pueda observar a qué corresponde el avance registrado en la actividad y encontrar su correspondencia con el avance registrado en la meta proyecto de la cual se deriva.</v>
          </cell>
          <cell r="NW69" t="str">
            <v>No aplica</v>
          </cell>
          <cell r="NX69" t="str">
            <v>No aplica</v>
          </cell>
          <cell r="NY69" t="str">
            <v>No aplica</v>
          </cell>
          <cell r="NZ69" t="str">
            <v>No aplica</v>
          </cell>
          <cell r="OA69" t="str">
            <v xml:space="preserve">Se recomienda revisar los soportes a presentar en los próximos reportes ya que seria importante relacionar informes de avance de las acciones que se realicen y las listas de asistencia y actas de reunión se adjunten como anexo al informe. </v>
          </cell>
          <cell r="OB69" t="str">
            <v xml:space="preserve">Se realizaran reuniones para revisar posibilidad de mejoramiento de soportes. </v>
          </cell>
          <cell r="OC69" t="str">
            <v xml:space="preserve">Se mejora la presentación de los soportes, incluyendoles logos institucionales a los informes presentados. </v>
          </cell>
          <cell r="OD69">
            <v>0</v>
          </cell>
          <cell r="OE69">
            <v>0</v>
          </cell>
          <cell r="OF69">
            <v>0</v>
          </cell>
          <cell r="OG69">
            <v>0</v>
          </cell>
          <cell r="OJ69" t="str">
            <v>PD110</v>
          </cell>
          <cell r="OK69">
            <v>100</v>
          </cell>
          <cell r="OL69">
            <v>0</v>
          </cell>
          <cell r="OM69">
            <v>0</v>
          </cell>
          <cell r="ON69">
            <v>0</v>
          </cell>
          <cell r="OO69">
            <v>0</v>
          </cell>
          <cell r="OP69">
            <v>0</v>
          </cell>
          <cell r="OQ69">
            <v>0</v>
          </cell>
          <cell r="OR69">
            <v>0</v>
          </cell>
          <cell r="OS69">
            <v>0</v>
          </cell>
          <cell r="OT69">
            <v>0</v>
          </cell>
          <cell r="OU69">
            <v>0</v>
          </cell>
          <cell r="OV69">
            <v>0</v>
          </cell>
          <cell r="OW69">
            <v>0</v>
          </cell>
          <cell r="OX69">
            <v>0</v>
          </cell>
          <cell r="OY69">
            <v>8141792</v>
          </cell>
          <cell r="OZ69">
            <v>8141792</v>
          </cell>
          <cell r="PA69">
            <v>8141792</v>
          </cell>
          <cell r="PB69">
            <v>8141792</v>
          </cell>
          <cell r="PC69">
            <v>8141792</v>
          </cell>
          <cell r="PD69">
            <v>8141792</v>
          </cell>
          <cell r="PE69">
            <v>8141792</v>
          </cell>
          <cell r="PF69">
            <v>8141792</v>
          </cell>
          <cell r="PG69">
            <v>8141792</v>
          </cell>
          <cell r="PH69">
            <v>8141792</v>
          </cell>
          <cell r="PI69">
            <v>0</v>
          </cell>
          <cell r="PJ69">
            <v>0</v>
          </cell>
          <cell r="PK69">
            <v>8141792</v>
          </cell>
          <cell r="PL69">
            <v>1942744</v>
          </cell>
          <cell r="PM69">
            <v>3440993167</v>
          </cell>
          <cell r="PN69" t="str">
            <v>Meta Proyecto de Inversión</v>
          </cell>
        </row>
        <row r="70">
          <cell r="A70" t="str">
            <v>PD111</v>
          </cell>
          <cell r="B70">
            <v>7871</v>
          </cell>
          <cell r="C70" t="str">
            <v>7871_12</v>
          </cell>
          <cell r="D70">
            <v>2020110010188</v>
          </cell>
          <cell r="E70" t="str">
            <v>Un nuevo contrato social y ambiental para la Bogotá del siglo XXI</v>
          </cell>
          <cell r="F70" t="str">
            <v>3. Inspirar confianza y legitimidad para vivir sin miedo y ser epicentro de cultura ciudadana, paz y reconciliación.</v>
          </cell>
          <cell r="G70" t="str">
            <v>39.  Bogotá territorio de paz y atención integral a las víctimas del conflicto armado.</v>
          </cell>
          <cell r="H70" t="str">
            <v>Mejorar la integración de las acciones, servicios y escenarios que dan respuesta a las obligaciones derivadas de ley para las víctimas, el Acuerdo de Paz, y los demás compromisos distritales en materia de memoria, reparación, paz y reconciliación.</v>
          </cell>
          <cell r="I70" t="str">
            <v>3. Incrementar las acciones integrales de coordinación territorial, para atender las necesidades de la población afectada por el conflicto armado, así como de las víctimas, reincorporados y reintegrados residentes en Bogotá-región</v>
          </cell>
          <cell r="J70" t="str">
            <v>Construcción de Bogotá-región como territorio de paz para las víctimas y la reconciliación</v>
          </cell>
          <cell r="K70" t="str">
            <v>Oficina de Alta Consejería de Paz, Víctimas y Reconciliación</v>
          </cell>
          <cell r="L70" t="str">
            <v xml:space="preserve">Carlos Vladimir Rodriguez Valencia </v>
          </cell>
          <cell r="M70" t="str">
            <v>Alto Consejero de Paz, Víctimas y Reconciliación</v>
          </cell>
          <cell r="N70" t="str">
            <v>Oficina de Alta Consejería de Paz, Víctimas y Reconciliación</v>
          </cell>
          <cell r="O70" t="str">
            <v xml:space="preserve">Carlos Vladimir Rodriguez Valencia </v>
          </cell>
          <cell r="P70" t="str">
            <v>Alto Consejero de Paz, Víctimas y Reconciliación</v>
          </cell>
          <cell r="Q70" t="str">
            <v>Ivana Carolina Gonzalez Murcia, Juan Guillermo Becerra Jimenez</v>
          </cell>
          <cell r="R70" t="str">
            <v>Hilda Lucero Molina Velandia</v>
          </cell>
          <cell r="S70" t="str">
            <v>12. Formular 100 porciento de los Programas de Desarrollo con Enfoque Territorial (PDET),  para la promoción de una adecuada integración social y territorial.</v>
          </cell>
          <cell r="T70" t="str">
            <v>Formular 100 porciento de los Programas de Desarrollo con Enfoque Territorial (PDET),  para la promoción de una adecuada integración social y territorial.</v>
          </cell>
          <cell r="AC70" t="str">
            <v>12. Formular 100 porciento de los Programas de Desarrollo con Enfoque Territorial (PDET),  para la promoción de una adecuada integración social y territorial.</v>
          </cell>
          <cell r="AI70" t="str">
            <v xml:space="preserve">PD_Meta Proyecto: 12. Formular 100 porciento de los Programas de Desarrollo con Enfoque Territorial (PDET),  para la promoción de una adecuada integración social y territorial.; </v>
          </cell>
          <cell r="AJ70">
            <v>0</v>
          </cell>
          <cell r="AK70">
            <v>44466</v>
          </cell>
          <cell r="AL70">
            <v>2</v>
          </cell>
          <cell r="AM70">
            <v>2022</v>
          </cell>
          <cell r="AN70" t="str">
            <v>Se medirá a través del diseño y formulación de dos (2) Programas de Desarrollo con Enfoque Territorial Bogotá- Región, uno urbano y uno rural; el urbano comprende las localidades de Ciudad Bolívar y Bosa en el borde con Soacha, y el PDET rural comprende toda la localidad de Sumapaz.
Estos PDET contemplan las siguientes fases:
i)  Diseño y alistamiento 
ii)  Formulación participativa
iii) Gestión para la implementación
iv) Seguimiento participativo</v>
          </cell>
          <cell r="AO70" t="str">
            <v>Los Programas se harán en conjunto con la ciudadanía y la institucionalidad local, a través de un proceso de planeación participativa, de la orientación de las inversiones, de las políticas públicas y demás instrumentos de planeación. 
Se buscará el desarrollo integral, la promoción de la equidad, la disminución de la pobreza y de las brechas de desigualdad entre lo urbano y lo rural, así como la reparación de las víctimas del conflicto armado. Todo esto como parte fundamental de la implementación del Acuerdo Final para la Terminación del Conflicto y la Construcción de una Paz Estable y Duradera – AFP – en la Región Central.</v>
          </cell>
          <cell r="AP70">
            <v>2020</v>
          </cell>
          <cell r="AQ70">
            <v>2024</v>
          </cell>
          <cell r="AR70" t="str">
            <v>Creciente</v>
          </cell>
          <cell r="AS70" t="str">
            <v>Eficacia</v>
          </cell>
          <cell r="AT70" t="str">
            <v>Porcentaje</v>
          </cell>
          <cell r="AU70" t="str">
            <v>Producto</v>
          </cell>
          <cell r="AV70" t="str">
            <v>N/D</v>
          </cell>
          <cell r="AW70" t="str">
            <v>N/D</v>
          </cell>
          <cell r="AX70" t="str">
            <v>N/D</v>
          </cell>
          <cell r="AY70">
            <v>1</v>
          </cell>
          <cell r="BB70" t="str">
            <v>El indicador se calculará a través de la relación entre las acciones o actividades ejecutadas y programadas para el diseño y formulación de los PDET, de conformidad con el plan interno de trabajo de la Oficina Alta Consejería de Paz, Víctimas y Reconciliación.</v>
          </cell>
          <cell r="BC70" t="str">
            <v>(Sumatoria de acciones o actividades ejecutadas/Sumatoria de acciones o actividades programadas)*100</v>
          </cell>
          <cell r="BD70" t="str">
            <v>Sumatoria de acciones o actividades ejecutadas</v>
          </cell>
          <cell r="BE70" t="str">
            <v>Sumatoria de acciones o actividades programadas</v>
          </cell>
          <cell r="BF70" t="str">
            <v>Soportes de cumplimiento de las acciones o actividades realizadas para el diseño y formulación de los PDET.</v>
          </cell>
          <cell r="BG70">
            <v>3</v>
          </cell>
          <cell r="BH70">
            <v>44644</v>
          </cell>
          <cell r="BI70" t="str">
            <v>Radicado 3-2022-9977 del 24/03/2022</v>
          </cell>
          <cell r="BJ70" t="str">
            <v>Plan de acción - proyectos de inversión (actividades)</v>
          </cell>
          <cell r="BK70">
            <v>100</v>
          </cell>
          <cell r="BL70">
            <v>10</v>
          </cell>
          <cell r="BM70">
            <v>40</v>
          </cell>
          <cell r="BN70">
            <v>70</v>
          </cell>
          <cell r="BO70">
            <v>90</v>
          </cell>
          <cell r="BP70">
            <v>100</v>
          </cell>
          <cell r="BQ70">
            <v>9233069983</v>
          </cell>
          <cell r="BR70">
            <v>1333761153</v>
          </cell>
          <cell r="BS70">
            <v>3209087825</v>
          </cell>
          <cell r="BT70">
            <v>2082240435</v>
          </cell>
          <cell r="BU70">
            <v>1036168000</v>
          </cell>
          <cell r="BV70">
            <v>1571812570</v>
          </cell>
          <cell r="BW70">
            <v>10</v>
          </cell>
          <cell r="BX70">
            <v>40</v>
          </cell>
          <cell r="BY70">
            <v>70</v>
          </cell>
          <cell r="BZ70">
            <v>30</v>
          </cell>
          <cell r="CA70">
            <v>30.000000000000004</v>
          </cell>
          <cell r="CB70">
            <v>1333761153</v>
          </cell>
          <cell r="CC70">
            <v>1236538856</v>
          </cell>
          <cell r="CD70">
            <v>3208876350</v>
          </cell>
          <cell r="CE70">
            <v>2993578375</v>
          </cell>
          <cell r="CF70">
            <v>10.454545454545455</v>
          </cell>
          <cell r="CG70">
            <v>40</v>
          </cell>
          <cell r="CH70">
            <v>64.5</v>
          </cell>
          <cell r="CI70" t="str">
            <v>Suma</v>
          </cell>
          <cell r="CJ70">
            <v>0</v>
          </cell>
          <cell r="CK70">
            <v>1.9</v>
          </cell>
          <cell r="CL70">
            <v>2.7</v>
          </cell>
          <cell r="CM70">
            <v>3.6</v>
          </cell>
          <cell r="CN70">
            <v>2.7</v>
          </cell>
          <cell r="CO70">
            <v>1.9</v>
          </cell>
          <cell r="CP70">
            <v>0.9</v>
          </cell>
          <cell r="CQ70">
            <v>3.6</v>
          </cell>
          <cell r="CR70">
            <v>3.6</v>
          </cell>
          <cell r="CS70">
            <v>3.6</v>
          </cell>
          <cell r="CT70">
            <v>1.9</v>
          </cell>
          <cell r="CU70">
            <v>3.6</v>
          </cell>
          <cell r="CV70">
            <v>70</v>
          </cell>
          <cell r="CW70">
            <v>24.500000000000004</v>
          </cell>
          <cell r="CX70">
            <v>24.500000000000004</v>
          </cell>
          <cell r="CY70">
            <v>0</v>
          </cell>
          <cell r="CZ70">
            <v>2</v>
          </cell>
          <cell r="DA70">
            <v>3</v>
          </cell>
          <cell r="DB70">
            <v>4</v>
          </cell>
          <cell r="DC70">
            <v>3</v>
          </cell>
          <cell r="DD70">
            <v>2</v>
          </cell>
          <cell r="DE70">
            <v>1</v>
          </cell>
          <cell r="DF70">
            <v>4</v>
          </cell>
          <cell r="DG70">
            <v>4</v>
          </cell>
          <cell r="DH70">
            <v>4</v>
          </cell>
          <cell r="DI70">
            <v>2</v>
          </cell>
          <cell r="DJ70">
            <v>4</v>
          </cell>
          <cell r="DK70">
            <v>33</v>
          </cell>
          <cell r="DL70">
            <v>0</v>
          </cell>
          <cell r="DM70">
            <v>2</v>
          </cell>
          <cell r="DN70">
            <v>3</v>
          </cell>
          <cell r="DO70">
            <v>4</v>
          </cell>
          <cell r="DP70">
            <v>3</v>
          </cell>
          <cell r="DQ70">
            <v>1</v>
          </cell>
          <cell r="DR70">
            <v>2</v>
          </cell>
          <cell r="DS70">
            <v>4</v>
          </cell>
          <cell r="DT70">
            <v>3</v>
          </cell>
          <cell r="DU70">
            <v>5</v>
          </cell>
          <cell r="DV70">
            <v>0</v>
          </cell>
          <cell r="DW70">
            <v>0</v>
          </cell>
          <cell r="DX70">
            <v>27</v>
          </cell>
          <cell r="DY70">
            <v>27</v>
          </cell>
          <cell r="DZ70" t="str">
            <v>No Programó</v>
          </cell>
          <cell r="EA70" t="str">
            <v>Informes de avance de la ruta participativa los Programas de Desarrollo con Enfoque Territorial_PDET BR.
Mapas, evidencias de reunión , documentos de gestión y análisis de información.</v>
          </cell>
          <cell r="EB70" t="str">
            <v>Informes de avance de la ruta participativa los Programas de Desarrollo con Enfoque Territorial_PDET BR.
Informe de avances del PEC, Planes estratégicos de los Programas de Desarrollo con Enfoqe Territorial_PDET BR.
Mapas, evidencias de reunión , documentos de gestión y análisis de información.</v>
          </cell>
          <cell r="EC70" t="str">
            <v>Informes de avance de la ruta participativa los Programas de Desarrollo con Enfoque Territorial_PDET BR.
Actas de reunión, Informes de diálogo de Paz, Memoria, Reconcilación con entidades del SIVJRNR en PDET-BR.
Instrumento de seguimiento participativo de los planes estratégicos de los PDET_BR</v>
          </cell>
          <cell r="ED70" t="str">
            <v>Informes de avance de la ruta participativa los Programas de Desarrollo con Enfoque Territorial_PDET BR.
Actas de sesiones temáticas de PDET-BR
Registros de asistencia.
Mapas, evidencias de reunión , documentos de gestión y análisis de información.</v>
          </cell>
          <cell r="EE70" t="str">
            <v>Informe de avances del PEC, Planes estratégicos de los Programas de Desarrollo con Enfoqe Territorial_PDET. BR.Instrumento de seguimiento participativo de los planes estratégicos de los PDET_BR.</v>
          </cell>
          <cell r="EF70" t="str">
            <v>Mapas, evidencias de reunión , documentos de gestión y análisis de información.</v>
          </cell>
          <cell r="EG70" t="str">
            <v>Actas de sesiones temáticas de PDET-BR
Registros de asistencia.
Documento de iniciativas de  Planes Estrategícos de los PDET-BR.
Documento sobre acompañamiento técnico  para formulación de proyectos
Instrumento de seguimiento participativo de los planes estratégicos de los PDET_BR.</v>
          </cell>
          <cell r="EH70" t="str">
            <v>Informes de avance de la ruta participativa los Programas de Desarrollo con Enfoque Territorial_PDET BR.
Informe de avances del PEC, Planes estratégicos de los Programas de Desarrollo con Enfoqe Territorial_PDET BR.
Documento sobre acompañamiento técnico  para formulación de proyectos.
Mapas, evidencias de reunión , documentos de gestión y análisis de información.</v>
          </cell>
          <cell r="EI70" t="str">
            <v>Actas de sesiones temáticas de PDET-BR
Registros de asistencia.
Documento de iniciativas de  Planes Estrategícos de los PDET-BR.
Documento sobre acompañamiento técnico  para formulación de proyectos.
Instrumento de seguimiento participativo de los planes estratégicos de los PDET_BR.</v>
          </cell>
          <cell r="EJ70" t="str">
            <v>Documento sobre acompañamiento técnico  para formulación de proyectos.
Mapas, evidencias de reunión , documentos de gestión y análisis de información.</v>
          </cell>
          <cell r="EK70" t="str">
            <v>Actas de sesiones temáticas de PDET-BR
Registros de asistencia.
Documento de iniciativas de  Planes Estrategícos de los PDET-BR.
Documento sobre acompañamiento técnico  para formulación de proyectos.
Instrumento de seguimiento participativo de los planes estratégicos de los PDET_BR.</v>
          </cell>
          <cell r="EL70" t="str">
            <v>No Programó</v>
          </cell>
          <cell r="EM70" t="str">
            <v>•	3.3.2.2 Acta reunión mesa técnica con sectores PDET-BR
•	3.3.4.2.1 Mapa_Nivel_1-2_CiudadBolivar
•	3.3.4.2.2. Mapa_Nivel_1-2_Sumapaz</v>
          </cell>
          <cell r="EN70" t="str">
            <v>• 3.3.2.1 Categorización temáticas_PDET_BR8marzo
• 3.3.2.2 Asistentes_RutaParticipativa_Corte26032022
• 3.3.4.2.1 Mapa_Nivel_1-2_CiudadBolivar
• 3.3.4.2.2. Mapa_Nivel_1-2_Sumapaz</v>
          </cell>
          <cell r="EO70" t="str">
            <v>• 3.3.2.2. Acta  PDET Sumapaz - Cuenca Río Blanco -03abril
• 3.3.2.3.1 Matriz preiniciativas MPYR_ Ciudad Bolivar y Bosa
• Matriz Preiniciativas MPYR Sumapaz 
• Mapa_Nivel_1-2_CiudadBolivar
• 3.3.4.2.2. Mapa_Nivel_1-2_Sumapaz</v>
          </cell>
          <cell r="EP70" t="str">
            <v>•	3.3.2.2 Acta reunión Nivel 3 Armonización PDET BR Urbano
•	3.3.3.2 Acta sesión Temática Mesa Intersectorial PDET BR 27052022
•	3.3.4.2 Matriz_Iniciativas_Finales_PDET Urbano</v>
          </cell>
          <cell r="EQ70" t="str">
            <v xml:space="preserve">*3.3.2.1.1 PE_PDET_RURAL
*3.3.2.1.2. PE PDET_URBANO
</v>
          </cell>
          <cell r="ER70" t="str">
            <v>• 3.3.4.1 DOCUMENTO DE SEGUIMIENTO AL PDET BR-vf
• 3.3.4.2 Mapa Proyectos Infraestructura 2022_Urbano</v>
          </cell>
          <cell r="ES70" t="str">
            <v>• Propuesta CRITERIOS DE PRIORIZACIÓN Iniciativas PDET
• Propuesta plan operativo Mesa PDET B-R
• 3.3.3.3. Reporte GESPROY- SGR_proyecto conectividad
• 3.3.4.1 Matriz programación y seguimiento iniciativas PDET B-R</v>
          </cell>
          <cell r="ET70" t="str">
            <v>•	3.3.2.2. Manual Op. PDET-BR vf
•	3.3.3.3 Seguimiento proyectos PDET B-R_SGRsep30
•	3.3.4.2.1.Matriz iniciativas_PDETBR_Sumapaz_Categorización
•	3.3.4.2.2 Matriz iniciativas PDET-URBANAS_Categorización</v>
          </cell>
          <cell r="EU70" t="str">
            <v>3.3.2.1 PPT Mesa Intersectorial_20oct2022
•	3.3.3.1 Propuesta Ruta de Gestión para la Implementación de iniciativas PDET B-R_Categorización de iniciativas.
•	3.3.3.2 Plan operativo Mesa PDET BR.
•	3.3.3.3 Informe sistema información PDET BR-oct2022
•	3.3.4.1 Propuesta_DiálogoVinculante_BogotaRegion_ACPVR</v>
          </cell>
          <cell r="EV70">
            <v>0</v>
          </cell>
          <cell r="EW70">
            <v>0</v>
          </cell>
          <cell r="EX70">
            <v>2026381000</v>
          </cell>
          <cell r="EY70">
            <v>2026381000</v>
          </cell>
          <cell r="EZ70">
            <v>2026381000</v>
          </cell>
          <cell r="FA70">
            <v>2026381000</v>
          </cell>
          <cell r="FB70">
            <v>2026381000</v>
          </cell>
          <cell r="FC70">
            <v>2026381000</v>
          </cell>
          <cell r="FD70">
            <v>2026381000</v>
          </cell>
          <cell r="FE70">
            <v>2026381000</v>
          </cell>
          <cell r="FF70">
            <v>2026381000</v>
          </cell>
          <cell r="FG70">
            <v>2026381000</v>
          </cell>
          <cell r="FH70">
            <v>2026381000</v>
          </cell>
          <cell r="FI70">
            <v>2026381000</v>
          </cell>
          <cell r="FJ70">
            <v>2026381000</v>
          </cell>
          <cell r="FK70">
            <v>2026381000</v>
          </cell>
          <cell r="FL70">
            <v>2026381000</v>
          </cell>
          <cell r="FM70">
            <v>2026381000</v>
          </cell>
          <cell r="FN70">
            <v>2066381000</v>
          </cell>
          <cell r="FO70">
            <v>2066381000</v>
          </cell>
          <cell r="FP70">
            <v>2066381000</v>
          </cell>
          <cell r="FQ70">
            <v>2066381000</v>
          </cell>
          <cell r="FR70">
            <v>2066381000</v>
          </cell>
          <cell r="FS70">
            <v>2082240435</v>
          </cell>
          <cell r="FT70">
            <v>2082240435</v>
          </cell>
          <cell r="FU70">
            <v>0</v>
          </cell>
          <cell r="FV70">
            <v>0</v>
          </cell>
          <cell r="FW70">
            <v>2082240435</v>
          </cell>
          <cell r="FX70">
            <v>768447669</v>
          </cell>
          <cell r="FY70">
            <v>768447669</v>
          </cell>
          <cell r="FZ70">
            <v>768447669</v>
          </cell>
          <cell r="GA70">
            <v>1018447669</v>
          </cell>
          <cell r="GB70">
            <v>1018447669</v>
          </cell>
          <cell r="GC70">
            <v>1018447669</v>
          </cell>
          <cell r="GD70">
            <v>1967245837</v>
          </cell>
          <cell r="GE70">
            <v>1988245837</v>
          </cell>
          <cell r="GF70">
            <v>1982668183</v>
          </cell>
          <cell r="GG70">
            <v>2052668183</v>
          </cell>
          <cell r="GH70">
            <v>0</v>
          </cell>
          <cell r="GI70">
            <v>0</v>
          </cell>
          <cell r="GJ70">
            <v>2052668183</v>
          </cell>
          <cell r="GK70">
            <v>0</v>
          </cell>
          <cell r="GL70">
            <v>11340353</v>
          </cell>
          <cell r="GM70">
            <v>75575917</v>
          </cell>
          <cell r="GN70">
            <v>159002847</v>
          </cell>
          <cell r="GO70">
            <v>231961759</v>
          </cell>
          <cell r="GP70">
            <v>298047730</v>
          </cell>
          <cell r="GQ70">
            <v>371006642</v>
          </cell>
          <cell r="GR70">
            <v>945908836</v>
          </cell>
          <cell r="GS70">
            <v>1053261297</v>
          </cell>
          <cell r="GT70">
            <v>1183858535</v>
          </cell>
          <cell r="GU70">
            <v>0</v>
          </cell>
          <cell r="GV70">
            <v>0</v>
          </cell>
          <cell r="GW70">
            <v>1183858535</v>
          </cell>
          <cell r="GX70">
            <v>0</v>
          </cell>
          <cell r="GY70">
            <v>0</v>
          </cell>
          <cell r="GZ70">
            <v>0</v>
          </cell>
          <cell r="HA70">
            <v>0</v>
          </cell>
          <cell r="HB70">
            <v>0</v>
          </cell>
          <cell r="HC70">
            <v>0</v>
          </cell>
          <cell r="HD70">
            <v>0</v>
          </cell>
          <cell r="HE70">
            <v>0</v>
          </cell>
          <cell r="HF70">
            <v>0</v>
          </cell>
          <cell r="HG70">
            <v>215297975</v>
          </cell>
          <cell r="HH70">
            <v>0</v>
          </cell>
          <cell r="HI70">
            <v>0</v>
          </cell>
          <cell r="HJ70">
            <v>215297975</v>
          </cell>
          <cell r="HK70">
            <v>0</v>
          </cell>
          <cell r="HL70">
            <v>153059604</v>
          </cell>
          <cell r="HM70">
            <v>182264783</v>
          </cell>
          <cell r="HN70">
            <v>215297975</v>
          </cell>
          <cell r="HO70">
            <v>215297975</v>
          </cell>
          <cell r="HP70">
            <v>215297975</v>
          </cell>
          <cell r="HQ70">
            <v>215297975</v>
          </cell>
          <cell r="HR70">
            <v>215297975</v>
          </cell>
          <cell r="HS70">
            <v>215297975</v>
          </cell>
          <cell r="HT70">
            <v>215297975</v>
          </cell>
          <cell r="HU70">
            <v>0</v>
          </cell>
          <cell r="HV70">
            <v>0</v>
          </cell>
          <cell r="HW70">
            <v>215297975</v>
          </cell>
          <cell r="HX70" t="str">
            <v>Para el cumplimiento del 100% de los Programas de Desarrollo con Enfoque Territorial (PDET), para la promoción de una adecuada integración social y territorial se programó el diseño y formulación de dos (2) Programas de Desarrollo con Enfoque Territorial Bogotá- Región, uno urbano y uno rural; el urbano comprende las localidades de Ciudad Bolívar y Bosa en el borde con Soacha, y el PDET rural comprende toda la localidad de Sumapaz. Durante lo corrido del año 2022, con corte al mes de octubre, se han realizado las siguientes actividades:
• Para el PDET BR urbano (Borde con Soacha -localidades de Ciudad Bolívar y Bosa) se realizaron 17 encuentros participativos (5 encuentros entre enero y junio de 2022) con la asistencia de 35 organizaciones locales, 550 personas y se formularon 159 iniciativas
• Para el PDET BR rural (localidad de Sumapaz) se realizaron 19 encuentros participativos (9 encuentros entre enero y junio de 2022) donde asistieron 44 organizaciones locales, 440 personas y se formularon 213 iniciativas.
• Adicionalmente se ha realizado la gestión de recursos  para los PDET B-R con presupuesto del sistema general de regalías (SGR), mediante al acompañamiento proyecto de conectividad 3G/4G y zonas públicas WIFI en la Bogotá-Región del Sumapaz por valor de $44.896.798.913, el cual se encuentra en etapa de ejecución, el proyecto cuenta con la contratación del gerente del proyecto y se han realizado 8 actualizaciones de información en la plataforma Gesproy (Aplicativo dispuesto para el Reporte y Seguimiento de Información de los proyectos ejecutados con Recursos del Sistema General de Regalías). 
• El 20 de octubre se llevó a cabo la primera sesión de la mesa intersectorial de Paz, durante la cual se presentaron los Planes Estratégicos de los PDET BR.
BENEFICIOS
• A través de la incorporación de un instrumento de planeación participativa se orientarán las inversiones y las políticas públicas y demás instrumentos de planeación en busca de un desarrollo integral construido de manera conjunta con la ciudadanía y la institucionalidad local, promoviendo la transformación estructural de estos territorios.
• Identificar actores territoriales aliados contribuye al ejercicio de planeación participativa de los PDET BR.
• A través de la incorporación de información georeferenciada se orientarán las inversiones y las políticas públicas y demás instrumentos de planeación en busca de un desarrollo integral construido de manera conjunta con la ciudadanía y la institucionalidad local.
• Construir información con participación de la comunidad a partir de los encuentros para la formulación de los componentes del PDET_BR: Inclusión Social, Inclusión Económica, Medio Ambiente y Sostenibilidad y Memoria, Paz, Reconciliación y Reparación Integral a Víctimas en articulación con las entidades distritales competentes y con acompañamiento de algunas entidades del orden nacional, en torno a temáticas de gran interés para la ciudadanía y que propenden por responder a las necesidades y realidades territoriales más sentidas en los territorios.
• Acciones concertadas desde el territorio, a través de un trabajo conjunto con las comunidades, los diferentes sectores y las instancias de participación. 
• Las iniciativas PDET B-R contienen las propuestas de desarrollo territorial para los territorios más vulnerables del distrito y son la parte esencia de los Planes Estratégicos que trazaran una hoja de ruta para el desarrollo y la construcción de paz en estas zonas de Bogotá.
• Los PDET B-R proponen una visión común de desarrollo, construida con base en la identificación de las características sociales, históricas, culturales, ambientales y productivas de los territorios y de sus habitantes, así como sus necesidades diferenciadas debido a su pertenencia a grupos en condiciones de vulnerabilidad para poder desplegar los recursos de inversión pública de manera eficiente y armónica territorialmente.
• La Mesa Intersectorial es una instancia de alto nivel que genera la articulación y para la implementación del Acuerdo de Paz en Bogotá.</v>
          </cell>
          <cell r="HY70" t="str">
            <v xml:space="preserve">El documento metodológico de seguimiento participativo a la implementación de los PDET BR no se entregó en junio porque se encontraba  en proceso de validación, corrección de estilo y diagramación. Sin embargo para el mes de julio se entregó la versión final.
No se ha ha realizado la protocolización de los Planes Estrategicos de los PDET B-R debido a que se debe realizar en  la mesa intersectorial de paz, pero esta instancia no ha sesionado  pues es presidido por la Alcaldesa Mayor con participación de los secretarios, y la concertación de agendas no ha sido posible. </v>
          </cell>
          <cell r="HZ70" t="str">
            <v/>
          </cell>
          <cell r="IA70" t="str">
            <v>No programó</v>
          </cell>
          <cell r="IB70" t="str">
            <v>Para el mes de febrero se programaron dos (2) actividades y se ejecutaron (2) actividades conforme se muestra a continuación:
1. Se realizó reunión con las alcaldías locales y los diferentes sectores de la administración distrital para presentar de manera formal el Decreto 489 del 2021 “Por medio del cual se crea y se reglamenta la Mesa Intersectorial para la implementación del Acuerdo de Paz para Bogotá, D.C.” y para coordinar con las alcaldías locales de las zonas focalizadas en los PDET-BR, el acompañamiento técnico en la fase de la planeación participativa, para la formulación de los Planes Estratégicos de los PDET-BR.
2. Se gestionó y consolidó la geodatabase con la información geográfica establecida en el Decreto 555 de 2021 "Por el cual se adopta la revisión general del Plan de Ordenamiento de Bogotá D.C." para los territorios PDET-BR con relación a la estructura ecológica principal, la estructura funcional y del cuidado, norma urbana y Unidades de Planeación Local-UPL y se elaboraron las salidas gráficas de los territorios priorizados PDET-BR para el nivel habilitante de la ruta participativa.
BENEFICIOS
•	Identificar actores territoriales aliados contribuye al ejercicio de planeación participativa de los PDET BR.
•	A través de la incorporación de información georeferenciada se orientarán las inversiones y las políticas públicas y demás instrumentos de planeación en busca de un desarrollo integral construido de manera conjunta con la ciudadanía y la institucionalidad local.</v>
          </cell>
          <cell r="IC70" t="str">
            <v>Este indicador da cuenta de las actividades realizadas para el diseño y formulación de dos (2) Programas de Desarrollo con Enfoque Territorial Bogotá- Región, uno urbano y uno rural; el urbano comprende las localidades de Ciudad Bolívar y Bosa en el borde con Soacha, y el PDET rural comprende toda la localidad de Sumapaz. Para el mes de marzo se realizaron (3) actividades de (3) programadas, conforme se muestra a continuación:
1. Creación de un sistema de categorización para organizar las iniciativas de los Planes de Desarrollo Territorial PDET_ BR. Este sistema parte de los ejes de discusión los cuales son los componentes PDET BR: ordenamiento social del territorio, seguridad y convivencia y acceso a la justicia, inclusión social, inclusión económica y productiva para el desarrollo, medio ambiente y sostenibilidad, memoria, paz y reconciliación, y reparación integral para las víctimas. Cada componente contiene una seria de subcategorías y temáticas, las cuales van agrupando grandes temas de la política pública actual y la oferta que tiene el distrito.
2. Se llevaron a cabo las sesiones del Nivel 1 y del Nivel 2 en la localidad de Sumapaz como en las localidades de Bosa y Ciudad Bolívar, en donde, de manera conjunta entre las comunidades, las instituciones competentes y el direccionamiento de la Dirección de Paz de la Alta Consejería de Víctimas, Paz y Reconciliación y de UNODC, se discutieron y construyeron iniciativas de los componentes de seguridad y convivencia y de ordenamiento social del territorio. 
3. Se elaboraron las salidas graficas de los territorios priorizados PDET B-R para el encuentro participativo del Nivel Comunitario, Componentes: Inclusión Social, Inclusión Económica, Medio Ambiente y Sostenibilidad y Memoria, Paz, Reconciliación y Reparación Integral a Víctimas, realizado el 26 de marzo en la localidad de Ciudad Bolívar, lo anterior en armonía con el decreto 555 de Plan de Ordenamiento Territorial y con base en los diagnósticos de los componentes territoriales. 
BENEFICIOS:
• A través de la incorporación de un instrumento de planeación participativa se orientarán las inversiones y las políticas públicas y demás instrumentos de planeación en busca de un desarrollo integral construido de manera conjunta con la ciudadanía y la institucionalidad local, promoviendo la transformación estructural de estos territorios.
• Identificar actores territoriales aliados contribuye al ejercicio de planeación participativa de los PDET BR.
• A través de la incorporación de información georeferenciada se orientarán las inversiones y las políticas públicas y demás instrumentos de planeación en busca de un desarrollo integral construido de manera conjunta con la ciudadanía y la institucionalidad local.
• Construir información con participación de la comunidad a partir de los encuentros para la formulación de los componentes del PDET_BR: Inclusión Social, Inclusión Económica, Medio Ambiente y Sostenibilidad y Memoria, Paz, Reconciliación y Reparación Integral a Víctimas en articulación con las entidades distritales competentes y con acompañamiento de algunas entidades del orden nacional, en torno a temáticas de gran interés para la ciudadanía y que propenden por responder a las necesidades y realidades territoriales más sentidas en los territorios.</v>
          </cell>
          <cell r="ID70" t="str">
            <v>Este indicador da cuenta de las actividades realizadas para el diseño y formulación de dos (2) Programas de Desarrollo con Enfoque Territorial Bogotá- Región, uno urbano y uno rural; el urbano comprende las localidades de Ciudad Bolívar y Bosa en el borde con Soacha, y el PDET rural comprende toda la localidad de Sumapaz. Para el mes de abril se realizaron (4) actividades de (4) programadas, conforme se muestra a continuación:
•(1) Para la formulación participativa de los PDET_BR Se llevaron a cabo las sesiones del Nivel 2 en la localidad de Sumapaz en donde, de manera conjunta entre las comunidades, las instituciones competentes y el direccionamiento de la Dirección de Paz de la Alta Consejería de Víctimas, Paz y Reconciliación y de la Oficina de las Naciones Unidas contra la Droga y el Delito (UNODC), se discutieron y construyeron iniciativas de los componentes de seguridad y convivencia y de ordenamiento social del territorio.
• (2) Se realizaron diálogos para la formulación de pre iniciativas de los dos PDET, 1) rural (Sumapaz) y 2) urbano (Ciudad Bolívar y Bosa) para construir las pre iniciativas relacionadas con el componente de memoria paz, reconciliación y reparación integral a las víctimas. De dichos encuentros socializados con las entidades de SIVJRNR se definieron las iniciativas que quedarán plasmadas en los PDET BR
• (1) Apoyo en la revisión y aprobación de Historias de Usuario para el desarrollo del sistema de información PDET BR
BENEFICIOS
• Los Programas de Desarrollo con Enfoque Territorial Bogotá Región – PDET Bogotá́-Región son la estrategia del Distrito a 10 años, para transformar los territorios más vulnerables de Bogotá́ convirtiéndose en el epicentro de paz y reconciliación para toda la región central, esto como parte fundamental de la implementación del Acuerdo Final de Paz en la Región. 
• A través de la incorporación de un instrumento de planeación participativa se orientarán las inversiones y las políticas públicas y demás instrumentos de planeación en busca de un desarrollo integral construido de manera conjunta con la ciudadanía y la institucionalidad local, promoviendo la transformación estructural de estos territorios</v>
          </cell>
          <cell r="IE70" t="str">
            <v>Este indicador da cuenta de las actividades realizadas para el diseño y formulación de dos (2) Programas de Desarrollo con Enfoque Territorial Bogotá- Región, uno urbano y uno rural; el urbano comprende las localidades de Ciudad Bolívar y Bosa en el borde con Soacha, y el PDET rural comprende toda la localidad de Sumapaz. Para el mes de MAYO se realizaron (3) actividades de (3) programadas, conforme se muestra a continuación:
1.	Se llevaron a cabo las sesiones del Nivel 3 PDET BR Urbano de las localidades de Bosa y Ciudad Bolívar, en donde, de manera conjunta entre las comunidades, las instituciones competentes y el direccionamiento de la Dirección de Paz de la Alta Consejería de Víctimas, Paz y Reconciliación y de UNODC, se discutieron y construyeron iniciativas de los componentes de seguridad y convivencia y de ordenamiento social del territorio.
2.	Se llevó a cabo la sesión temática del PDET BR para presentar el Plan Estratégico del PDET BR Urbano, Borde con Soacha
3.	Se gestionó, ajustó, estandarizó y consolidó la base de datos de las iniciativas finales de PDET Urbano para su socialización y últimos ajustes previo a su inclusión en el Plan Estratégico. Como iniciativas finales quedan 159 totales por los 6 componentes, 99 urbanas, 23 de los territorios priorizados de la localidad de Bosa y 37 de los territorios priorizados de la localidad de Ciudad Bolívar y se presenta en la Mesa Temática de PDET el análisis de las iniciativas por componente, subcategoría de análisis y su clasificación como iniciativas regionales y/o locales
BENEFICIOS
•	Los Programas de Desarrollo con Enfoque Territorial Bogotá Región – PDET Bogotá́-Región son la estrategia del Distrito a 10 años, para transformar los territorios más vulnerables de Bogotá́ convirtiéndose en el epicentro de paz y reconciliación para toda la región central, esto como parte fundamental de la implementación del Acuerdo Final de Paz en la Región. 
•	Acciones concertadas desde el territorio, a través de un trabajo conjunto con las comunidades, los diferentes sectores y las instancias de participación. 
•	Las iniciativas PDET B-R contienen las propuestas de desarrollo territorial para los territorios más vulnerables del distrito y son la parte esencia de los Planes Estratégicos que trazaran una hoja de ruta para el desarrollo y la construcción de paz en estas zonas de Bogotá.</v>
          </cell>
          <cell r="IF70" t="str">
            <v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junio se realizó (1) actividad  y se avanzó con la otra de (2) programadas, conforme se muestra a continuación:
1. Se cuenta con dos documentos de los Planes Estratégicos, uno de PE Urbano y otro del PE Estratégico rural, ambos documentos ya cuentan con las iniciativas construidas participativamente, así como la propuesta de visión. Los documentos deberán ser aprobados en el marco de la Mesa Intersectorial para la implementación del acuerdo de paz.
2) Se se avanzó en la construcción  y estructuración del documento de  metodología para el seguimiento participativo de los planes estratégicos de los PDET_BR, esta estrategia tiene por objetivo de fortalecer capacidades en materia de control social y veedurías a las comunidades de los PDET BR. En el marco de esta estrategia ya existe un documento con los lineamientos para el seguimiento participativo, y se han designado veedores comunitarios que harán seguimiento a la implementación del PDET BR.
RETRASOS: 
Debido a que desde la Oficina de Planeación de la Secretaría General se debe dar una mirada de conjunto a la información reportada, se requiere revisar y consolidar la información diligenciada por la Alta Consejería de Paz, Víctimas y Reconciliación, según responsabilidades asignadas mediante es instrumento. Entre otras, para revisar la información de proyectos y recursos que se están reseñando en relación con el SEGPLAN. 
BENEFICIOS
• Los Programas de Desarrollo con Enfoque Territorial Bogotá Región – PDET Bogotá́-Región son la estrategia del Distrito a 10 años, para transformar los territorios más vulnerables de Bogotá́ convirtiéndose en el epicentro de paz y reconciliación para toda la región central, esto como parte fundamental de la implementación del Acuerdo Final de Paz en la Región. 
• A través de la incorporación de un instrumento de planeación participativa para los PDET BR se orientarán las inversiones y las políticas públicas y demás instrumentos de planeación en busca de un desarrollo integral construido de manera conjunta con la ciudadanía y la institucionalidad local, promoviendo la transformación estructural de estos territorios.
</v>
          </cell>
          <cell r="IG70"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julio se realizaron (2) actividades de (1) programada, conforme se muestra a continuación:
1. Se entrega la versión final del documento de seguimiento participativo para la implementación de los planes estratégicos de los PDET BR. Este documento recoge los lineamientos de la estrategia para fortalecer capacidades en materia de control social y veedurías a las comunidades de los PDET BR. Este documento estaba programado para entrega en el mes de junio/2022.
2 Se realizó la georreferenciación y análisis de los proyectos de la Junta de Infraestructura a la luz de las iniciativas del Programa de Desarrollo con Enfoque Territorial (PDET BR) Urbano y se categorizaron, identificando aquellos con potencial de trabajo regional y considerados estratégicos por su impacto en los territorios priorizados para PDET de Bosa y Ciudad Bolívar, para proponer con sectores involucrados, las rutas de trabajo sectorial para generar el sello PDET en estos proyectos de infraestructura.
BENEFICIOS
•	Articulación con entidades distritales para generar sinergias y promover la implementación de iniciativas PDET solicitadas por la comunidad</v>
          </cell>
          <cell r="IH70"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agosto se realizaron (4) actividades de (4) programadas, conforme se muestra a continuación:
1. Propuesta de criterios para la priorización de iniciativas estratégicas y para implementación a corto plazo, a partir de pre-identificación de las metas del Pla de Desarrollo Distrital y proyectos de inversión de la administración distrital para las vigencias: 2021-2022 asociados a las iniciativas PDET B-R. 
2. Elaboración de propuesta del Plan Operativo de la instancia técnica PDET B-R, el cual será aprobado en sesión plenaria de la Mesa intersectorial. 
3. Acompañamiento al seguimiento del proyecto de conectividad 3G/4G y zonas públicas WIFI en la Bogotá-Región del Sumapaz por valor de $44.896.798.913, el cual se encuentra en etapa de ejecución, el proyecto cuenta con la contratación del gerente del proyecto y se han realizado 8 actualizaciones de información en la plataforma Gesproy (Aplicativo dispuesto para el Reporte y Seguimiento de Información de los proyectos ejecutados con Recursos del Sistema General de Regalías). 
4. Elaboración de la matriz de programación y seguimiento a las iniciativas de los Programas de Desarrollo con Enfoque Territorial PDET B-R, instrumento a través del cual se podrá realizar seguimiento a las acciones y recursos ejecutados en el marco de la implementación de los PDET B-R.
BENEFICIOS
• Los Programas de Desarrollo con Enfoque Territorial Bogotá Región – PDET Bogotá́-Región son la estrategia del Distrito a 10 años, para transformar los territorios más vulnerables de Bogotá́ convirtiéndose en el epicentro de paz y reconciliación para toda la región central, esto como parte fundamental de la implementación del Acuerdo Final de Paz en la Región. 
• A través de instrumentos de planeación y seguimiento a los PDET B-R se orientarán las inversiones y las políticas públicas y demás instrumentos de planeación en busca de un desarrollo integral construido de manera conjunta con la ciudadanía y la institucionalidad local, promoviendo la transformación estructural de estos territorios.</v>
          </cell>
          <cell r="II70"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septiembre se realizaron (3) actividades de (4) programadas, conforme se muestra a continuación:
1. Se cuenta con el documento final del manual operativo de los PDET B_R , que contine los liniamientos por los cuales se construyó la ruta de planeación participativa de los PDET B-R, para continuar con la implementación y seguimiento.
2. Apoyo y acompañamiento en la formulación y seguimiento a proyectos estratégicos de los PDET BR, financiado s por el Sistema General de Regalías -SGR.
3. Selección de variables y criterios, así como la asignación de un peso porcentual para cada una de las variables seleccionadas para categorizar las iniciativas PDET B-R e identificar las iniciativas de implementación temprana (2022)
NOTA: Frente a la acción para la construcción de planes estratégicos (PEC) de los PDET-BR, programada para el mes de septiembre, es importante indicar que los Planes estratégicos de los PDET BR ya fueron construidos. Actualmente se está a la espera de su protocolización en la Mesa Intersectorial para la implementación del acuerdo paz, de acuerdo con agenda de la Alcaldesa Mayor.
RETRASOS
La protocolización de los Planes Estratégicos como hecho importante para avanzar en la fase de gestión para la implementación no ha podido concretarse en tanto es un evento presidido por la Alcaldesa Mayor y con participación de los secretarios y la concertación de agendas no ha sido posible. Este aspecto ha generado retrasos en esta fase y en la identificación de iniciativas de implementación temprana y por lo tanto en la construcción de fichas para la implementación de las iniciativas, que se tenían programadas para el mes de septiembre.
BENEFICIOS
• Los Programas de Desarrollo con Enfoque Territorial Bogotá Región – PDET Bogotá́-Región son la estrategia del Distrito a 10 años, para transformar los territorios más vulnerables de Bogotá́ convirtiéndose en el epicentro de paz y reconciliación para toda la región central, esto como parte fundamental de la implementación del Acuerdo Final de Paz en la Región. 
• A través de instrumentos de planeación y seguimiento a los PDET B-R se orientarán las inversiones y las políticas públicas y demás instrumentos de planeación en busca de un desarrollo integral construido de manera conjunta con la ciudadanía y la institucionalidad local, promoviendo la transfo rmación estructural de estos territorios.
 • La categorización de las iniciativas como parte de la fase de gestión para la implementación, permitirá definir los plazos para la implementación de las iniciativas: (corto, mediano y largo plazo). Así como identificar las iniciativas de implementación para el último trimestre del año 2022 y avanzar con los sectores en la construcción de fichas técnicas, ejecución y seguimiento de iniciativas de desarrollo territorial y construcción de paz enmarcadas en los Planes Estrategicos PDET B-R.rmación estructural de estos territorios.</v>
          </cell>
          <cell r="IJ70"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octubre se realizaron (5) actividades de (4) programadas, conforme se muestra a continuación:
1. El 20 de octubre se llevó a cabo la primera sesión de la mesa intersectorial de Paz, durante la cual se presentaron los Planes Estratégicos de los PDET BR. Esta actividad corresponde estaba programada para el mes de septiembre y no se había podido realizar por dificultades en la agenda de la Alcaldesa.
2. Ajuste al documento de Ruta de Gestión para la Implementación de iniciativas PDET B-R donde se plantean los criterios y variables para el ejercicio de categorización de iniciativas planteado para identificar las iniciativas de temprana implementación de ambos PDET B-R proyectadas en las vigencias 2022 y 2023. 
3. El 20 de octubre en el marco de la mesa intersectorial, ese presentó el Plan operativo de las sesiones temáticas de los PDET BR.
4. Revisión del cargue de información del funcionamiento y contenido del Sistema de Información interno PDET B-R.
5. Se aportó a la propuesta de la Oficina de Alta Consejería de Paz, Víctimas y Reconciliación -OACPVR, para el diálogo regional vinculante (DRV) que se realizará en Bogotá, como contribución a la estrategia de Paz Total del Gobierno Nacional.
BENEFICIOS
• La Mesa Intersectorial es una instancia de alto nivel que genera la articulación y para la implementación del Acuerdo de Paz en Bogotá.
• Contar con instrumentos para la para gestión de las iniciativas en beneficio de las poblaciones de los territorios PDET B-R.
• Los Programas de Desarrollo con Enfoque Territorial Bogotá Región – PDET Bogotá́-Región son la estrategia del Distrito a 10 años, para transformar los territorios más vulnerables de Bogotá́ convirtiéndose en el epicentro de paz y reconciliación para toda la región central, esto como parte fundamental de la implementación del Acuerdo Final de Paz en la Región. 
• A través de la incorporación de un instrumento de planeación participativa se orientarán las inversiones y las políticas públicas y demás instrumentos de planeación en busca de un desarrollo integral construido de manera conjunta con la ciudadanía y la institucionalidad local, promoviendo la transformación estructural de estos territorios.</v>
          </cell>
          <cell r="IK70" t="str">
            <v/>
          </cell>
          <cell r="IL70" t="str">
            <v/>
          </cell>
          <cell r="IM70">
            <v>0</v>
          </cell>
          <cell r="IN70">
            <v>1</v>
          </cell>
          <cell r="IO70">
            <v>1</v>
          </cell>
          <cell r="IP70">
            <v>1</v>
          </cell>
          <cell r="IQ70">
            <v>1</v>
          </cell>
          <cell r="IR70">
            <v>0.5</v>
          </cell>
          <cell r="IS70">
            <v>2</v>
          </cell>
          <cell r="IT70">
            <v>1</v>
          </cell>
          <cell r="IU70">
            <v>0.75</v>
          </cell>
          <cell r="IV70">
            <v>1.25</v>
          </cell>
          <cell r="IW70">
            <v>0</v>
          </cell>
          <cell r="IX70">
            <v>0</v>
          </cell>
          <cell r="IY70">
            <v>0.81818181818181823</v>
          </cell>
          <cell r="IZ70">
            <v>0</v>
          </cell>
          <cell r="JA70">
            <v>6.0606060606060606</v>
          </cell>
          <cell r="JB70">
            <v>9.0909090909090917</v>
          </cell>
          <cell r="JC70">
            <v>12.121212121212121</v>
          </cell>
          <cell r="JD70">
            <v>9.0909090909090917</v>
          </cell>
          <cell r="JE70">
            <v>3.0303030303030303</v>
          </cell>
          <cell r="JF70">
            <v>6.0606060606060606</v>
          </cell>
          <cell r="JG70">
            <v>12.121212121212121</v>
          </cell>
          <cell r="JH70">
            <v>9.0909090909090917</v>
          </cell>
          <cell r="JI70">
            <v>15.151515151515152</v>
          </cell>
          <cell r="JJ70">
            <v>0</v>
          </cell>
          <cell r="JK70">
            <v>0</v>
          </cell>
          <cell r="JL70">
            <v>81.818181818181827</v>
          </cell>
          <cell r="JM70">
            <v>0</v>
          </cell>
          <cell r="JN70">
            <v>6.0606060606060606</v>
          </cell>
          <cell r="JO70">
            <v>15.151515151515152</v>
          </cell>
          <cell r="JP70">
            <v>27.272727272727273</v>
          </cell>
          <cell r="JQ70">
            <v>36.363636363636367</v>
          </cell>
          <cell r="JR70">
            <v>39.393939393939398</v>
          </cell>
          <cell r="JS70">
            <v>45.45454545454546</v>
          </cell>
          <cell r="JT70">
            <v>57.575757575757578</v>
          </cell>
          <cell r="JU70">
            <v>66.666666666666671</v>
          </cell>
          <cell r="JV70">
            <v>81.818181818181827</v>
          </cell>
          <cell r="JW70">
            <v>81.818181818181827</v>
          </cell>
          <cell r="JX70">
            <v>81.818181818181827</v>
          </cell>
          <cell r="JY70" t="str">
            <v>No Programó</v>
          </cell>
          <cell r="JZ70">
            <v>100</v>
          </cell>
          <cell r="KA70">
            <v>100</v>
          </cell>
          <cell r="KB70">
            <v>100</v>
          </cell>
          <cell r="KC70">
            <v>100</v>
          </cell>
          <cell r="KD70">
            <v>50</v>
          </cell>
          <cell r="KE70">
            <v>200</v>
          </cell>
          <cell r="KF70">
            <v>100</v>
          </cell>
          <cell r="KG70">
            <v>75</v>
          </cell>
          <cell r="KH70">
            <v>125</v>
          </cell>
          <cell r="KI70" t="str">
            <v/>
          </cell>
          <cell r="KJ70" t="str">
            <v/>
          </cell>
          <cell r="KK70" t="str">
            <v>No Programó</v>
          </cell>
          <cell r="KL70">
            <v>100</v>
          </cell>
          <cell r="KM70">
            <v>100</v>
          </cell>
          <cell r="KN70">
            <v>100</v>
          </cell>
          <cell r="KO70">
            <v>100</v>
          </cell>
          <cell r="KP70">
            <v>92.857142857142861</v>
          </cell>
          <cell r="KQ70">
            <v>100</v>
          </cell>
          <cell r="KR70">
            <v>100</v>
          </cell>
          <cell r="KS70">
            <v>95.652173913043484</v>
          </cell>
          <cell r="KT70">
            <v>100</v>
          </cell>
          <cell r="KU70" t="str">
            <v/>
          </cell>
          <cell r="KV70" t="str">
            <v/>
          </cell>
          <cell r="KW70">
            <v>100</v>
          </cell>
          <cell r="KX70" t="str">
            <v>7871_3</v>
          </cell>
          <cell r="KY70" t="str">
            <v xml:space="preserve">3. Incrementar las acciones integrales de coordinación territorial, para atender las necesidades de </v>
          </cell>
          <cell r="KZ70">
            <v>100</v>
          </cell>
          <cell r="LA70">
            <v>93.939393939393938</v>
          </cell>
          <cell r="LB70" t="str">
            <v/>
          </cell>
          <cell r="LC70" t="str">
            <v/>
          </cell>
          <cell r="LD70">
            <v>99.853518815976557</v>
          </cell>
          <cell r="LE70">
            <v>91.826164710134094</v>
          </cell>
          <cell r="LF70">
            <v>33020418000</v>
          </cell>
          <cell r="LG70">
            <v>30936370769</v>
          </cell>
          <cell r="LH70">
            <v>22941975143</v>
          </cell>
          <cell r="LI70">
            <v>3442935911</v>
          </cell>
          <cell r="LJ70">
            <v>3440856465</v>
          </cell>
          <cell r="LK70" t="str">
            <v>No Programó</v>
          </cell>
          <cell r="LL70">
            <v>1.9</v>
          </cell>
          <cell r="LM70">
            <v>2.6999999999999997</v>
          </cell>
          <cell r="LN70">
            <v>3.5999999999999996</v>
          </cell>
          <cell r="LO70">
            <v>2.6999999999999993</v>
          </cell>
          <cell r="LP70">
            <v>0.98571428571428577</v>
          </cell>
          <cell r="LQ70">
            <v>1.8142857142857149</v>
          </cell>
          <cell r="LR70">
            <v>3.6000000000000014</v>
          </cell>
          <cell r="LS70">
            <v>2.6913043478260903</v>
          </cell>
          <cell r="LT70">
            <v>4.5086956521739125</v>
          </cell>
          <cell r="LU70" t="str">
            <v/>
          </cell>
          <cell r="LV70" t="str">
            <v/>
          </cell>
          <cell r="LW70">
            <v>24.500000000000004</v>
          </cell>
          <cell r="LX70">
            <v>24.500000000000004</v>
          </cell>
          <cell r="LY70">
            <v>64.5</v>
          </cell>
          <cell r="LZ70" t="str">
            <v>No oportuna: El tiempo de radicación debe coincidir con el plazo establecido por la Oficina Asesora de Planeación - OAP</v>
          </cell>
          <cell r="MA70" t="str">
            <v>Oportuno: Se radica en los tiempos establecidos por la Oficina Asesora de Planeación - OAP</v>
          </cell>
          <cell r="MB70" t="str">
            <v>Oportuno: Se radica en los tiempos establecidos por la Oficina Asesora de Planeación - OAP</v>
          </cell>
          <cell r="MC70" t="str">
            <v>Oportuno: Se radica en los tiempos establecidos por la Oficina Asesora de Planeación - OAP</v>
          </cell>
          <cell r="MD70" t="str">
            <v>Oportuno: Se radica en los tiempos establecidos por la Oficina Asesora de Planeación - OAP</v>
          </cell>
          <cell r="ME70" t="str">
            <v xml:space="preserve">La información consignada en el reporte del periodo, coincide con la información registrada en las herramientas presupuestales oficiales.  </v>
          </cell>
          <cell r="MF70" t="str">
            <v>Oportuno: Se radica en los tiempos establecidos por la Oficina Asesora de Planeación - OAP</v>
          </cell>
          <cell r="MG70" t="str">
            <v>Oportuno: Se radica en los tiempos establecidos por la Oficina Asesora de Planeación - OAP</v>
          </cell>
          <cell r="MH70">
            <v>0</v>
          </cell>
          <cell r="MI70">
            <v>0</v>
          </cell>
          <cell r="MJ70">
            <v>0</v>
          </cell>
          <cell r="MK70">
            <v>0</v>
          </cell>
          <cell r="ML70" t="str">
            <v>No aplica</v>
          </cell>
          <cell r="MM7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7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7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7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70" t="str">
            <v xml:space="preserve">Se recomienda revisar los soportes a presentar en los próximos reportes ya que seria importante relacionar informes de avance de las acciones que se realicen y las listas de asistencia y actas de reunión se adjunten como anexo al informe. </v>
          </cell>
          <cell r="MR7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7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70">
            <v>0</v>
          </cell>
          <cell r="MU70">
            <v>0</v>
          </cell>
          <cell r="MV70">
            <v>0</v>
          </cell>
          <cell r="MW70">
            <v>0</v>
          </cell>
          <cell r="MX70" t="str">
            <v>No Programó</v>
          </cell>
          <cell r="MY70">
            <v>100</v>
          </cell>
          <cell r="MZ70">
            <v>100</v>
          </cell>
          <cell r="NA70">
            <v>100</v>
          </cell>
          <cell r="NB70">
            <v>100</v>
          </cell>
          <cell r="NC70">
            <v>92.857142857142861</v>
          </cell>
          <cell r="ND70">
            <v>100</v>
          </cell>
          <cell r="NE70">
            <v>100</v>
          </cell>
          <cell r="NF70">
            <v>95.652173913043484</v>
          </cell>
          <cell r="NG70">
            <v>100</v>
          </cell>
          <cell r="NH70" t="str">
            <v/>
          </cell>
          <cell r="NI70" t="str">
            <v/>
          </cell>
          <cell r="NJ70" t="str">
            <v xml:space="preserve">La información consignada en el reporte del periodo, coincide con la información registrada en las herramientas presupuestales oficiales.  </v>
          </cell>
          <cell r="NK70" t="str">
            <v xml:space="preserve">La información consignada en el reporte del periodo, coincide con la información registrada en las herramientas presupuestales oficiales.  </v>
          </cell>
          <cell r="NL70" t="str">
            <v xml:space="preserve">La información consignada en el reporte del periodo, coincide con la información registrada en las herramientas presupuestales oficiales.  </v>
          </cell>
          <cell r="NM70" t="str">
            <v xml:space="preserve">La información consignada en el reporte del periodo, coincide con la información registrada en las herramientas presupuestales oficiales.  </v>
          </cell>
          <cell r="NN70" t="str">
            <v xml:space="preserve">La información consignada en el reporte del periodo, coincide con la información registrada en las herramientas presupuestales oficiales.  </v>
          </cell>
          <cell r="NO70" t="str">
            <v xml:space="preserve">La información consignada en el reporte del periodo, coincide con la información registrada en las herramientas presupuestales oficiales.  </v>
          </cell>
          <cell r="NP70" t="str">
            <v xml:space="preserve">La información consignada en el reporte del periodo, coincide con la información registrada en las herramientas presupuestales oficiales.  </v>
          </cell>
          <cell r="NQ70" t="str">
            <v xml:space="preserve">La información consignada en el reporte del periodo, coincide con la información registrada en las herramientas presupuestales oficiales.  </v>
          </cell>
          <cell r="NR70">
            <v>0</v>
          </cell>
          <cell r="NS70">
            <v>0</v>
          </cell>
          <cell r="NT70">
            <v>0</v>
          </cell>
          <cell r="NU70">
            <v>0</v>
          </cell>
          <cell r="NV70" t="str">
            <v>No aplica</v>
          </cell>
          <cell r="NW70" t="str">
            <v>No aplica</v>
          </cell>
          <cell r="NX70" t="str">
            <v>No aplica</v>
          </cell>
          <cell r="NY70" t="str">
            <v>No aplica</v>
          </cell>
          <cell r="NZ70" t="str">
            <v>No aplica</v>
          </cell>
          <cell r="OA70" t="str">
            <v>Al corte de junio de 2022, la meta tenía una programación de 52,80% y alcanzó una ejecución del 51,89%, es decir, se presenta un rezago del 0,91%, debido a que está pendiente la entrega del instrumento de seguimiento participativo de los programas de desarrollo con enfoque territorial PDET. Se avanzó en el documento metodológico de seguimiento participativo a la implementación de los PDET, que se encuentra en proceso de validación, corrección de estilo y diagramación, se tiene proyectado contar con el instrumento validado para el mes de agosto del 2022. Se recomienda realizar seguimiento para cumplir con los plazos previstos por el proyecto (agosto)</v>
          </cell>
          <cell r="OB70" t="str">
            <v xml:space="preserve">a corte julio se nivela el rezago que se tenia desde el mes de junio con la entrega de la versión final del  documento metodologico para el seguimiento a la implementaicón de los PDET. Sin embarbo, se deja la alerta que para el mes de agosto se debe entregar la versión final del instrumento de segiminto a los PDET.   </v>
          </cell>
          <cell r="OC70" t="str">
            <v>No aplica</v>
          </cell>
          <cell r="OD70">
            <v>0</v>
          </cell>
          <cell r="OE70">
            <v>0</v>
          </cell>
          <cell r="OF70">
            <v>0</v>
          </cell>
          <cell r="OG70">
            <v>0</v>
          </cell>
          <cell r="OJ70" t="str">
            <v>PD111</v>
          </cell>
          <cell r="OK70">
            <v>64.5</v>
          </cell>
          <cell r="OL70">
            <v>0</v>
          </cell>
          <cell r="OM70">
            <v>0</v>
          </cell>
          <cell r="ON70">
            <v>0</v>
          </cell>
          <cell r="OO70">
            <v>0</v>
          </cell>
          <cell r="OP70">
            <v>0</v>
          </cell>
          <cell r="OQ70">
            <v>0</v>
          </cell>
          <cell r="OR70">
            <v>0</v>
          </cell>
          <cell r="OS70">
            <v>0</v>
          </cell>
          <cell r="OT70">
            <v>0</v>
          </cell>
          <cell r="OU70">
            <v>0</v>
          </cell>
          <cell r="OV70">
            <v>0</v>
          </cell>
          <cell r="OW70">
            <v>0</v>
          </cell>
          <cell r="OX70">
            <v>0</v>
          </cell>
          <cell r="OY70">
            <v>215297975</v>
          </cell>
          <cell r="OZ70">
            <v>215297975</v>
          </cell>
          <cell r="PA70">
            <v>215297975</v>
          </cell>
          <cell r="PB70">
            <v>215297975</v>
          </cell>
          <cell r="PC70">
            <v>215297975</v>
          </cell>
          <cell r="PD70">
            <v>215297975</v>
          </cell>
          <cell r="PE70">
            <v>215297975</v>
          </cell>
          <cell r="PF70">
            <v>215297975</v>
          </cell>
          <cell r="PG70">
            <v>215297975</v>
          </cell>
          <cell r="PH70">
            <v>215297975</v>
          </cell>
          <cell r="PI70">
            <v>0</v>
          </cell>
          <cell r="PJ70">
            <v>0</v>
          </cell>
          <cell r="PK70">
            <v>215297975</v>
          </cell>
          <cell r="PL70">
            <v>1942744</v>
          </cell>
          <cell r="PM70">
            <v>3440993167</v>
          </cell>
          <cell r="PN70" t="str">
            <v>Meta Proyecto de Inversión</v>
          </cell>
        </row>
        <row r="71">
          <cell r="A71" t="str">
            <v>PD112</v>
          </cell>
          <cell r="B71">
            <v>7871</v>
          </cell>
          <cell r="D71">
            <v>2020110010188</v>
          </cell>
          <cell r="E71" t="str">
            <v>Un nuevo contrato social y ambiental para la Bogotá del siglo XXI</v>
          </cell>
          <cell r="F71" t="str">
            <v>3. Inspirar confianza y legitimidad para vivir sin miedo y ser epicentro de cultura ciudadana, paz y reconciliación.</v>
          </cell>
          <cell r="G71" t="str">
            <v>39.  Bogotá territorio de paz y atención integral a las víctimas del conflicto armado.</v>
          </cell>
          <cell r="H71" t="str">
            <v>Mejorar la integración de las acciones, servicios y escenarios que dan respuesta a las obligaciones derivadas de ley para las víctimas, el Acuerdo de Paz, y los demás compromisos distritales en materia de memoria, reparación, paz y reconciliación.</v>
          </cell>
          <cell r="I71" t="str">
            <v>N/A</v>
          </cell>
          <cell r="J71" t="str">
            <v>Construcción de Bogotá-región como territorio de paz para las víctimas y la reconciliación</v>
          </cell>
          <cell r="K71" t="str">
            <v>Oficina de Alta Consejería de Paz, Víctimas y Reconciliación</v>
          </cell>
          <cell r="L71" t="str">
            <v xml:space="preserve">Carlos Vladimir Rodriguez Valencia </v>
          </cell>
          <cell r="M71" t="str">
            <v>Alto Consejero de Paz, Víctimas y Reconciliación</v>
          </cell>
          <cell r="N71" t="str">
            <v>Oficina de Alta Consejería de Paz, Víctimas y Reconciliación</v>
          </cell>
          <cell r="O71" t="str">
            <v xml:space="preserve">Carlos Vladimir Rodriguez Valencia </v>
          </cell>
          <cell r="P71" t="str">
            <v>Alto Consejero de Paz, Víctimas y Reconciliación</v>
          </cell>
          <cell r="Q71" t="str">
            <v>Ivana Carolina Gonzalez Murcia, Juan Guillermo Becerra Jimenez</v>
          </cell>
          <cell r="R71" t="str">
            <v>Hilda Lucero Molina Velandia</v>
          </cell>
          <cell r="S71" t="str">
            <v>299. Desarrollar acciones y procesos de asistencia, atención, reparación integral y participación para las víctimas del conflicto armado, en concordancia con las obligaciones y disposiciones legales establecidas para el Distrito Capital.</v>
          </cell>
          <cell r="T71" t="str">
            <v>317. Porcentaje de avance en las  acciones y procesos de asistencia, atención, reparación integral y participación para las víctimas del conflicto armado, otorgados por el Distrito Capital, desarrollados</v>
          </cell>
          <cell r="Z71" t="str">
            <v>299. Desarrollar acciones y procesos de asistencia, atención, reparación integral y participación para las víctimas del conflicto armado, en concordancia con las obligaciones y disposiciones legales establecidas para el Distrito Capital.</v>
          </cell>
          <cell r="AA71" t="str">
            <v>317. Porcentaje de avance en las  acciones y procesos de asistencia, atención, reparación integral y participación para las víctimas del conflicto armado, otorgados por el Distrito Capital, desarrollados</v>
          </cell>
          <cell r="AH71" t="str">
            <v>16. Paz, justicia e instituciones sólidas</v>
          </cell>
          <cell r="AI71"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317. Porcentaje de avance en las  acciones y procesos de asistencia, atención, reparación integral y participación para las víctimas del conflicto armado, otorgados por el Distrito Capital, desarrollados; ODS: 16. Paz, justicia e instituciones sólidas; </v>
          </cell>
          <cell r="AJ71">
            <v>0</v>
          </cell>
          <cell r="AK71">
            <v>44466</v>
          </cell>
          <cell r="AL71">
            <v>2</v>
          </cell>
          <cell r="AM71">
            <v>2022</v>
          </cell>
          <cell r="AN71" t="str">
            <v xml:space="preserve">Para contribuir en consolidar a Bogotá como líder en la implementación del Acuerdo de Paz, la reconciliación y el cuidado, desde el Sector Gestión Pública se contempla el desarrollo de acciones y procesos de asistencia, atención, con énfasis en la reparación integral y la participación para las víctimas del conflicto armado, en concordancia con las obligaciones y disposiciones legales establecidas para el Distrito Capital. Para ello se han contemplado las siguientes metas proyecto de inversión: _x000D_
_x000D_
2.1.	Implementar el 100% de la ruta de reparación integral para las víctimas del conflicto armado, acorde con las competencias del distrito capital._x000D_
2.2.	Otorgar el 100% de medidas de ayuda humanitaria inmediata en el distrito capital, conforme a los requisitos establecidos por la legislación vigente._x000D_
2.3.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Reconciliación._x000D_
2.4.	Realizar el 100% de los espacios de coordinación y articulación programados con entidades e instancias de orden territorial y nacional, en materia de asistencia, atención y reparación a las víctimas del conflicto armado._x000D_
2.5.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Capital._x000D_
</v>
          </cell>
          <cell r="AO71" t="str">
            <v>Fortalecer la articulación institucional y el otorgamiento de servicios que dan respuesta a las obligaciones y retos en materia de asistencia, atención y reparación a víctimas en Bogotá</v>
          </cell>
          <cell r="AP71">
            <v>2020</v>
          </cell>
          <cell r="AQ71">
            <v>2024</v>
          </cell>
          <cell r="AR71" t="str">
            <v>Constante</v>
          </cell>
          <cell r="AS71" t="str">
            <v>Eficacia</v>
          </cell>
          <cell r="AT71" t="str">
            <v>Porcentaje</v>
          </cell>
          <cell r="AU71" t="str">
            <v>Producto</v>
          </cell>
          <cell r="AV71">
            <v>2019</v>
          </cell>
          <cell r="AW71">
            <v>1</v>
          </cell>
          <cell r="AX71" t="str">
            <v>Proyecto de inversión 1156</v>
          </cell>
          <cell r="AZ71">
            <v>1</v>
          </cell>
          <cell r="BB71" t="str">
            <v>La meta se cumplirá a través del cumplimiento de las metas asociadas al componente del Plan Distrital de Desarrollo relacionado con Reparación. Para tal fin, la medición se realizará con las metas del proyecto de inversión que lideran estos enfoques, los cuales se relacionan a continuación:
-Implementar el 100% de la ruta de reparación integral para las víctimas del conflicto armado, acorde con las competencias del distrito capital (ID PD104).
-Otorgar el 100% de medidas de ayuda humanitaria inmediata en el distrito capital, conforme a los requisitos establecidos por la legislación vigente (ID PD105).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(ID PD106).
-Realizar el 100% de los espacios de coordinación y articulación programados con entidades e instancias de orden territorial y nacional, en materia de asistencia, atención y reparación a las víctimas del conflicto armado (ID PD107).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(ID PD108).</v>
          </cell>
          <cell r="BC71" t="str">
            <v>(Sumatoria del cumplimiento mensual de las metas del componente de reparación / Sumatoria del cumplimiento mensual esperado de las metas del componente de reparación)*100</v>
          </cell>
          <cell r="BD71" t="str">
            <v>Sumatoria del cumplimiento mensual de las metas del componente de reparación</v>
          </cell>
          <cell r="BE71" t="str">
            <v>Sumatoria del cumplimiento mensual esperado de las metas del componente de reparación</v>
          </cell>
          <cell r="BF71" t="str">
            <v>Soportes de las acciones y procesos de asistencia, atención, reparación integral y participación para las víctimas del conflicto armado, otorgados por el Distrito Capital, desarrollados.</v>
          </cell>
          <cell r="BG71">
            <v>3</v>
          </cell>
          <cell r="BH71">
            <v>44644</v>
          </cell>
          <cell r="BI71" t="str">
            <v>Radicado 3-2022-9977 del 24/03/2022</v>
          </cell>
          <cell r="BJ71" t="str">
            <v>Establecer variables 1 y/o 2 numéricas</v>
          </cell>
          <cell r="BK71">
            <v>100</v>
          </cell>
          <cell r="BL71">
            <v>100</v>
          </cell>
          <cell r="BM71">
            <v>100</v>
          </cell>
          <cell r="BN71">
            <v>100</v>
          </cell>
          <cell r="BO71">
            <v>100</v>
          </cell>
          <cell r="BP71">
            <v>100</v>
          </cell>
          <cell r="BW71">
            <v>100</v>
          </cell>
          <cell r="BX71">
            <v>100</v>
          </cell>
          <cell r="BY71">
            <v>100</v>
          </cell>
          <cell r="BZ71">
            <v>100</v>
          </cell>
          <cell r="CA71">
            <v>100</v>
          </cell>
          <cell r="CB71">
            <v>0</v>
          </cell>
          <cell r="CC71">
            <v>0</v>
          </cell>
          <cell r="CD71">
            <v>0</v>
          </cell>
          <cell r="CE71">
            <v>0</v>
          </cell>
          <cell r="CF71">
            <v>100</v>
          </cell>
          <cell r="CG71">
            <v>87.433500000000009</v>
          </cell>
          <cell r="CH71" t="str">
            <v>No aplica</v>
          </cell>
          <cell r="CI71" t="str">
            <v>Constante</v>
          </cell>
          <cell r="CJ71">
            <v>100</v>
          </cell>
          <cell r="CK71">
            <v>100</v>
          </cell>
          <cell r="CL71">
            <v>100</v>
          </cell>
          <cell r="CM71">
            <v>100</v>
          </cell>
          <cell r="CN71">
            <v>100</v>
          </cell>
          <cell r="CO71">
            <v>100</v>
          </cell>
          <cell r="CP71">
            <v>100</v>
          </cell>
          <cell r="CQ71">
            <v>100</v>
          </cell>
          <cell r="CR71">
            <v>100</v>
          </cell>
          <cell r="CS71">
            <v>100</v>
          </cell>
          <cell r="CT71">
            <v>100</v>
          </cell>
          <cell r="CU71">
            <v>100</v>
          </cell>
          <cell r="CV71">
            <v>100</v>
          </cell>
          <cell r="CW71">
            <v>100</v>
          </cell>
          <cell r="CX71">
            <v>100</v>
          </cell>
          <cell r="CY71">
            <v>500</v>
          </cell>
          <cell r="CZ71">
            <v>500</v>
          </cell>
          <cell r="DA71">
            <v>500</v>
          </cell>
          <cell r="DB71">
            <v>500</v>
          </cell>
          <cell r="DC71">
            <v>500</v>
          </cell>
          <cell r="DD71">
            <v>500</v>
          </cell>
          <cell r="DE71">
            <v>500</v>
          </cell>
          <cell r="DF71">
            <v>500</v>
          </cell>
          <cell r="DG71">
            <v>500</v>
          </cell>
          <cell r="DH71">
            <v>500</v>
          </cell>
          <cell r="DI71">
            <v>500</v>
          </cell>
          <cell r="DJ71">
            <v>500</v>
          </cell>
          <cell r="DK71" t="str">
            <v/>
          </cell>
          <cell r="DL71">
            <v>500</v>
          </cell>
          <cell r="DM71">
            <v>475.03875968992247</v>
          </cell>
          <cell r="DN71">
            <v>520.09925558312648</v>
          </cell>
          <cell r="DO71">
            <v>493.28512396694214</v>
          </cell>
          <cell r="DP71">
            <v>519.44875107665803</v>
          </cell>
          <cell r="DQ71">
            <v>522.20309810671256</v>
          </cell>
          <cell r="DR71">
            <v>454.50704225352115</v>
          </cell>
          <cell r="DS71">
            <v>412.87303956147417</v>
          </cell>
          <cell r="DT71">
            <v>538.27811521630986</v>
          </cell>
          <cell r="DU71">
            <v>531.11474611668939</v>
          </cell>
          <cell r="DV71" t="str">
            <v/>
          </cell>
          <cell r="DW71" t="str">
            <v/>
          </cell>
          <cell r="DX71">
            <v>4966.8479315713566</v>
          </cell>
          <cell r="DY71" t="str">
            <v/>
          </cell>
          <cell r="DZ71" t="str">
            <v>Informe mensual de seguimiento a las víctimas en la ruta de reparación individual
Matriz excel con información mensual de otorgamiento de ayuda humanitaria inmediata AHÍ
Tablero de control
Matriz excel con información mensual de acciones de acompañamiento a víctimas
Informe mensual de seguimiento a las víctimas en la ruta de reparación individual
Informe mensual  de acciones acompañamiento de emergencias humanitarias y jornadas territoriales
Documento de Historia de Usuarios de los cambios en SIVIC
Acta reunión de la información para entrar en SIVIC
Informe de datos cualitativos de la población Víctima radicada en Bogota
Actas CDJT
Matriz seguimiento a compromisos derivados del CDJT
Evidencia de Reunión</v>
          </cell>
          <cell r="EA71" t="str">
            <v>Informe mensual de seguimiento a las víctimas en la ruta de reparación individual
Informe bimestral de gestión y seguimiento a la implementación de los PIRC territorializados 
Matriz excel con información mensual de otorgamiento de ayuda humanitaria inmediata AHÍ
Tablero de control
Matriz excel con información mensual de acciones de acompañamiento a víctimas
Informe mensual de seguimiento a las víctimas en la ruta de reparación individual
Informe mensual  de acciones acompañamiento de emergencias humanitarias y jornadas territoriales
Documento de Historia de Usuarios de los cambios en SIVIC
Acta reunión de la información para entrar en SIVIC
 Documento de planificación de la estrategia para el fortalecimiento y el desarrollo del ecosistema de alianzas estrategicas para la vigencia 2022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v>
          </cell>
          <cell r="EB71" t="str">
            <v>Informe mensual de seguimiento a las víctimas en la ruta de reparación individual
Informe trimestral de articulación  sobre los procesos de justicia restaurativa 
Actas de reunión
Listados de asistencia
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Informe mensual  de acciones acompañamiento de emergencias humanitarias y jornadas territoriales
Evidencias de reunión Información en hoja de cálculo
Documento de Historia de Usuarios de los cambios en SIVIC
Acta reunión de la información para entrar en SIVIC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
Informe de Actividades y Resultados de gestión de alianzas estrategicas</v>
          </cell>
          <cell r="EC71" t="str">
            <v>Informe mensual de seguimiento a las víctimas en la ruta de reparación individual
Informe bimestral de gestión y seguimiento a la implementación de los PIRC territorializados 
Matriz excel con información mensual de otorgamiento de ayuda humanitaria inmediata AHÍ
Tablero de control
Matriz excel con información mensual de acciones de acompañamiento a víctimas
Informe mensual de seguimiento a las víctimas en la ruta de reparación individual
Informe mensual  de acciones acompañamiento de emergencias humanitarias y jornadas territoriales
cta reunión de la información para entrar en SIVIC
Informe de gestión de la Alta Consejeria de Paz, Víctimas y Reconciliación del periodo 2021 (Informe 9 de Abril)
Informe de medición de goce efectivo de derechos, de la población desplazada radicada en Bogota
Informe de datos cualitativos de la población Víctima radicada en Bogota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
Correos electrónicos de convocatoria a Subcomités Temáticos y CDJT
Informes, actas, evidencias de reunión y/o información en hoja de cálculo</v>
          </cell>
          <cell r="ED71" t="str">
            <v>Informe mensual de seguimiento a las víctimas en la ruta de reparación individual
Matriz excel con información mensual de otorgamiento de ayuda humanitaria inmediata AHÍ
Tablero de control
Matriz excel con información mensual de acciones de acompañamiento a víctimas
Informe mensual de seguimiento a las víctimas en la ruta de reparación individual
Informe mensual  de acciones acompañamiento de emergencias humanitarias y jornadas territoriales
Documento de Historia de Usuarios de los cambios en SIVIC
Acta reunión de la información para entrar en SIVIC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
Actas Subcomités Temáticos
Correos electrónicos de convocatoria a CDJT
Matriz seguimiento a compromisos derivados de los subcomités temáticos
Actas CDJT
Matriz seguimiento a compromisos derivados del CDJT
Evidencias de Reunión</v>
          </cell>
          <cell r="EE71" t="str">
            <v>Informe mensual de seguimiento a las víctimas en la ruta de reparación individual
Informe trimestral de articulación  sobre los procesos de justicia restaurativa 
Actas de reunión
Listados de asistencia
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Informe mensual  de acciones acompañamiento de emergencias humanitarias y jornadas territoriales
Informe trimestral de  seguimiento al Plan de Acción Distrital de víctimas, paz y reconciliación​
Evidencias de reunión Información en hoja de cálculo
Documento de Historia de Usuarios de los cambios en SIVIC
Acta reunión de la información para entrar en SIVIC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
Informe de Actividades y Resultados de gestión de alianzas estrategicas</v>
          </cell>
          <cell r="EF71" t="str">
            <v>Informe mensual de seguimiento a las víctimas en la ruta de reparación individual
Matriz excel con información mensual de otorgamiento de ayuda humanitaria inmediata AHÍ
Tablero de control
Matriz excel con información mensual de acciones de acompañamiento a víctimas
Informe mensual de seguimiento a las víctimas en la ruta de reparación individual
Informe mensual  de acciones acompañamiento de emergencias humanitarias y jornadas territoriales
Informes, actas, evidencias de reunión y/o información en hoja de cálculo
Documento de Historia de Usuarios de los cambios en SIVIC
Acta reunión de la información para entrar en SIVIC 
Informe de datos cualitativos de la población Víctima radicada en Bogota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
Evidencia Formulación POA Subcomités Temáticos
Informes, actas, evidencias de reunión y/o información en hoja de cálculo</v>
          </cell>
          <cell r="EG71" t="str">
            <v>Informe mensual de seguimiento a las víctimas en la ruta de reparación individual
Informe bimestral de gestión y seguimiento a la implementación de los PIRC territorializados 
Matriz excel con información mensual de otorgamiento de ayuda humanitaria inmediata AHÍ
Tablero de control
Matriz excel con información mensual de acciones de acompañamiento a víctimas
Informe mensual de seguimiento a las víctimas en la ruta de reparación individual
Informe mensual  de acciones acompañamiento de emergencias humanitarias y jornadas territoriales
Informes, actas, evidencias de reunión y/o información en hoja de cálculo
Documento de Historia de Usuarios de los cambios en SIVIC
Acta reunión de la información para entrar en SIVIC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
Informes cualitativos y cuantitativos de la población Víctima del conflicto armado en Colombia
Correos electrónicos de convocatoria a Subcomités Temáticos y CDJT
Informes, actas, evidencias de reunión y/o información en hoja de cálculo</v>
          </cell>
          <cell r="EH71" t="str">
            <v>Informe mensual de seguimiento a las víctimas en la ruta de reparación individual
Informe trimestral de articulación  sobre los procesos de justicia restaurativa 
Actas de reunión
Listados de asistencia
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Informe mensual  de acciones acompañamiento de emergencias humanitarias y jornadas territoriales
Informe trimestral de  seguimiento al Plan de Acción Distrital de víctimas, paz y reconciliación​
Informes, actas, evidencias de reunión y/o información en hoja de cálculo
Anexo 4 - Anteproyecto de Presupuesto
Documento de Historia de Usuarios de los cambios en SIVIC
Acta reunión de la información para entrar en SIVIC 
Informes cualitativos y cuantitativos de la población Víctima del conflicto armado en Colombia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
Informe de Actividades y Resultados de gestión de alianzas estrategicas
Actas Subcomités Temáticos
Correos electrónicos de convocatoria a CDJT
Matriz seguimiento a compromisos derivados de los subcomités temáticos
Actas CDJT
Matriz seguimiento a compromisos derivados del CDJT
Evidencias de Reunión</v>
          </cell>
          <cell r="EI71" t="str">
            <v>Informe mensual de seguimiento a las víctimas en la ruta de reparación individual
Informe bimestral de gestión y seguimiento a la implementación de los PIRC territorializados 
Matriz excel con información mensual de otorgamiento de ayuda humanitaria inmediata AHÍ
Tablero de control
Matriz excel con información mensual de acciones de acompañamiento a víctimas
Informe mensual de seguimiento a las víctimas en la ruta de reparación individual
Informe mensual  de acciones acompañamiento de emergencias humanitarias y jornadas territoriales
Informes, actas, evidencias de reunión y/o información en hoja de cálculo
Documento de Historia de Usuarios de los cambios en SIVIC
Acta reunión de la información para entrar en SIVIC 
Informe de datos cualitativos de la población Víctima radicada en Bogota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v>
          </cell>
          <cell r="EJ71" t="str">
            <v>Informe mensual de seguimiento a las víctimas en la ruta de reparación individual
Matriz excel con información mensual de otorgamiento de ayuda humanitaria inmediata AHÍ
Tablero de control
Matriz excel con información mensual de acciones de acompañamiento a víctimas
Informe mensual de seguimiento a las víctimas en la ruta de reparación individual
Informe mensual  de acciones acompañamiento de emergencias humanitarias y jornadas territoriales
Informes, actas, evidencias de reunión y/o información en hoja de cálculo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v>
          </cell>
          <cell r="EK71" t="str">
            <v>Informe mensual de seguimiento a las víctimas en la ruta de reparación individual
Informe trimestral de articulación  sobre los procesos de justicia restaurativa 
Actas de reunión
Listados de asistencia
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Informe mensual  de acciones acompañamiento de emergencias humanitarias y jornadas territoriales
 Informe trimestral de  seguimiento al Plan de Acción Distrital de víctimas, paz y reconciliación​
Informes, actas, evidencias de reunión y/o información en hoja de cálculo</v>
          </cell>
          <cell r="EL71" t="str">
            <v>•	Informe  seguimiento víctimas en Bogotá enero 2022
•	Anexo1. Servicios estabilización socioeconomica Enero 2022
•	Anexo2. Remitidos a Aliados Enero
•	Excel CONSOLIDADO MEDIDAS AHI ENERO2022
•	Anexo 1. Tablero de control Estrategia Territorial
•	Anexo 2. Evidencias de Reunión en CE
•	Anexo 1. Reporte cualitativo_Psicosocial
•	Anexo 1. Informe emergencias humanitarias
•	Historia de Usuario y Correo donde se envía la historia de usuario
•	Correo electrónico dando respuesta a la extracción y análisis de información
•	Informe especial de la población mujer de la ciudad de Bogotá
•	Acta CDJT 27 12 2021
•	Matriz compromisos CDJT 27 12 2021
•	Informe Mensual de la implementación de las acciones que son competencia de la Alta Consejería frente al apoyo técnico y operativo dirigido a las Mesas de Participación Efectiva de Victimas, el protocolo de NNA y los procesos de formación y capacitación</v>
          </cell>
          <cell r="EM71" t="str">
            <v>•	Historia de Usuario
•	Correo enviado con el análisis y extracción de información
•	LINEAMIENTOS 2022 - ALIANZAS ESTRATÉGICAS
•	PROGRAMACIÓN MENSUAL
•	INFORME CUALITATIVO
•	MAPEO ALIANZAS 2022 FEBRERO
•	Anexo 1. Informe emergencias humanitarias
•	Asistencia Ruta de la ley 1448 de 2011. UARIV
•	17.2.22 Espacio de Difusión Ruta de La Ley 1448 de 2011
•	09.02.2022 Envío de caso lideresa a UNP
•	09.02.2022. Remisión solicitud UNP caso líderesa víctima del conflicto armado
•	Segplan PPGNR febrero 2022
•	CONSOLIDADO MEDIDAS SEGPLAN AHI FEBRERO 2022
•	Informe Seguimiento Víctimas FEBRERO 2022
•	Anexo 1. Tablero de control Estrategia Territorial
•	Anexo 2. Evidencias de Reunión en CE
•	Anexo 1. Reporte_Cualitativo_Febrero_2022
•	Anexo 2. Acciones comunitarias
•	Informe seguimiento víctimas en Bogotá febrero 2022
•	Anexo 1. Personas caracterizadas
•	Anexo2. Personas que quieren ser caracterizadas marzo
•	Anexo 3. Remitidos mes de febrero 2022
•	Correo de envío Seguimiento 2 pagoGDSIA092 
•	Informe de seguimiento 2pago GDSIA092 
•	11.02.2022 Visita Técnica ANMUCIC
•	21.2.2022 Reunión articulación ANMUCIC
•	Correo Seguimiento Medida PyP GDSIA092
•	Correo Seguimiento Medida PyP GDSIA092 (2)
•	informe Mensual de la implementación de las acciones que son competencia de la Alta Consejería frente al apoyo técnico y operativo dirigido a las Mesas de Participación Efectiva de Victimas, el protocolo de NNA y los procesos de formación y capacitación.
•	informe Mensual de la implementación de las acciones que son competencia de la Alta Consejería frente al apoyo técnico y operativo dirigido a las Mesas de Participación Efectiva de Victimas, el protocolo de NNA y los procesos de formación y capacitación, de igual manera se anexa el listado de asistentes al proceso de fortalecimiento y el informe de bolsa logística para el desarrollo de las actividades.</v>
          </cell>
          <cell r="EN71" t="str">
            <v>• 2.1.2.1. Matriz de caracterizaciones por primera vez enero a marzo
• 2.1.2.(2.3) Matriz consolidada de referencia y contrarreferencia primer trimestre 2022
• 2.1.2.1. DIÁLOGOS PEDAGÓGICOS PARA LA PARTICIPACIÓN Y ACREDITACIÓN DE LAS VÍCTIMAS ANTE LA JEP
• 2.1.1.1. InformeEjecuciónPlan_RyR
• Anexos Informe EjecuciónPlan_RyR
• 2.1.1.2. Informe seguimiento víctimas en Bogotá marzo 2022
• CONSOLIDADO MEDIDAS SEGPLAN AHI MARZO 2022
• Informe Seguimiento Víctimas MARZO 2022
• 2.2.2.1. Tablero de control Estrategia Territorial
• 2.2.2.1. Evidencias de Reunión en CE
• 2.2.3.1-2. (1) Fortalecimiento técnico
• 2.2.3.1-2. (2) Reporte de seguimiento cualitativo
• 2.2.3.3. (1) Acciones colectivas
• 2.2.3.3. (2) Conmemoraciones
• 2.3.1.2. Informe Unidad Móvil Emergencias
• 2.3.2.1. (1) 06032022 Acta Ruta Única SDMujer
• 2.3.2.1. (2) 29032022 Acta Espacio de Difusión Línea PPMesa Pruunna
• 2.3.2.2. (1) 09032022 Acta Taller integral mujeres víctimas.
• 2.3.2.2. (2) 11032022 Taller Integral MNARP
• 2.3.2.9. (1) SEGPLAN PREVENCIÓN Y PROTECCIÓN MARZO 2022
• 2.3.2.9. (2) 09032022 remisión a SDG Caso Líder Los Mártires
• 2.3.2.9. (3) 28032022 remisión a SDG Caso Lideresa indígena
• 2.3.2.9. (4) 28032022 remisión a SDG Ruta Casa LGTBI
• 2.4.1.1. Solicitud seguimiento trimestral
• 2.4.1.11. Cargue Modulo PAT Vivanto
• 2.4.1.9. Reporte RUSICST
• 2.4.2.1. Asistencias técnicas para seguimiento PAD
• 2.4.3.1.1. Correo Extraccion Informacion
• 2.4.3.1.2. Insumo IGED
• 2.4.3.2 Implementación Historia de usuario
• 2.4.4.1.  Documento de planificación de la estrategia para el fortalecimiento y el desarrollo del ecosistema de alianzas estratégicas para la vigencia 2022 que incluya actores públicos, privados y de cooperación. 
• 2.4.4.2. Reporte cualitativo de actualización de mapeo de actores y acciones de cooperantes internacionales. 
• 2.4.4.4. Reporte cualitativo de actualización de mapeo de actores y acciones de alianzas público y privadas, nacionales e internacionales. 
• Informe Mensual de la implementación de las acciones que son competencia de la Alta Consejería frente al apoyo técnico y operativo dirigido a las Mesas de Participación Efectiva de Victimas, el protocolo de NNA y los procesos de formación y capacitación
• Anexos: Listado de asistentes al proceso de fortalecimiento y el Informe de bolsa logística para el desarrollo de las actividades</v>
          </cell>
          <cell r="EO71" t="str">
            <v>• Caracterización socioeconómica Abril
• Informe SEGPLAN Marzo-Abril RC
• Informe seguimiento víctimas en Bogotá abril 2022
• SEGPLAN CONSOLIDADO AHI ABRIL 2022
• Informe Seguimiento Víctimas ABRIL 2022
• Anexo 1. Tablero de control Estrategia Territorial.
• Anexo 2. Actas Convenios
• Anexo 3. Informe Estrategia Territorial.
• Anexo 4. Evidencias de Reunión en Centros de Encuentro.
• Anexo 5. DOFA
• Anexo 1. Informe Vías de Hecho 
• Anexo 2. Informe emergencias humanitarias
• Espacio de difusión 1 04-22
• Espacio de difusión 2 04-22
• Remisión caso SDG 29.04.22
• Segplan Prevención y Protección abril 2022
• Matriz preliminar de seguimiento al PAD primer trimestre 2022
• Carpeta Seguimiento acuerdos MPIV 
• Insumo Informe 9 de Abril
• 2.4.3.3. Informe 9 de abril 2022
• 2.4.3.4. Informe IGED 2022
• 2.4.3.5. Boletín Trimestral
• 2.4.3.1 Historia de Usuario SIVIC
• 2.4.3.2. Extracción de Información
• 2.4.4.2. Reporte cualitativo de actualización de mapeo de actores y acciones de cooperantes internacionales. 
• 2.4.4.4. Reporte cualitativo de actualización de mapeo de actores y acciones de alianzas público y privadas, nacionales e internacionales. 
• Citación a primer ciclo de subcomités temáticos 2022
• Link conexión subcomité asistencia y atención
• Link conexión subcomité memoria, paz y reconciliación
• Link conexión subcomité prevención, protección y garantías de no repetición
• Link conexión subcomité reparación integral
• Link conexión subcomité sistemas de información
• Oficios convocatoria Subcomités Temáticos</v>
          </cell>
          <cell r="EP71" t="str">
            <v>•	Caracterización Mayo 2022
•	Remitidos mayo 2022
•	Informe seguimiento víctimas en Bogotá MAYO 2022
•	SEGPLAN CONSOLIDADO AHI MAYO 2022
•	Anexo 1. Tablero de control Estrategia Territorial.
•	Reporte_Cualitativo_mayo
•	Atenciones psicosociales mayo 2022
•	Conmemoraciones
•	Acciones colectivas
•	Anexo 1. Informe de acciones acompañamiento UM
•	Bateria de indicadores PAD 2022
•	Aplicativo AVANTI
•	Informe Seguimiento al PAD Primer Trimestre de 2022
•	Bateria de indicadores PAD 2022
•	Aplicativo AVANTI
•	Informe Seguimiento al PAD Primer Trimestre de 2022
•	2.4.3.1 Adecuación SIVIC: Historia de usuario y pantallazos con puesta en producción 
•	2.4.3.2.  Extracción de Información: Correo enviado con la información extraída para ser enviado a IDECA y realizar la georreferenciación 
•	2.3.4.2 - 2.4.4.4 INFORME CUALITATIVO MAYO
•	2.4.4.2 - 2.4.4.4 MAPEO ALIANZAS 2022 MAYO
•	2.4.4.5. 1 ACCION DE IMPACTO MATERIALIZACION DE ALIANZAS
•	4. Acta subcomite PPGNR _26042022 VF
•	5. Acta subcomite RI_29042022 VF
•	6. Acta subcomite SI_26042022 VF
•	7. Acta subcomité AyA_25042022 VF
•	8. Acta subcomite_MPR_29042022 VF
•	9. Correo de acceso a insumos para Subcomites Tematicos
•	10. Matriz seguimiento a compromisos Ciclo I
•	Primer Informe CLJT
•	Carpeta - Convocatoria a los espacios CLJT
•	Informe Mensual de la implementación de las acciones que son competencia de la Alta Consejería frente al apoyo técnico y operativo dirigido a las Mesas de Participación Efectiva de Victimas, el protocolo de NNA y los procesos de formación y capacitación, de igual manera las evidencias de las actividades desarrolladas en el marco del protocolo de NNA y el acta del espacio ampliado
•	Informe Mensual de la implementación de las acciones que son competencia de la Alta Consejería frente al apoyo técnico y operativo dirigido a las Mesas de Participación Efectiva de Victimas, el protocolo de NNA y los procesos de formación y capacitación, de igual manera se anexa carpeta con los 13 informes presentados por las organizaciones en el marco del convenio suscrito con el PNUD y las evidencias de las actividades desarrolladas con la Mesa Local de Santafé y la MED de Mujeres</v>
          </cell>
          <cell r="EQ71" t="str">
            <v xml:space="preserve">•	2.1.4.1 Espacios de articulación_audienciaJEP
•	Caracterizados en junio
•	Remitidos junio
•	Seguimiento segundo trimestre 2022
•	Informe SEGPLAN Mayo-junio RC
•	Anexo 1. InformeAvanceImplementación
•	Anexo 2. SoportesImplementación
•	Anexo 3, Informe segumiento víctimas en Bogotá mayo 2022
•	Anexo4. InformeAvance_PlanRyR_Etnico
•	SEGPLAN CONSOLIDADO AHI JUNIO 2022
•	Anexo1. Tablero de Control Junio
•	Anexo2. Evidencia de Reunión en Centros de Encuentro
•	Anexo 1. ReporteCualitativo
•	Anexo 2. SoportesAccionespsicosociales
•	Anexo 1. ReporteCualitativo
•	Anexo 2. SoportesAccionespsicosociales
•	Anexo No. 1 informe de acciones acompañamiento de emergencias humanitarias y jornadas territoriales.
•	Espacio Difusión 090622
•	Espacio Difusión 230622
•	Correo Propuesta Taller Integral MPCIV
•	02.06.2022 Taller Integral Coordinadores CE
•	Informe campañas I 2022
•	25.05.2022 Identificación Riesgos LMPEV
•	09.06.2022 Identificación Riesgos LMPEV
•	Plan de Contingencia 2022
•	Informe de participación e Incidencia Comité de PP
•	Informe de participación e Incidencia Mesa Pruunna
•	Informe semestral CDLTP
•	Remisión SDG
•	Segplan Prevención Junio
•	Seguimiento PAD 
•	Bases de beneficiarios AHI VIVANTO PRIMER TRIMESTRE 2022
•	Matriz anualización PAT Bogota 2022
•	Correo anualización PAT Vivanto 2022
•	Acta de reunión SDMujer 09 05 2022
•	Acta de reunión SDMujer 24 05 2022
•	Acta reunión SDDE - ACPVR 07 04 2022
•	Acta reunión SDSCJ-ACPVR_Seguimiento Meta 961 PAD_17052022
•	Acta reunión SED Revisión bases PI - PAD 2022 17 05 2022
•	Acta reunión seguimiento gestión IDARTES - PAD 2022 16 05 2022
•	Acta reunión seguimiento gestión IDRD - PAD 2022 25 05 2022
•	Acta reunión seguimiento gestión SCRD - PAD 2022 19 05 2022
•	Acta reunión SED Revisión bases Bienestar - PAD 2022 13 05 2022
•	2.4.3.1.  Adecuación SIVIC: Historia de usuario y pantallazos con puesta en producción 
•	2.4.3.2.  Extracción de Información: Correo enviado con la información extraída para ser enviado a las personas del Observatorio e información extraída y procesada
•	2.4.4.2. Reporte cualitativo de actualización de mapeo de actores y acciones de cooperantes internacionales. 
•	2.4.4.3. Reporte cualitativo de actualización de mapeo de actores y acciones de economía solidaria a nivel nacional. 
•	2.4.4.4. Reporte cualitativo de actualización de mapeo de actores y acciones de alianzas público y privadas, nacionales e internacionales. 
•	Radicados oficios convocatoria CDJT
•	Citación delegados mesas de participación de víctimas al CDJT
•	Citación integrantes CDJT
•	Citación invitados especiales al CDJT
•	Acta CDJT 13 06 2022
•	Compromisos y peticiones I ciclo CDJT 2022
•	Informe Mensual de la implementación de las acciones.
•	Informe Mensual de la implementación de las acciones </v>
          </cell>
          <cell r="ER71" t="str">
            <v xml:space="preserve">•	Caracterizados mes de julio 2022
•	Matriz remitidos julio
•	Anexo1. Informe seguimiento víctimas en Bogotá julio 2022
•	SEGPLAN CONSOLIDADO AHI JULIO 2022
•	Anexo 1: Tablero de control Estrategia Territorial.
•	Anexo 2: Correo_ Borrador documento tecnico 26072022 - Outlook
•	Anexo 3: Borrador Documento tecnico ANS 140722
•	Anexo 4: Correo_ ANS Red CADE Modelos 26052022- Outlook
•	Anexo 5: Informe Estrategia Territorial.
•	Anexo 6: DOFA
•	Anexo 7: Evidencias de Reunión en Centros de Encuentro.
•	Anexo 1. SoportesAccionesPsicosociales
•	Anexo 2. ReporteCualitativo
•	Anexo No. 1 Informe de vías de hecho 
•	Anexo No. 2 Informe de acciones acompañamiento UM
•	Anexos 2.3.2.1
•	Anexos 2.3.2.9
• Matriz seguimiento Segundo Trimestre PAD 2022
• 2.4.3.5. Boletín Trimestral:
• 2.4.3.1 Historia de Usuario 
• 2.4.3.2. Correo enviado con la extracción de Información
• 2.3.4.2 - 2.4.4.4 INFORME CUALITATIVO JULIO
• 2.4.4.2 - 2.4.4.4 MAPEO ALIANZAS 2022 JULIO
• Informe Mensual proyecto de inversión Julio equipo PIT 
• Carpeta evidencia de reuniones Mesas de Victimas 
• Acta de reunión equipo implementador NNA Julio
• Informe Mensual proyecto de inversión Julio equipo PIT
• Carpeta sistematización PNUD la cual contine 4 documentos
• Evidencia espacio ampliado 14 de julio
• Informe Bolsa Logística funciones secretaria técnica
• Informe Bolsa Logística Política Pública
• Informe Visita a territorio barrio santa fe
• Informe bolsa jornada sanación Sumapaz </v>
          </cell>
          <cell r="ES71" t="str">
            <v>• Anexo 1. Caracterizados mes de agosto 2022  
• Anexo 2. Matriz remitidos agosto
• Estabilizacion_Socioeconómica_2022
• Anexo 1. Informe bimestral de gestión y seguimiento a la implementación de los Planes Integrales de Reparación Colectiva territorializados en Bogotá 
• Anexo 2. ANEXOS JULIO – AGOSTO
• Anexo1. Informe seguimiento víctimas en Bogotá agosto 2022
• SEGPLAN CONSOLIDADO AHI AGOSTO 2022
• SEGPLAN CONSOLIDADO AHI AGOSTO 2022
• Anexo 1. Tablero de Control Agosto
• Anexo 1. Soportes Acciones Psicosociales
• Anexo 1. Reportes PAS Anexo 2. 01 09 2022 Informe acompañamiento Unidad Móvil
• Anexo 1. 2.3.1 
• Anexo 2. 2.3.2.9
• Anexo 1. Batería de indicadores PAD 2022
• Anexo 2. Confirmación de cargue de porcentaje implementación Avanti
• 2.4.3.6. Informe población víctima del conflicto armado: Informe de estudiantes Universitarios
• 2.4.3.1 Adecuación SIVIC: Historia de Usuario
• 2.4.3.2. Extracción de Información: Correo enviado al equipo PAD con la información de cada entidad que realizó reporte PAD
• Anexo 1. Convocatoria  ETI Memoria, Paz y Reconciliación 24 08 2022
• Anexo 2. Convocatoria ETI Reparación Integral 25 08 2022
• Anexo 3. Convocatoria ETI Atención y Asistencia (1) 26 08 2022
• Anexo 4. Convocatoria ETI Prevención y Protección 31 08 2022
• Anexo 5 Matriz POA Atención y Asistencia (borrador)
• Anexo 6. Matriz POA Reparación Integral (borrador)
• Anexo 7. Matriz POA Prevención y Protección (borrador)
• Informe Mensual proyecto de inversión agosto equipo PIT 
• Carpeta evidencia de reuniones Mesas de Victimas 
• Informe Mensual proyecto de inversión agosto equipo PIT
• Carpeta sistematización PNUD la cual contiene 4 documentos
• Evidencia de reunión lecciones aprendidas PNUD
• Informe Bolsa Actividad de jóvenes 
• Informe Bolsa Conmemoración Pueblos Indígenas 
• Informe Bolsa Logística Política Pública</v>
          </cell>
          <cell r="ET71" t="str">
            <v xml:space="preserve">•	2.1.4.1 DPR Justicia restaurativa
•	Anexo 1. Caracterizados Septiembre 2022
•	Anexo 2. Remitidos septiembre 2022
•	Anexo 3. Vinculados tercer trimestre 2022
•	Anexo 1. InformeDeImplementacion_RyR_Septiembre
•	Anexo 2. Anexos_RyR
•	Anexo 3. Informe Reporte atención población Embera 2022
•	Anexo 4. Informe seguimiento víctimas en Bogotá septiembre 2022
•	ANEXO 1. SEGPLAN CONSOLIDADO MEDIDA AAHI 2022
•	Anexo 1: Tablero de control Estrategia Territorial.
•	Anexo 1. Soportes Acciones Psicosociales
•	Anexo 1. Informe acompañamiento Unidad Móvil
•	Anexo 2. Reportes PAS
•	Anexo 1. 2.3.2.1
•	Anexo 2. 2.3.2.9
•	Anexo 1. Seguimiento PAD y MPIV - CVP
•	Anexo 2. Seguimiento PAD - FUGA
•	Anexo 3. Seguimiento PAD - SG
•	Anexo 4. Seguimiento PAD y MPIV - IDARTES
•	Anexo 5. Seguimiento PAD - IDIPRON
•	Anexo 6. Seguimiento PAD y MPIV - IDPAC
•	Anexo 7. Seguimiento PAD y MPIV - IDRD
•	Anexo 8. Seguimiento PAD - IPES
•	Anexo 9. Seguimiento PAD - OFB
•	Anexo 10. Seguimiento PAD - SCRD
•	Anexo 11. Seguimiento PAD - SDDE
•	Anexo 12. Seguimiento PAD - SDHT
•	Anexo 13. Seguimiento PAD y MPIV - SDG
•	Anexo 14. Seguimiento PAD y MPIV - SDIS
•	Anexo 15. Seguimiento PAD y MPIV - SDMujer
•	Anexo 16. Seguimiento PAD - SDP
•	Anexo 17. Seguimiento PAD y MPIV - SDS
•	Anexo 18. Seguimiento PAD y MPIV - SDSCJ
•	Anexo 19. Seguimiento PAD y MPIV - SED
•	Anexo 20. Seguimiento PAD - UAESP
•	Anexo 21. Seguimiento PAD - UDFJC
•	Anexo 22. Certificación diligenciamiento RUSICST 2022-1  Bogotá D.C.
•	Anexo 23. Oficio cargue Plataforma RUSICS 2021-2
•	Anexo 24. Metodologia certificación territorial 2022
•	Anexo 25. Cargue de beneficiarios Vivanto-PAT
•	Anexo 26. Cargue actualización PAT metas SDHT
•	Anexo 27. Acta jornadas revisión PAD FUT II Trimestre 2022 19 y 25 de julio de 2022
•	Anexo 28. Evidencia de reunión DADEP-OACPVR 7 de julio
•	Anexo 29. Acta reunión SHT - SDH -ACPVR Nuevas metas PAD 12 07 2022
•	Anexo 30. Acta revisión bases de datos SDMUJER 19 08 2022
•	Anexo 31. Acta revisión bases de datos SCRD 19 08 2022
•	Anexo 32. Acta revisión bases de datos IDRD 19 08 2022
•	Anexo 33. Acta revisión bases de datos IDARTES 19 08 2022
•	Anexo 34. Acta revisión bases de datos FUGA 12 08 2022
•	Anexo 35. Acta reunión aclaración presupuestal nuevas metas PAD Habitat 14 07 2022
•	Anexo 36. Acta asistencia tecnica UAESP 05 07 2022
•	Anexo 37. Acta asistencia tecnica Seguimiento PAD OFB 07 07 2022
•	Anexo 38. Acta reunión IDT - ACPVR 05092022
•	Anexo 39. Acta reunión IDPAC - ACPVR 02092022
•	Anexo 40. Acta asistencia tecnica Anteproyecto 2023 SDDE_19092022
•	Anexo 41. Acta asistencia tecnica Anteproyecto 2023 SDG_14092022
•	Anexo 42. Acta asistencia tecnica Anteproyecto 2023 SDMUJER_15092022
•	Anexo 43. Acta asistencia tecnica Anteproyecto 2023 SDS_16092022
•	Anexo 44. Acta asistencia tecnica Anteproyecto 2023 SDSCJ_22092022
•	Anexo 45. Acta asistencia tecnica Anteproyecto 2023 SG_19092022
•	Anexo 46. Acta asistencia tecnica Anteproyecto 2023 UAESP_22092022
•	Anexo 47. GUIA DOCUMENTO ANTEPROYECTO DE PRESUPUESTO VÍCTIMAS 2023
•	Anexo 48. Guia elaboración Anteproyecto de Presupuesto Víctimas 2023
•	Anexo 49. MATRIZ POA 2022-2023_SI
•	Anexo 50. MATRIZ POA 2022-2023_AyA
•	Anexo 51. MATRIZ POA 2022-2023_MPR
•	Anexo 52. MATRIZ POA 2022-2023_PPGNR
•	Anexo 53. MATRIZ POA 2022-2023_REPARACIÓN INTEGRAL
•	Anexo 54. Radicados oficios convocatoria subcomités temáticos
•	Anexo 55. Modelo oficio citación subcomites temáticos
•	Anexo 56. Acta subcomité temático AyA_20292022
•	Anexo 57. Acta subcomite temático MPR_23092022
•	Anexo 58. Acta subcomité temático prevención, protección y garantías de no repetición
•	Anexo 59. Acta subcomité temático SI_21092022
•	Anexo 60. Acta subcomité temático RI_23-30092022
•	Anexo 61. Matriz seguimiento a compromisos - II ciclo
•	CLJT:  Segundo Informe
•	Carpeta - Convocatoria a los espacios (2 Ciclo)
•	2.4.3.1  Adecuación SIVIC
•	2.4.3.2.  Extracción de Información
•	Septiembre 2022 soportes AE
•	Informe Mensual proyecto de inversión septiembre equipo PIT 
•	Carpeta evidencia de reuniones Mesas de Victimas 
•	Actas actividades NNA
•	Informe Mensual proyecto de inversión septiembre equipo PIT
•	Carpeta con informes de Bolsa Logística de las actividades desarrolladas </v>
          </cell>
          <cell r="EU71" t="str">
            <v xml:space="preserve">•	2 Anexo 1. Caracterizados Octubre 2022
•	Anexo 2. REMITIDOS OCTUBRE
•	Anexo 1. Correos de seguimiento Afromupaz
•	Anexo 2. Organización carpetas Afromupaz One Drive
•	Anexo 3. Medida 1 PIRC Afromupaz
•	Anexo 4.  Medida 3 PIRC Afromupaz
•	Anexo 5. Medida 5 PIRC Afromupaz
•	Anexo 6. Medida 6 PIRC Afromupaz
•	Anexo 7. Medida 7 PIRC Afromupaz
•	Anexo 8. Medida 9 PIRC Afromupaz
•	Anexo 9. Medida 10 PIRC Afromupaz
•	Anexo 10. Medida 12 PIRC Afromupaz
•	Anexo 11. Medida 13 PIRC Afromupaz
•	Anexo 12. Medida 15 PIRC Afromupaz
•	Anexo 13. Medida 16 PIRC Afromupaz
•	Anexo 14. Medida 17 PIRC Afromupaz
•	Anexo 15. Medida 18 PIRC Afromupaz
•	Anexo 16. Medida 22 PIRC Afromupaz
•	Anexo 17. Medida 23 PIRC Afromupaz
•	Anexo 18. Evidencia reunión revisión documentación prorrom 07092022
•	Anexo 19. Acta asistencia técnica unión romani 12092022
•	Anexo 20. Evidencia reunión revisión memorando jurídica- 14102022
•	Anexo 21. Evidencia revisión prorrom 20102022
•	Anexo 22. Trazabilidad certificación de pago prorrom
•	Anexo 23. Resolución 066 de 2022
•	Anexo 24. Citación asistencia en sede 18102022- gdsia092
•	Anexo 25. Acta asistencia técnica documentación resolución 066-GDSIA092
•	Anexo 26. Medida 1.1 GDSIA092
•	Anexo 27. Medida 1.2 GDSIA092
•	Anexo 28. Medida 2.1 GDSIA092
•	Anexo 29. Medida 2.2 GDSIA092
•	Anexo 30. Medida 2.3 GDSIA092
•	Anexo 31. Medida 5.1 GDSIA092
•	Anexo 32. Medida 6.2 GDSIA092
•	Anexo 33. Medida 7 GDSIA092
•	Anexo 34. Medida 8 GDSIA092
•	Anexo 35. Medida 10 GDSIA092
•	Anexo 36. Protocolización
•	Anexo 37. Acta de reunión 21102022 asistencia técnica
•	Anexo 38.  Correo electrónico bolsa logística 21102022
•	Anexo 39. Correo electrónico bolsa logística 24102022
•	Anexo 40. Acta reunión 14092022
•	Anexo 41. Presentación estado de implementación Medida 5.1 Pueblo Rrom14092022
•	Anexo 42. Correo electrónico 19092022
•	Anexo 43. Trazabilidad seguimiento compromisos SDMUJER
•	Anexo 44. Propuesta encuentro autoprotección feminista
•	Anexo 45. Acta Jornada interinstitucional UARIV-UNP-ACDVPR-PGN- SRC-GDSIAuto 092- 28 sept
•	Anexo 46. Trazabilidad envio de propuesta SECREMUJER
•	Anexo 47. Acta reunión 07092022
•	Anexo 48. Acta reunión 08092022
•	Anexo 49. Acta de concertación 03102022
•	Anexo 50. Acta de concertación medida 10.3 Afromupaz 13102022
•	Anexo 51. Acta de reunión 21102022 asistencia técnica
•	Anexo 52. Acta de reunión 14102022  medida 12.2 Afromupaz
•	Anexo 53. Informe SEGPLAN Septiembre-Octubre
•	Anexo 1. Informe seguimiento víctimas en Bogotá octubre 2022
•	ANEXO 1. SEGPLAN CONSOLIDADO MEDIDA AAHI 2022
•	Anexo 1. Tablero de Control Octubre
•	Anexo 2. Informe Estrategia Territorial Julio – Septiembre de 2022
•	Anexo 3. Evidencias 3 Trimestre Centros de Encuentro
•	Anexo 4. DOFA
•	Anexo 5. Acuerdo de nivel de servicio (ANS)
•	Anexo 1. Acciones Psicosociales
•	Anexo 1. Informe vías de hecho
•	Anexo 2. Informe acompañamiento UM
•	Anexo 1. 2.3.2.1
•	Anexo 2. 2.3.2.2
•	Anexo 3. 2.3.2.9
•	Anexo 4. SEGPLAN prevención y protección octubre 2022
•	Anexo 1. Anexo 4 del Anteproyecto de Presupuesto 2023
•	Boletín trimestral publicado en la página web
•	Informe población víctima - herramienta pedagógica " A jugársela por las víctimas" publicado en la página web
•	Historia de usuario
•	Correo enviado a secretaria de educación con el cruce realizado
•	Octubre 2022 soportes AE
•	Informe Mensual proyecto de inversión octubre equipo PIT 
•	Carpeta evidencia de reuniones Mesas de Victimas 
•	Actas actividades NNA
•	Carpeta con informes de Bolsa Logística de las actividades desarrolladas </v>
          </cell>
          <cell r="EV71">
            <v>0</v>
          </cell>
          <cell r="EW71">
            <v>0</v>
          </cell>
          <cell r="EX71" t="str">
            <v>N/A</v>
          </cell>
          <cell r="EY71" t="str">
            <v>N/A</v>
          </cell>
          <cell r="EZ71" t="str">
            <v>N/A</v>
          </cell>
          <cell r="FA71" t="str">
            <v>N/A</v>
          </cell>
          <cell r="FB71" t="str">
            <v>N/A</v>
          </cell>
          <cell r="FC71" t="str">
            <v>N/A</v>
          </cell>
          <cell r="FD71" t="str">
            <v>N/A</v>
          </cell>
          <cell r="FE71" t="str">
            <v>N/A</v>
          </cell>
          <cell r="FF71" t="str">
            <v>N/A</v>
          </cell>
          <cell r="FG71" t="str">
            <v>N/A</v>
          </cell>
          <cell r="FH71" t="str">
            <v>N/A</v>
          </cell>
          <cell r="FI71" t="str">
            <v>N/A</v>
          </cell>
          <cell r="FJ71" t="str">
            <v>N/A</v>
          </cell>
          <cell r="FK71" t="str">
            <v>N/A</v>
          </cell>
          <cell r="FL71" t="str">
            <v>N/A</v>
          </cell>
          <cell r="FM71" t="str">
            <v>N/A</v>
          </cell>
          <cell r="FN71" t="str">
            <v>N/A</v>
          </cell>
          <cell r="FO71" t="str">
            <v>N/A</v>
          </cell>
          <cell r="FP71" t="str">
            <v>N/A</v>
          </cell>
          <cell r="FQ71" t="str">
            <v>N/A</v>
          </cell>
          <cell r="FR71" t="str">
            <v>N/A</v>
          </cell>
          <cell r="FS71" t="str">
            <v>N/A</v>
          </cell>
          <cell r="FT71" t="str">
            <v>N/A</v>
          </cell>
          <cell r="FU71" t="str">
            <v>N/A</v>
          </cell>
          <cell r="FV71" t="str">
            <v>N/A</v>
          </cell>
          <cell r="FW71" t="str">
            <v>N/A</v>
          </cell>
          <cell r="FX71" t="str">
            <v>N/A</v>
          </cell>
          <cell r="FY71" t="str">
            <v>N/A</v>
          </cell>
          <cell r="FZ71" t="str">
            <v>N/A</v>
          </cell>
          <cell r="GA71" t="str">
            <v>N/A</v>
          </cell>
          <cell r="GB71" t="str">
            <v>N/A</v>
          </cell>
          <cell r="GC71" t="str">
            <v>N/A</v>
          </cell>
          <cell r="GD71" t="str">
            <v>N/A</v>
          </cell>
          <cell r="GE71" t="str">
            <v>N/A</v>
          </cell>
          <cell r="GF71" t="str">
            <v>N/A</v>
          </cell>
          <cell r="GG71" t="str">
            <v>N/A</v>
          </cell>
          <cell r="GH71" t="str">
            <v>N/A</v>
          </cell>
          <cell r="GI71" t="str">
            <v>N/A</v>
          </cell>
          <cell r="GJ71" t="str">
            <v>N/A</v>
          </cell>
          <cell r="GK71" t="str">
            <v>N/A</v>
          </cell>
          <cell r="GL71" t="str">
            <v>N/A</v>
          </cell>
          <cell r="GM71" t="str">
            <v>N/A</v>
          </cell>
          <cell r="GN71" t="str">
            <v>N/A</v>
          </cell>
          <cell r="GO71" t="str">
            <v>N/A</v>
          </cell>
          <cell r="GP71" t="str">
            <v>N/A</v>
          </cell>
          <cell r="GQ71" t="str">
            <v>N/A</v>
          </cell>
          <cell r="GR71" t="str">
            <v>N/A</v>
          </cell>
          <cell r="GS71" t="str">
            <v>N/A</v>
          </cell>
          <cell r="GT71" t="str">
            <v>N/A</v>
          </cell>
          <cell r="GU71" t="str">
            <v>N/A</v>
          </cell>
          <cell r="GV71" t="str">
            <v>N/A</v>
          </cell>
          <cell r="GW71" t="str">
            <v>N/A</v>
          </cell>
          <cell r="GX71" t="str">
            <v>N/A</v>
          </cell>
          <cell r="GY71" t="str">
            <v>N/A</v>
          </cell>
          <cell r="GZ71" t="str">
            <v>N/A</v>
          </cell>
          <cell r="HA71" t="str">
            <v>N/A</v>
          </cell>
          <cell r="HB71" t="str">
            <v>N/A</v>
          </cell>
          <cell r="HC71" t="str">
            <v>N/A</v>
          </cell>
          <cell r="HD71" t="str">
            <v>N/A</v>
          </cell>
          <cell r="HE71" t="str">
            <v>N/A</v>
          </cell>
          <cell r="HF71" t="str">
            <v>N/A</v>
          </cell>
          <cell r="HG71" t="str">
            <v>N/A</v>
          </cell>
          <cell r="HH71" t="str">
            <v>N/A</v>
          </cell>
          <cell r="HI71" t="str">
            <v>N/A</v>
          </cell>
          <cell r="HJ71" t="str">
            <v>N/A</v>
          </cell>
          <cell r="HK71" t="str">
            <v>N/A</v>
          </cell>
          <cell r="HL71" t="str">
            <v>N/A</v>
          </cell>
          <cell r="HM71" t="str">
            <v>N/A</v>
          </cell>
          <cell r="HN71" t="str">
            <v>N/A</v>
          </cell>
          <cell r="HO71" t="str">
            <v>N/A</v>
          </cell>
          <cell r="HP71" t="str">
            <v>N/A</v>
          </cell>
          <cell r="HQ71" t="str">
            <v>N/A</v>
          </cell>
          <cell r="HR71" t="str">
            <v>N/A</v>
          </cell>
          <cell r="HS71" t="str">
            <v>N/A</v>
          </cell>
          <cell r="HT71" t="str">
            <v>N/A</v>
          </cell>
          <cell r="HU71" t="str">
            <v>N/A</v>
          </cell>
          <cell r="HV71" t="str">
            <v>N/A</v>
          </cell>
          <cell r="HW71" t="str">
            <v>N/A</v>
          </cell>
          <cell r="HX71" t="str">
            <v xml:space="preserve">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la vigencia 2022, con corte al 31 de octubre:
REPARACION INTEGRAL
Implementación de la ruta de reparación integral para las víctimas del conflicto armado, acorde con las competencias del Distrito Capital. 
•	Durante el primer semestre de 2022 se caracterizaron 5.603 personas y se realizaron 31.425 remisiones a los diferentes aliados públicos o privados según la línea de caracterización socioeconómica, de la siguiente manera: a la línea de EMPRENDIMIENTO 8.039; a la línea de EMPLEABILIDAD 2.434 personas y, a la línea de FORMACIÓN 20.952.
•	Se hizo gestión y seguimiento a las medidas y acciones a cargo de la ACPVR a los PIRC territorializados a los siguientes sujetos de reparación colectiva: Asociación Nacional de Mujeres Campesinas, Negras e Indígenas de Colombia (ANMUCIC); Asociación de Mujeres Afro por la Paz – AFROMUPAZ ; Pueblo Rrom y Grupo Distrital de Seguimiento e Incidencia Al Auto 092 (GDSIA 092)
•	Se adelantaron las actividades relacionadas con la implementación y seguimiento a la Ruta de Retorno y Reubicación étnico y no étnico. 
ASISTENCIA Y ATENCION
• Otorgamiento de 22.102 medidas de ayuda humanitaria en el distrito capital, conforme a los requisitos establecidos por la legislación vigente, beneficiando a 5.951 personas. 
• Se realizaron un total de 16.599 servicios de acompañamiento psicosocial, durante la vigencia 2022.
PREVENCIÓN Y PROTECCION
Se realizaron las gestiones necesarias para la activación de las rutas de prevención temprana, prevención urgente y protección, en coordinación con las entidades competentes de garantizar los derechos a la vida, libertad, integridad y seguridad, del 100% de los casos de víctimas del conflicto armado que manifestaron encontrarse en situación de riesgo y que fueron puestas en su conocimiento. Igualmente, la Alta Consejería para la Paz, las Víctimas y la Reconciliación realiza un ejercicio periódico de seguimiento a la respuesta institucional promovida para tales efectos.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Formulación, actualización y seguimiento al Plan de Acción Distrital de víctimas, paz y reconciliación (PAD).
•	Asesoría y difusión de la gestión del conocimiento en materia de víctimas, paz, reconciliación, e implementación de los acuerdos.
•	Gestión de alianzas con entidades públicas y/o privadas y cooperación internacional para hacer de Bogotá un territorio de reconciliación y construcción de memoria, verdad, justicia, reparación y garantías de no repetición.
•	Ejercer la secretaría técnica del Comité Distrital de Justicia Transicional, los Comités Locales de Justicia Transicional y sus espacios respectivos.
PARTICIPACION
Se ha apoyado técnica y operativamente a todas las mesas de participación efectiva de las víctimas del conflicto armado residentes en el Distrito Capital, de acuerdo con el protocolo de participación, para lo cual, la OACPVR ha apoyado técnica y operativamente las sesiones ordinarias y extraordinarias desarrolladas por las 24 Mesas de Participación Efectiva de Victimas: 20 mesas locales,  3 mesas de enfoque diferencial (Afro, Mujeres, Indígena) y la Mesa Distrital. Igualmente, se realizaron actividades para la implementación del Protocolo de Niños, Niñas y Adolescentes Víctimas (NNA).
En lo corrido de la vigencia 2022, con corte al mes de octubre, se ha brindado asistencia técnica a:
• 169 sesiones de mesas locales
• 26 sesiones de mesas de enfoque diferencial (afro, mujeres, indígenas)
• 9 Sesiones ordinarias de la Mesa Distrital
Finalmente, se realizaron actividades para el fortalecimiento de espacios de capacitación y procesos de formación de las mesas de participación efectiva, las víctimas y sus organizaciones formales y no formales.	</v>
          </cell>
          <cell r="HY71" t="str">
            <v xml:space="preserve">• En el mes de septiembre fue remitido por parte de la Unidad para la Atención y Reparación Integral a las Víctimas (UARIV) la metodología correspondiente a la certificación territorial 2022, en esta metodología se definen los criterios,  parámetros de evaluación,  fuentes de información y soportes que se requieren para cada una de  las variables definidas, sin embargo, no fueron informadas las fechas para la recepción de  información y datos citados, razón por la cual, no se remite producto para el presente mes. 
Una vez sea informada por parte de la Unidad para la Atención y Reparación Integral a las Víctimas (UARIV) las fechas y tiempos de recepción de información será remitido lo solicitado. Esta actividad corresponde a la programación del mes de agosto.
</v>
          </cell>
          <cell r="HZ71" t="str">
            <v/>
          </cell>
          <cell r="IA71" t="str">
            <v>Para contribuir en consolidar a Bogotá como líder en la implementación del Acuerdo de Paz, la reconciliación y el cuidado, se contempla el desarrollo de acciones y procesos de asistencia, atención, con énfasis en la reparación integral y la participación para las víctimas del conflicto armado, en concordancia con las obligaciones y disposiciones legales establecidas para el Distrito Capital. Durante el mes de enero se adelantaron (15) acciones de (15) programadas en las siguientes líneas de trabajo:
1.	Ruta de reparación integral para las víctimas del conflicto armado: i) Se realiza reporte de las acciones realizadas con la población que ingresó en ruta de atención, asistencia y reparación únicamente en el seguimiento a población que accedieron a los servicios de la en cabeza de la Dirección de Reparación Integral de la ACPVR. ii) Se remitieron (108) personas para la línea de empleabilidad con el aliado IDU.
2.	Medidas de ayuda humanitaria inmediata en el distrito capital: Se otorgaron 1.673 medidas beneficiando a 846 personas únicas, así: • Medidas de Albergue otorgadas: 172 • Medidas de Arriendo otorgadas: 191 • Medidas Unidades de Redención Alimentarias otorgadas: 209 • Medidas de auxilio funerario otorgadas: 1 • Medidas transporte de emergencia otorgadas: 6 • Kits Cocina otorgadas: 112 • Kits Dormitorio otorgadas: 289 • Kits Vajilla otorgadas: 290 • Kits Aseo personal otorgados: 403. 
3.	Medidas de prevención y protección a víctimas del conflicto armado: i) Articulación con funcionarios de Procuraduría General de la Nación para la remisión de (50) sistemas familiares; ii) Participación activa y de manera permanente en los PMU que se llevan a cabo en la Unidad de Protección Integral – La Florida donde se encuentra la población Embera; iii) Participación en los PMU que se llevan a cabo en la Alcaldía Mayor de Bogotá para atender requerimientos de entidades distritales en el marco de la ocupación que realiza la población Embera en las instalaciones del Parque Nacional; iv) Se realiza acompañamiento permanente a la población que se encuentra en los albergues dispuestos por la ACPVR, en materia psicosocial y jurídico.
4.	Espacios de coordinación y articulación programados con entidades e instancias de orden territorial y nacional, en materia de asistencia, atención y reparación a las víctimas del conflicto armado: : i) Se creó Historia de Usuario para la activación de un módulo en SIVIC de restitución de tierras; ii) Se realizó Extracción y análisis de información para identificar la población víctima del conflicto armado inscrita en el programa jóvenes en la U; iii) Se realizó documento cualitativo describiendo la población mujer víctima del conflicto armado en Bogotá; iv) Se realizó envío del acta de la tercera sesión ordinaria del Comité Distrital de Justicia Transicional (CDJT), celebrado el día 27 de diciembre de 2021 ; v) Se consolida la matriz de seguimiento a los compromisos derivados del Comité Distrital de Justicia Transicional (CDJT).
5.	Acciones según el protocolo de participación efectiva de las víctimas del conflicto armado: Se logró realizar acompañamiento y fortalecimiento a las 20 organizaciones seleccionadas para ejecutar sus iniciativas ciudadanas en el marco del convenio suscrito con el Programa de las Naciones Unidas para el Desarrollo (PNUD).
BENEFICIOS
•	Las personas que acceden a convocatorias en relación a la línea de empleabilidad, logran mejorar en diferentes aspectos su estabilización socioeconómica en la ciudad de Bogotá. 
•	Pueden acceder a la 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de Chapinero, RUU y Patio Bonito, punto de atención terminal y alojamientos temporales, con el objetivo de brindar una atención diferencial y humanizada para el acceso y goce efectivo de derechos en el marco de la ruta de reparación integral. 
•	Contar con profesionales cualificados para el desarrollo de acciones de orientación y acompañamiento psicosocial a población víctima del conflicto armado, reduciendo con ello los riesgos de cometer acciones con daño o victimización secundaria. 
•	Las 196 Víctimas del conflicto armado residente en Bogotá inscrita en el programa Reto en la U.
•	Población Mujer víctima del conflicto armado residente en Bogotá  
•	Todos los delegados y delegadas de las Mesas de Participación Efectiva de Victimas tienen la oportunidad de exponer sus inquietudes y realizar control de los compromisos adquiridos por parte de las diferentes entidades del Distrito, en las cuales se garantiza la participación de las víctimas en Bogotá D.C., en la planeación, la ejecución y el seguimiento a la política pública, dentro del Sistema Distrital de Atención y Reparación Integral a las Víctimas – SDARIV.
•	Representantes de organizaciones seleccionadas en el marco del convenio suscrito entre la Alta Consejería de Paz, Victimas y Reconciliación y el Programa de las Naciones Unidas para el Desarrollo (PNUD).</v>
          </cell>
          <cell r="IB71"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febrero se desarrollaron las siguientes dos (22) actividades de (22) programadas:
1. Se hace reporte de las acciones realizadas con la población que ingresó en ruta de atención, asistencia y reparación únicamente en el seguimiento a población que accedieron a los servicios de la en cabeza de la Dirección de Reparación Integral de la ACPVR. 
2. Reporte número de personas caracterizadas en el módulo de estabilización socioeconómica: Se caracterizó una sola persona. 
3. Remisión de la población a las ofertas en las líneas de formación, empleabilidad y emprendimiento: Se remitieron los siguientes datos según cada aliado y línea de caracterización socioeconómica: 
Línea Empleabilidad:
•	IDU: 87
•	TEXMODA: 164
•	CORP VOLVER A LA GENTE: 167
•	TOTAL EMPLEABILIDAD: 418
Línea Emprendimiento:
•	MINISTERIO DE COMERCIO: 613 
•	SDCRD: 13
•	TEXMODA: 100
•	TOTAL EMPRENDIMIENTO: 726 
Línea Formación:
•	CENTRO SOCIAL NAZARETH: 72 
•	CORP. VOLVER A LA GENTE: 259
•	TOTAL FORMACIÓN: 331
4. Gestión y seguimiento a las medidas y acciones a cargo de la Alta Consejería de Paz, Víctimas y Reconciliación -ACPVR a los Planes Integrales de Reparación Colectiva -PIRC territorializados
- Revisión de los documentos de enmienda presentados por el Grupo Distrital de Incidencia y Seguimiento al Auto 092 - GDSIA 092, y se envía informe el 23.02 para el trámite para del segundo pago de los talleres realizados en el marco del cumplimiento de la Resolución 006 del 2021.
- Se acompaña Visita técnica a la sede de la Asociación Nacional de Mujeres Campesinas, Negras e Indígenas de Colombia - ANMUCIC, con la Unidad para la Atención y Reparación Integral a las Víctimas - UARIV y equipo técnico de la Secretaría General.
5. Gestión y seguimiento a las medidas y acciones a cargo de la ACPVR y otras entidades del SDARIV a los PIRC territorializados
-Reunión de articulación con la Unidad para la Atención y Reparación Integral a las Víctimas - UARIV el 21.02, para establecer el estado actual de la implementación del PIRC territorializado de proceso la Asociación Nacional de Mujeres Campesinas, Negras e Indígenas de Colombia - ANMUCIC Bogotá.
6. Gestión y seguimiento a las medidas y acciones a cargo de otras entidades del Distrito a los PIRC territorializados: Se dio seguimiento a la concertación de la medida 3."Construir de manera participativa el Plan de Prevención y Protección Colectiva del Grupo Distrital, sus núcleos familiares y su sede de trabajo.
7. Gestionar el funcionamiento administrativo y operativo para el otorgamiento de la ayuda humanitaria:  Se otorgaron 3.133 medidas de Ayuda o Atención Humanitaria Inmediata (AHI) 
La sumatoria de medidas del mes de FEBRERO 2022 benefició a 1.395 personas para un acumulado de 2.241 personas únicas en lo corrido de la vigencia 2022.
8. ACCIONES INTERINSTITUCIONALES
Se realizaron (50) acciones Interinstitucionales desde los centros de encuentro en el mes de febrero 
9.  Orientaciones Psicosociales y atenciones en crisis:
Se dio respuesta a las diferentes necesidades de orientación general a las personas que realizaron la solicitud expresa de información sobre oferta social en los Centros de encuentro, puntos de atención y alojamientos temporales, adicionalmente se orientaron a las personas que fueron atendidas en el marco del proceso de otorgamiento de atención y ayuda humanitaria Inmediata. 
10.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11. Se llevaron a cabo (7) acciones de conmemoración, (2) acciones comunitarias en el marco del proceso mujeres que reverdecen el territorio, (2) acciones de la línea comunitaria asociadas a la Huerta de la Esperanza, Chapinero se realizó articulación con la tropa social de la Secretaría de Integración Social -SDIS con la entrega de alimentos calientes.
12. Se presentó el informe de acciones acompañamiento de emergencias humanitarias y jornadas territoriales que incluye lo realizado por la Alta Consejería de Paz, Víctimas y Reconciliación -ACPVR, con relación a la articulación interinstitucional y la atención de ayuda humanitaria.
13. Se realizó (1) espacio de Difusión de la ruta de la ley 1448 de 2011 por parte de funcionarios de la Unidad Administrativa Especial para la Atención y Reparación Integral a las Victimas.
14. Se atendieron 5 personas que solicitaron orientación por el hecho victimizante de amenaza, de ellos 2 casos fueron remitidos a la ruta de protección a la UNP y se registran 4 seguimientos a casos.
15.	Se creó historia de usuario donde busca identificar los hogares que realizaron evaluación de ayuda humanitaria .
16.	Se realizó extracción de información, cruce y análisis de información del registro único de víctimas y la base SIMAT para identificar niños víctimas del conflicto armado y de esta manera ser beneficiados con dispositivos con conectividad y movilidad escolar
17.  Organización y planificación de los lineamientos que orientan la gestión de alianzas público-privadas, de cooperación y la acción institucional del equipo de alianzas estratégicas. 
18. Desarrollo de la propuesta temática de Bogotá para el Foro Mundial de Ciudades y Territorios de Paz 2022 – 2023 y articulación con La Agenda de la Paz para la Organización Mundial. 
19. Reactivación de alianzas de la vigencia 2021 de cara a la consolidación de estrategias de estabilización socioeconómica del 2022 e iniciativas de impacto para la población objeto.
20. Se brindó apoyo técnico y operativo para las sesiones de 20 Mesas de Participación Efectiva de Victimas, 16 mesas locales, las 3 mesas de enfoque diferencias (Afro, Mujeres, Indígena) y la Mesa Distrital, las mesas que no sesionaron fueron: Fontibón, Barrios Unidos, Kennedy y Tunjuelito, en las dos primeras localidades se realizó convocatoria y no se conformó quorum mientras que en las mesas de Kennedy y Tunjuelito se realizaron reuniones pero de manera virtual por lo cual no se consideran sesiones ordinarias de acuerdo a la normatividad vigente.
21. Se establecieron dos encuentros con el equipo implementador del protocolo de Niños Niñas y Adolescentes, cuyo objetivo fue retomar las acciones realizadas en el 2021 para que  sirvan  como  hoja  de  ruta  para  el  2022, en donde  se  logró  activar  el  equipo  implementador.
22. Se presentó el informe Mensual de la implementación de las acciones que son competencia de la Alta Consejería frente al apoyo técnico y operativo dirigido a las Mesas de Participación Efectiva de Victimas, el protocolo de Niños, Niñas y Adolescentes y los procesos de formación y capacitación. En dicho informe se menciona el proceso que se ha adelantado frente a las acciones de fortalecimiento a las Mesas de participación y enfoque diferencial, a las organizaciones de víctimas formales y no formales.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	Realizar el proceso de caracterización a la población víctima permite darles oportunidades en áreas de formación, empleo y emprendimiento acorde a sus preferencias y necesidades.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Familias víctimas del conflicto armado debido a que se les hará seguimiento a los valores entregados de arriendo y unidades de redención, dando un punto de control en temas de información y ayudas otorgadas.
•	Niños y niñas víctimas del conflicto armado que sean beneficiados con dispositivos con conectividad y movilidad escolar
•	Gestión de acuerdo de voluntades para dar inicio a los programas de empleabilidad, asesoría y generación de ingresos. 
•	Inclusión y visibilidad de la gestión de iniciativas y estrategias productivas de la población objetivo.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Los funcionarios y funcionarias que atienden víctimas del conflicto armado en el distrito capital; los Líderes y lideresas de las Mesas de Participación Efectiva de las Víctimas del Conflicto Armado en Bogotá D.C. y las Víctimas del Conflicto Armado que asistieron al espacio accedieron a la información presentada por UARIV y plantearon sus inquietudes al respecto.
•	Las personas que fueron remitidos los programas y rutas que lidera La Subsecretaría para la Gobernabilidad y la Garantía de Derechos en la Dirección de Derechos Humanos de la Secretaría de Gobierno, contaron con la atención y orientación según la situación riesgo configurada con la amenaza que recibieron
•	Pueden acceder a la AHI aquellas personas y los miembros del hogar que presenten la declaración ante el ministerio público como víctimas del desplazamiento forzado y cuyo hecho haya ocurrido dentro de los tres (3) meses previos a la solicitud de la AHI. (Ley 1448, Artículo 63). 
•	Contar con profesionales cualificados para el desarrollo de acciones de orientación y acompañamiento psicosocial a población víctima del conflicto armado, reduciendo con ello los riesgos de cometer acciones con daño o victimización secundaria. 
•	Garantizar la continuidad de las acciones de orientación psicosocial a población víctima del conflicto armado en los Centros de encuentro de Chapinero, RUU y Patio Bonito, punto de atención terminal y alojamientos temporales, con el objetivo de brindar una atención diferencial y humanizada para el acceso y goce efectivo de derechos en el marco de la ruta de reparación integral. 
RETRASOS
•	El segundo espacio de formación y difusión se planeó para el mes de febrero con la Secretaría Distrital de la Mujer sobre la ruta única de mujeres Víctimas de violencias. Sin embargo, hubo un cambio de enlace en dicha entidad, por lo que fue necesario replantear todo el compromiso adquirido desde el subcomité de PPGNR y por tal razón hubo un atraso en su realización. El espacio se llevará a cabo en el mes de marzo.</v>
          </cell>
          <cell r="IC71" t="str">
            <v xml:space="preserve">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(29) actividades de (28) programadas:
• 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seis (6) actividades de seis (6) programadas: 
1. Reporte número de personas caracterizadas en el módulo de estabilización socioeconómica:
En el mes de marzo se logró caracterizar (3) personas que querían ser caracterizadas en el mes de enero, solo se realizaron estás caracterizaciones porque el contrato con la Línea 195 entró en vigencia la última semana de marzo.
2. Remisión de la población a las ofertas en las líneas de formación y empleabilidad: Se remitieron los siguientes datos según cada aliado y línea de caracterización socioeconómica: 
En el mes de marzo se remitieron:
Línea Empleabilidad:
•IDU: 79 
•TEXMODA: 139
TOTAL EMPLEABILIDAD: 218
Línea Formación:
•CENTRO SOCIAL NAZARETH: 71 Datos de caracterización
•Se consolidaron 148 datos en los Centros de Encuentro
TOTAL FORMACIÓN: 219
3. Reporte de seguimiento a población focalizada para las ofertas remitidas en las líneas de formación, empleabilidad y emprendimiento. Esta actividad se reporta con periodicidad trimestral y pretende lo siguiente:
a) Realizar un ejercicio de contra referencia en donde se le hace seguimiento al aliado para saber ¿Qué gestiones está haciendo con la población que se le remite? 
b) Saber ¿Qué personas están interesadas realmente en las ofertas que tiene el Distrito?
Durante los primeros 3 meses del año se remitieron 2.021 datos de la población a los diferentes aliados, en el proceso de seguimiento de referencia y contra referencia que se realiza, se obtuvo que los aliados contactaron la siguiente cantidad de datos: 860
EMPLEABILIDAD: 400
• IDU:97 
• Los contactos de Texmodas los realiza la DRI: 303 
EMPRENDIMIENTO: 100
• Texmodas 100.
 FORMACIÓN: 360
• Centro Social Nazareth 291 
• VOLVER A LA GENTE:69 
En cuanto a la cantidad de personas vinculadas durante los primeros tres meses del año 2022, se logró recoger la siguiente información:
EMPLEABILIDAD: 22
- IDU:1
- TEXMODAS:21
FORMACIÓN: 7
- Centro Social Nazareth:7
4. Se realizaron espacios de diálogo con la mesa de participación de la Localidad de Usme con el fin de adelantar actividades pedagógicas que sirvan para que las víctimas de la localidad apropien los conocimientos sobre los derechos que se derivan de la Acreditación de Víctimas ante la Jurisdicción Especial para la PAZ-JEP y que estos derechos, son distintos a los que se derivan de la ley de víctimas, entre ellos el derecho a la reparación. 
En este sentido el domingo 27 de marzo de 2022 se realizó la primera jornada de Diálogos Pedagógicos para la participación y acreditación de las víctimas ante la Jurisdicción Especial de Paz en la localidad de Usme. Vale la pena mencionar que los puntos de encuentro para los diálogos fueron seleccionados por las víctimas que representan la mesa, toda vez que, en esto, confluyen a su vez, grupos de víctimas que requieren información. para la garantía de los derechos que pueden derivarse de las acreditaciones ante la JEP, así como las distintas formas de participación que tienen las víctimas en el marco de la implementación del punto 5 del acuerdo de paz. 
5. Formular y ejecutar plan de trabajo de la ruta de Retorno Reubicaciones hacia y desde otros entes territoriales e Integración Local No étnica: Se realizó acompañamiento a 9 encuentros para fortalecimiento organizativo de las comunidades vinculadas a la implementación del plan distrital de retornos y reubicaciones desarrolladas por el equipo consultor cooperante PNUD, estos encuentros se desarrollada con el fin de dotar de herramientas normativas, conceptuales, participativas y organizacionales. 
La Alta Consejería de Paz, Víctimas y Reconciliación -ACPVR apoyó el análisis, evaluación y elección proyectos de vivienda sujetos de implementación del plan distrital de retornos y reubicaciones por un valor total de trecientos sesenta millones de pesos ($360.000.000) cada una por treinta millones de pesos  ($30.000.000) de iniciativas para la integración local, presentadas mediante licitación pública por organizaciones comunitarias y sociales; esto arrojo como resultado la elección de 12 iniciativas presentadas por las organizaciones.
6. Presentación de informe de seguimiento a las víctimas en ruta de reparación en la ciudad de Bogotá: Se realiza reporte de las acciones realizadas con la población que ingreso en ruta de atención, asistencia y reparación únicamente en el seguimiento a población que accedieron a los servicios de la en cabeza de la Dirección de Reparación Integral de la ACPVR.
• En relación con el otorgamiento de medidas de ayuda humanitaria inmediata en el Distrito Capital en el mes de marzo se desarrollaron las siguientes (5) actividades de (5) programadas, así:
7. Gestionar el funcionamiento administrativo y operativo para el otorgamiento de la ayuda humanitaria:  Se otorgaron 1.642 medidas de Ayuda o Atención Humanitaria Inmediata (AHI) de la siguiente manera:
• Medidas de Albergue otorgadas: 205
• Medidas de Arriendo otorgadas: 263
• Medidas Unidades de Redención Alimentarias otorgadas: 102
• Medidas de auxilio funerario otorgadas: 4
• Medidas transporte de emergencia otorgadas: 10
• Kits Cocina otorgadas: 134
• Kits Dormitorio otorgadas: 266
• Kits Vajilla otorgadas: 258
• Kits Aseo personal otorgados: 400
La sumatoria de medidas del mes de marzo de 2022 benefició a 1.291 personas para un acumulado de 1.834 personas únicas en la vigencia 2022.
8. Acciones Interinstitucionales:
Se realizaron (67) acciones Interinstitucionales, desde los Centros de Encuentro, así: 
• (19) Reuniones Bilaterales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 (6) Reuniones de Equipo Centro de Encuentro, donde se emiten lineamientos y logísticas de organización con las entidades presentes. 
• (4) Conmemoraciones realizadas desde los Centros de Encuentro y puntos de atención Terminal, Chapinero, Bosa, con el apoyo de la unidad móvil
• Apertura del servicio de la Jurisdicción Especial para la Paz (JEP) en el Centro de Encuentro Bosa.
• (4) acciones comunitarias Batuta y la huerta con el aporte del ICBF sembrando en familia en Suba, Corporación Volver a la Gente, Mesa local de víctimas de Santafé
• (8) Jornadas de Fortalecimiento Técnico
• (5) Socializaciones y sensibilizaciones con población victima en sala de espera de los CE
• (9) Ferias de servicios, participación en feria de servicios en las localidades de Usaquén, Usme y Barrios Unidos
• (2) Acompañamientos Étnicos en el Parque Florida y en el Parque Nacional, atendiendo a la población Embera
• (2) acciones dentro de la Estrategia Psicosocial en Albergue Jornada de activación psicosocial en Albergue: Maloka
• (2) Comités Locales de Justicia Transicional Alcaldía Local Mártires y Bosa
• (2) Reuniones Periódicas de Coordinaciones Sectoriales
• (2) Intervenciones Socio jurídicas en Albergue capacitación en “Derechos de la población víctima del conflicto armado y vías de exigibilidad""
• (1) Reunión Locativa en Centro de Encuentro.
9.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10.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el ICBF y Ministerio público por medio de la asignación de los casos al equipo implementador de acuerdo con la voluntariedad de la población.
11. Acciones Grupales y conmemoraciones:
• Se llevaron a cabo 8 acciones de conmemoración en los 6 Centros de Encuentro, el alojamiento principal y la Terminal de Transporte. Igualmente, se proyectó la metodología para las acciones de conmemoración del 9 de abril Día Nacional de la Memoria y la Solidaridad con las Víctimas del conflicto armado.
• Se realizó la Apertura punto de atención JEP - Centro de Encuentro Bosa con una participación de 70 personas.
• En el CE de Bosa se llevaron a cabo 6 acciones comunitarias en el marco del proceso mujeres que reverdecen el territorio, contando con la participación de 99 personas.
• En el CE de Bosa se implementaron 4 acciones de la línea comunitaria asociadas a la Huerta de la Esperanza, contando con la participación activa en clave de proceso de 41 personas.
• En relación con la gestión de medidas de prevención y protección a víctimas del conflicto armado en el mes de marzo se realizaron (6) actividades de (5) programadas, para la activación de las rutas de prevención temprana, prevención urgente y protección:
12. Se presentó el informe de acciones acompañamiento de emergencias humanitarias y jornadas territoriales que incluye lo realizado por la Alta Consejería de Paz, Víctimas y Reconciliación -ACPVR, con relación a la articulación interinstitucional y la atención de ayuda humanitaria. En este informe se describe lo realizado con respecto a:
Articulación Interinstitucional 
• Articulación con funcionarios de Procuraduría General de la Nación para la remisión de (45) sistemas familiares que realizaron declaración y requerían atención por parte de la ACPVR para el eventual otorgamiento de ayuda humanitaria inmediata.
• Participación y de manera permanente en los PMU que se llevan a cabo en la Unidad de Protección Integral – La Florida y Parque Nacional Enrique Olaya donde se encuentra la población Embera, en los cuales se realiza seguimiento a las condiciones habitacionales en las que se encuentran los sistemas familiares. 
• Participación en la jornada de trabajo interinstitucional cuyo objetivo consistió en adelantar el proceso de identificación que se llevó a cabo en las inmediaciones del Parque Nacional en el marco del cumplimiento de la sentencia de Tutela que ordenaba la caracterización de la población indígena asentada en las instalaciones del Parque. 
• Jornadas técnicas de fortalecimiento interinstitucional para adelantar el proceso de elaboración del Plan de Contingencia que busca brindar los lineamientos para atender a la población víctima de desplazamiento que llega a la ciudad de Bogotá. 
Atención de Ayuda Humanitaria
En el marco del proceso de evaluación de vulnerabilidad y posterior entrega de ayuda humanitaria, el equipo de la Unidad Móvil apoya en dos líneas: a) Proceso de evaluación de vulnerabilidad de los casos de declaración que son remitidos por Ministerio Publico, para el caso concreto: Procuraduría General y b) Evaluación de vulnerabilidad para otorgar sustitución de medida. 
De acuerdo con lo anterior, el equipo móvil realiza durante el mes (17) evaluaciones vulnerabilidad, de estas (8) remisiones para alojamiento temporal Albergue, (9) sustituciones de medida para otorgar medida de arrendamiento y unidades de redención por alimentación y elementos de aseo.
Seguimiento ocupación Albergue 
El equipo de la Unidad Móvil desarrolló acciones de seguimiento a la población que se encuentra en el marco de la ruta de asistencia y atención de la ACPVR, recibiendo medida de alojamiento en la modalidad albergue. 
13 y 14) Dos (2) Espacios de formación y difusión frente a las obligaciones del Estado en materia de prevención y protección, y las rutas con las que cuenta el Distrito para los efectos:
Se realizaron dos (2) espacios de difusión en el mes de marzo, el primero estuvo a cargo de la Secretaría Distrital de la Mujer el día 16 de marzo de 2022 dando a conocer la ruta única de mujeres víctimas de violencias y el segundo espacio fue coordinado por la Mesa PRUUNNA y realizado el día 29 de marzo sobre la Línea de política de Prevención del reclutamiento, uso y utilización de niños, niñas y adolescentes, con la asistencia de aproximadamente 40 personas por sesión entre víctimas, líderes y lideresas junto a funcionarios y funcionarias que atienden a la población víctima.
15 y 16) Dos (2) Talleres Integrales para el fortalecimiento de habilidades y manejo de instrumentos para identificar, advertir y actuar frente a un eventual riesgo, según enfoque diferencial y de género:
Se realizaron dos (2) talleres de prevención, protección y garantías de no repetición. El primero se realizó el 19 de marzo de 2022 en el marco de la sesión ordinaria de la Mesa de enfoque diferencial de mujeres víctimas del conflicto armado que se encuentran en Bogotá. El segundo se realizó el 11 de marzo de 2022 en el marco de la sesión ordinaria de la Mesa de enfoque diferencial de comunidades negras, afrocolombianas, raizales y palenqueras víctimas del conflicto armado residentes en Bogotá D.C.
17) Una (1) Remisión de casos a los programas y rutas que lidera La Subsecretaría para la Gobernabilidad y la Garantía de Derechos en la Dirección de Derechos Humanos de la Secretaría de Gobierno:
Se atendieron 10 personas que solicitaron orientación por el hecho victimizante de amenaza, de ellos 2 casos fueron remitidos a la ruta de protección y 1 caso remitido a la ruta de protección Casa Refugio LGTBI ambas rutas de la Dirección de Derechos Humanos de la Secretaría Distrital de Gobierno y se registran 8 seguimientos a casos.
• Para realizar los espacios de coordinación y articulación programados con entidades e instancias de orden territorial y nacional en el mes de marzo se realizaron (9) actividades de (9) programadas, las cuales están orientadas a fortalecer y desarrollar la coordinación y articulación con las entidades del Sistema Distrital de Atención y Reparación Integral a las Víctimas - SDARIV a través de: 
• La formulación, actualización y seguimiento al Plan de Acción Distrital de Víctimas, Paz y Reconciliación - PAD:  
I) Solicitud seguimiento trimestral
Se realizó la solicitud de seguimiento correspondiente al primer trimestre del año 2022; para dicho fin, se elevaron los siguientes requerimientos: 
18. Solicitud del seguimiento a la implementación del Plan de Acción Distrital (PAD) con corte al 31 de marzo de 2022. Esta solicitud se envió a 21 entidades y consta de las siguientes variables para cada una de las 146 metas anualizadas:
• Información de avance físico
• Información de la ejecución presupuestal de 2022 diligenciada en millones de pesos 
• Información de beneficiarios por sexo y localidad 
• Información de características poblacionales y diferenciales 
• Información de grupo etario 
• Información de tipo cualitativo de la implementación de acciones para dar cumplimiento a la meta PAD.
19. Solicitud de seguimiento a los acuerdos establecidos con la Mesa de Pueblos Indígenas Víctimas (MPIV) en el marco del proceso de concertación derivado del artículo 66 del Plan Distrital de Desarrollo. Esta solicitud es elevada a 11 entidades, a quienes se les solicita el avance cuantitativo y cualitativo de sus acuerdos en el primer trimestre de la vigencia 2022.
II) Reporte RUSICST
Durante el mes de marzo se realizó el cargue del 100% de la información solicitada por el Ministerio del Interior y la Unidad para las Víctimas en el marco Reporte Unificado de Sistema de Información, Coordinación y Seguimiento Territorial de la Política Pública de Víctimas del Conflicto Armado (RUSICST).
Para ello, se realizó la organización, distribución y envío de información correspondiente a cada una de las Direcciones y áreas de la ACPVR en razón a las actividades que se realizan por parte de estos en materia de ejecución de la Política Pública de Víctimas:
1. Alta Consejería de Paz, Víctimas y Reconciliación.
1.1 Alianzas Estratégicas
1.2 Equipo jurídico
1.3 Observatorio Distrital de Víctimas
2. Dirección de Reparación Integral
2.1. Equipo Territorial
2.3 Equipo de Participación e Incidencia Territorial
2.3 Coordinación SDARIV
2.4 Sistemas de Información
3. Dirección de Paz y Reconciliación
4. Dirección Centro de Memoria, Paz y Reconciliación 
Se sostuvo un acompañamiento permanente frente a las dudas o inconvenientes que se pudieran presentar en cada uno de los momentos del diligenciamiento del reporte; así como el seguimiento necesario para garantizar que se cumpliera el envío del reporte de conformidad a los tiempos establecidos por el Ministerio del Interior.
Posterior a la consolidación de la información requerida, se realizó la firma de la certificación de información reportada por parte del Alto consejero para el envío y cierre del reporte RUSICST correspondiente al segundo semestre del año 2021.
III) Cargue Modulo PAT Vivanto
20. En el mes de marzo se realizaron acciones orientadas a organizar y planificar el proceso de cargue de información en el módulo PAT Vivanto para la vigencia 2022, de conformidad con las orientaciones brindadas por la Unidad para las Víctimas, entidad administradora de la plataforma. A continuación, se relacionan las acciones desarrolladas:
1. Se participa en jornada de fortalecimiento de la Política Pública de Víctimas con la Unidad para las Víctimas con el objetivo de recibir los lineamientos generales para el cargue de información el módulo PAT Vivanto. De esta forma, se abordan los siguientes temas:
• Estrategia de gestión e implementación de oferta
• Ajustes al Plan de Acción Territorial
• Cargue de beneficiarios
• Soporte técnico y canales de comunicación
2. Con el objetivo de iniciar el cargue de la información se envía oficio a la Subdirección Nación – Territorio de la Unidad para las Víctimas realizando la solicitud de ajustes al módulo PAT Vivanto. Esto con el objetivo de realizar los ajustes requeridos al PAT plurianual cargado y de esta forma dar paso a la anualización correspondiente.
• La asistencia técnica brindada que requieran las entidades para la actualización, ejecución y seguimiento al PAD: 
21. Se realizaron 8 asistencias técnicas dirigidas a entidades del SDARIV con el propósito de brindar lineamientos generales frente a la elaboración del informe de implementación de la política pública de víctimas 2021 en el marco de la conmemoración del 9 de abril - Día Nacional de la Memoria y la Solidaridad con las Víctimas del Conflicto Armado. Para ello, se convocó a espacios bilaterales a las siguientes entidades y sectores:
• IDPAC
• IPES
• SDMujer
• SDSCJ
• SDHT
• SED
• Sector Cultura
• SDS
Se desarrolló asistencia técnica con la SDDE con el objetivo de brindar lineamientos técnicos en relación con el reporte trimestral al Plan de Acción Distrital (PAD) y generar acuerdos para la implementación de su oferta institucional con población víctima del conflicto armado. 
Igualmente, se coordinó reunión general del SDARIV con la participación de 21 entidades del Distrito con compromisos asociados a la Política Pública de Víctimas. Esta reunión se llevó a cabo el 29 de marzo, y tuvo como objetivo brindar lineamientos frente a los siguientes puntos:
• Reporte FUT
• Seguimiento trimestral al PAD o Lineamientos para la entrega de evidencias y soportes de las metas
• Seguimiento acuerdos Mesa de Pueblos Indígenas y Mesa Distrital
• Cronograma Subcomités Temáticos y CDJT 2022
•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22. Extracción de información para la construcción del informe IGED, la información extraída es para la elaboración de los siguientes derechos: garantías de no repetición, Derecho a la Vida, Derecho a la Libertad, Derecho a la integridad sexual, Asistencia y atención, Aseguramiento en salud y atención Psicosocial.
23. Mejoras SIVIC: se ejecutó la historia de usuario referente un control automático de Ayudas Humanitarias Inmediatas que se presentan en el rango de un mes la cuales no pueden duplicarse.
• El ejercicio de secretaría técnica del Comité Distrital de Justicia Transicional, sus subcomités temáticos y los Comités Locales de Justicia Transicional: No se adelantaron acciones.  
• La gestión de alianzas público - privadas y de cooperación internacional que contribuyan a hacer de Bogotá un territorio de reconciliación y construcción de memoria, verdad, justicia, reparación integral y con garantías de no repetición: 
24.  Organización, planificación y seguimiento de los lineamientos que orientan la gestión de alianzas público-privadas, de cooperación y la acción institucional del equipo de alianzas estratégicas. 
25. Desarrollo de la propuesta para el Foro Mundial de Ciudades y Territorios de Paz 2022 – 2023 y articulación con La Agenda de la Paz para la Organización Mundial. 
26. Seguimiento y gestión de alianzas de la vigencia 2021 de cara a la consolidación de estrategias de estabilización socioeconómica del 2022 e iniciativas de impacto para la población objeto.
•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No se presentaron acciones
• Para implementar las acciones según el protocolo de participación efectiva de las víctimas del conflicto armado en el mes de marzo se adelantaron (3) actividades de (3) programadas, así: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27. Se bridó apoyo técnico y operativo para las sesiones de 23 Mesas de Participación Efectiva de Victimas, 19 mesas locales, las 3 mesas de enfoque diferencial (Afro, Mujeres, Indígena) y la Mesa Distrital. La mesa local que no sesionó fue la de Barrios Unidos, debido a que en dos ocasiones la Personería local como secretaría técnica citó a la mesa y no fue posible la conformación del quorum; dichas convocatorias fueron realizadas para los días 4 y 30 de marzo.
28. En relación con las acciones adelantadas en el marco del Protocolo de NNA, se estableció un encuentro entre el equipo implementador para socializar los avances en las actividades que están desarrollando las entidades para la implementación del protocolo en la fase de afianzamiento y adicionalmente para coordinar las acciones a desarrollarse el próximo mes.
29. En relación a los procesos de formación y fortalecimiento de las mesas de participación efectiva, las víctimas y sus organizaciones formales y no formales, durante el mes de marzo, en el marco del Convenio suscrito entre la Oficina Alta Consejería de Paz Victimas y Reconciliación y el Programa de las Naciones Unidas para el Desarrollo -PNUD, en la modalidad de participación, se evidenció de manera importante el desarrollo de las 20 iniciativas ganadoras tras el primer desembolso de recursos correspondiente al 50% del estímulo.
Así las cosas, 19 de las 20 organizaciones avanzaron con el desarrollo de los eventos, charlas, talleres, procesos artísticos y de reivindicación de patrimonios inmateriales en especial el gastronómico. En el marco de este proceso adicionalmente en el mes de marzo se desarrollaron 2 jornadas de fortalecimiento a los representantes de las organizaciones, los días 9 y 29 de marzo. En la primera jornada se abordó el tema normativo en relación con los derechos de las víctimas y en la segunda jornada se trataron temas relacionados con la presentación de informes y temas de comunicación y redes sociales.
BENEFICIOS:
• Aumento en las capacidades para acceder a derechos derivados del Sistema Integral de Paz para las víctimas del conflicto armado de Usme.  Esto permite el fortalecimiento del punto 5 del acuerdo de paz que tiene como eje fundamental, la centralidad de las víctimas del conflicto armado y permite materializar la posibilidad de convertir a Bogotá, en un epicentro de paz y reconciliación.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Trimestralmente se realiza el seguimiento a la implementación del plan de Acción Distrital (PAD) el cual hace las veces de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 El Reporte Unificado de Sistema de Información, Coordinación y Seguimiento Territorial de la Política Pública de Víctimas del Conflicto Armado (RUSICST) es un mecanismo de información, seguimiento y evaluación al desempeño de su entidad territorial en relación con la implementación de la Política Pública de Víctimas del Conflicto Armado (Art. Artículo 2. 2. 8. 3. 8. Decreto 1084 de 2015).
• Todos los delegados y delegadas de las Mesas de Participación Efectiva de Victimas tienen la oportunidad de exponer sus inquietudes y realizar control de los compromisos adquiridos por parte de las diferentes entidades del Distrito, en las cuales se garantiza la participación de las víctimas en Bogotá D.C., en la planeación, la ejecución y el seguimiento a la política pública, dentro del Sistema Distrital de Atención y Reparación Integral a las Víctimas – SDARIV.
• Representantes de organizaciones seleccionadas en el marco del convenio suscrito entre la Alta Consejería de Paz, Victimas y Reconciliación y el Programa de las Naciones Unidas para el Desarrollo -PNUD
DIFICULTADES
La operación de caracterización socioeconómica inició bajo contrato 726 de 2021 el 31 de marzo de 2022, razón por la cual el resultado del día fue:
Se realizaron 10 intentos de llamadas de las cuales 4 contestaron y 3 realizaron el proceso de caracterización.
Para el mes de abril, ya se abordará el resto de la gestión del primer trimestre del 2022.
</v>
          </cell>
          <cell r="ID71"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abril se desarrollaron las siguientes dos (43) actividades de (44) programadas:
1. Reporte número de personas caracterizadas en el módulo de estabilización socioeconómica:
Para el mes de abril, estuvo en funcionamiento el contrato de la Línea 195, quienes realizaron 706 caracterizaciones efectivas a la población que manifestó vivir en Bogotá. 
Conforme a los reportes se informó gestionar la población que solicitó acceder al servicio de caracterización durante los meses de febrero-abril de la siguiente manera: Enero (106), Febrero (246), Marzo (64) y Abril (289).
2. Remisión de la población a las ofertas en las líneas de formación, empleabilidad y emprendimiento:
En el mes de marzo se remitieron:
• TOTAL EMPLEABILIDAD: 393
• TOTAL EMPRENDIMIENTO: 1.147
• TOTAL FORMACIÓN: 50
• Total General: 1.590 DATOS REMITIDOS A LOS DIFERENTES ALIADOS
3. Gestión y seguimiento a las medidas y acciones a cargo de la ACPVR a los PIRC territorializados
Así mismo, el 15/03/22 con el Sujeto de Reparación Colectiva, el Ministerio Publico, la Unidad nacional para la atención y reparación integral a las víctimas para el seguimiento del plan de la Asociación Nacional de Mujeres Campesinas Negras e Indígenas – ANMUCIC, la cual se encuentra en revisión y aval por parte de las y los asistentes. (Anexo 1)
El 29 de abril, se lleva a cabo reunión entre la Dirección de reparación y el equipo jurídico y corporativo de la ACPVR para la revisión del borrador de resolución 2022 mediante la cual se implementaría la medida 3.1. del PIRCR “Producción de una pieza audiovisual en la cual los miembros del pueblo Rrom, con residencia en Bogotá, puedan relatar su historia, dar a conocer quiénes son, cómo son sus tradiciones y costumbres” (Anexos 2 y 3).
4. Gestión y seguimiento a las medidas y acciones a cargo de la ACPVR y otras entidades del SDARIV a los PIRC territorializados
Se llevaron a cabo dos reuniones de seguimiento a la implementación de Planes Integrales de Reparación Colectiva con 2 Sujetos, en articulación con otras entidades: 
* el 15/03/22 con el Sujeto de Reparación Colectiva, el Ministerio Publico, la Unidad nacional para la atención y reparación integral a las víctimas para el seguimiento del plan de la Asociación Nacional de Mujeres Campesinas Negras e Indígenas – ANMUCIC, la cual se encuentra en revisión y aval por parte de las y los asistentes. (Anexo 1) 
* El 30/03/22 con el Sujeto de Reparación Colectiva, el Ministerio público y la Unidad nacional para la atención y reparación integral a las víctimas para el seguimiento del plan del Grupo Distrital de Seguimiento e Incidencia al Auto 092. (Anexo 4)
Así mismo, se llevaron a cabo reuniones técnicas e interinstitucionales para el seguimiento a la implementación de los Planes Integrales de Reparación Colectiva, de 3 Sujetos de Reparación Colectiva, como sigue:
* Grupo Distrital de Seguimiento e Incidencia al Auto 092: Se lleva a cabo reunión de articulación con la Unidad Nacional para la atención y reparación integral a las víctimas de revisión y seguimiento a la implementación del Plan de este sujeto, el 03/03/22 (Anexo 5)
* AFROMUPAZ: Se lleva a cabo una reunión de articulación con la Unidad Nacional para la atención y reparación integral a las víctimas de revisión y seguimiento a la implementación del Plan de este sujeto, el 0403 (Anexo 6)
* ANMUCIC: Se llevan a cabo reunión de articulación con la Unidad Nacional para la Atención y Reparación Integral a las Víctimas de revisión y seguimiento a la implementación del Plan de este sujeto, el 10 de marzo (Anexo 7).
5. Gestión y seguimiento a las medidas y acciones a cargo de otras entidades del Distrito a los PIRC territorializados
Se lleva a cabo una reunión de articulación con el CMPR y el despacho del consejero el 31 de marzo, en clave de evaluar la posibilidad que mediante el apoyo a la iniciativa de AFROMUPAZ de llevar a cabo Adinkra Fest en el centro de memoria se pudiesen implementar las medidas particularizadas: 10.4. "Apoyar la apropiación de espacios urbanos y rurales de la ciudad mediante la priorización en el acceso a espacios recreativos y deportivos de las y niñas, niños y familias de la organización", a cargo de Secretaría Distrital de Cultura-IDRD; la 12.2. " Formación en herramientas audiovisuales para la realización de una pieza audiovisual que contribuya a la reconstrucción de la memoria, en la cual participen las y los integrantes de la organización", a cargo de la Secretaría Distrital de la Mujer, IDARTES; o la 13.4. "Elaboración e implementación de una estrategia de comunicaciones para la difusión de prácticas culturales de Afromupaz que partan de la realización de talleres de comunicación digital y audiovisual, encaminada a la visibilización de la organización ante la sociedad", a cargo de ACPVR e IDPAC. (Anexo 8)
Algunas de las actividades relacionadas en los numerales 3, 4 y 5 corresponden al mes de marzo, teniendo en cuenta que su reporte se realiza mes vencido.
6. Presentación de informe de seguimiento a las víctimas en ruta de reparación en la ciudad de Bogotá: Se realiza reporte de las acciones realizadas con la población que ingreso en ruta de atención, asistencia y reparación únicamente en el seguimiento a población que accedieron a los servicios de la en cabeza de la Dirección de Reparación Integral de la ACPVR.
• Gestionar el funcionamiento administrativo y operativo para el otorgamiento de la ayuda humanitaria:  Se otorgaron 949 medidas de Ayuda o Atención Humanitaria Inmediata (AHI) de la siguiente manera:
7. Medidas de Albergue otorgadas: 144
8. Medidas de Arriendo otorgadas: 63
9. Medidas Unidades de Redención Alimentarias otorgadas: 176
10. Medidas de auxilio funerario otorgadas: 1
11. Medidas transporte de emergencia otorgadas: 1
12. Kits Cocina otorgadas: 37
13. Kits Dormitorio otorgadas: 92
14. Kits Vajilla otorgadas: 92
15. Kits Aseo personal otorgados: 343
La sumatoria de medidas del mes de ABRIL de 2022 benefició a 890 personas para un acumulado de 2661 personas en la vigencia 2022.
16. Tablero de control Estrategia Territorial
Se genera tablero de control con el reporte de atenciones y funcionarios, el cual permite visualizar y actualizar la información para toma de decisiones al interior del equipo territorial.
17. Gestiones para la celebración Convenio de acuerdos de servicio.
Se realiza Anexo Técnico No. 01 el cual hace parte integral del CONVENIO 4120000-1163-2020 -JEP 419 de 2020, cuyo objeto es “aunar esfuerzos entre la Oficina de la Alta Consejería para los Derechos de las Víctimas, la Paz y la Reconciliación de la Secretaría General de la Alcaldía Mayor de Bogotá en adelante -ACDVPR-SG y la Jurisdicción Especial para la Paz -JEP-, para el fortalecimiento y la priorización de estrategias, programas, proyectos y acciones específicas encaminadas a fortalecer el proceso de implementación del punto 5 del Acuerdo de Paz en Bogotá-región.”
Con el Centro Social Nazareth y Corporación Volver a la Gente se ha logrado establecer, una serie de acuerdos a través de actas de entendimiento para la prestación de servicios, parámetros, intercambio de información y acceso a la oferta de servicios para la población víctima.
Con la Corporación Educativa Minuto de Dios – CEMID, Agencia de Empleo Compensar y Fundación Nacional Batuta, se han realizado reuniones y la construcción de documentos borrador.
18. Informe Estrategia Territorial. Se relacionan acciones de articulación interinstitucional (SDARIV) y acciones de atención en Centros de Encuentro y Territorio.
Acciones Interinstitucionales:
- (12) Reuniones Bilaterales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a fin de aportar en el proceso de restablecimiento de derechos según los componentes de asistencia, atención y reparación integral a víctimas del conflicto armado.
- (14) Socialización y sensibilización con población víctima en sala de espera CE, socializar los servicios que están presentes en los Centros de Encuentro de manera constante y las jornadas especiales. Igualmente, los funcionarios de las diferentes entidades realicen exposición sobre sus ofertas. Se hace todas estas orientaciones de las entidades del SDARIV dado que se sigue presentando desconocimiento por parte de la población de las opciones que tienen de acceder a servicios que alivien sus condiciones.
- (3) Conmemoraciones: donde se Implementaron acciones simbólicas en el marco de la conmemoración del Día Nacional de Memoria y Solidaridad con Víctimas del Conflicto Armado del 09 de abril de 2022, con el objetivo de reconocer las víctimas como ciudadanos sujetos de derechos, posicionando a cada víctima en el centro del acuerdo de paz realizando actos de pedagogía social que promueva la construcción de ciudadanía, reconociendo las afectaciones desproporcionadas de diferentes grupos poblacionales en la historia del conflicto, brindando un espacio de reconocimiento a las afectaciones de las personas que pertenecen a grupos poblacionales de especial protección constitucional mediante actividad de conocimiento y reconocimiento como ciudadanía. 
- Feria de servicios: acompañar la asamblea propuesta por la MLPEV de la localidad de Fontibón con una feria de servicios de todas las entidades que prestan servicio en el Centro de Encuentro Kennedy.  
- Acción comunitaria: realizar el 1er taller de fortalecimiento de emprendimientos de víctimas de Suba con el apoyo del Colegio Fe y Alegría, el SENA.
- Acompañamiento Étnico: se adelanta reunión bilateral con la orientadora étnica frente a los servicios de atención en el CE Ciudad Bolívar.
- (12) Reuniones de equipo de trabajo en Centros de Encuentro: donde se abordan temas de organización de los equipos, asignación de roles, socialización comunicaciones oficiales (memorandos) y lineamientos dados desde Nivel Central (procesos de atención, sustituciones, prorrogas de arriendo y alimentos), planes de mejoramiento y temas administrativos. 
- Reunión Locativa en Centro de Encuentro: se realizó socialización de la labor mantenimiento del caño aledaño al Centro de Encuentro Patio Bonito.
19.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20.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avanzar en la identificación de derechos vulnerados y afectaciones emocionales derivadas de los hechos victimizantes, proyectando acciones que den respuesta a las necesidades de la población que se encuentra en proceso de atención y en ruta de inmediatez movilizando la oferta social y la corresponsabilidad de las familias. 
• Se logra dar respuesta a las solicitudes de atención psicosocial remitidas por el ICBF, Ministerio público y remisiones internas por medio de la asignación de los casos al equipo implementador, los procesos de acompañamiento fueron abiertos de acuerdo con la voluntariedad de cada persona. 
21. Acciones Grupales y conmemoraciones
• En el mes de abril se implementaron diferentes acciones de conmemoración en el marco del Día Nacional de la Memoria y la Solidaridad con las Víctimas del conflicto armado, contando con la participación de 644 personas aproximadamente. Se aclara que en todas las actividades realizadas se implementaron las medidas de bioseguridad establecidas por el ministerio de Salud y la Alcaldía de Bogotá, entre ellas el control de aforo en cada uno de los centros de encuentro. 
• En el CE de Bosa se llevan a cabo 2 acciones comunitarias en el marco del proceso mujeres que reverdecen el territorio, contando con la participación de 45 personas. 
• En el CE de Bosa se implementaron 2 acciones de la línea comunitaria asociadas al proceso de la Huerta de la Esperanza, contando con la participación activa en clave de proceso de 23 personas.
22. Informe Vías de Hecho acompañadas por ACDVPR
Articulación Interinstitucional 
• Articulación con funcionarios de Procuraduría General de la Nación para la remisión de (17) sistemas familiares que realizaron declaración y requerían atención por parte de la ACPVR para el eventual otorgamiento de ayuda humanitaria inmediata.
• Participación y de manera permanente en los PMU que se llevan a cabo en la Unidad de Protección Integral – La Florida y Parque Nacional Enrique Olay donde se encuentra la población Embera, en los cuales se realiza seguimiento a las condiciones habitacionales en las que se encuentran los sistemas familiares. 
• Participación en la jornada de trabajo interinstitucional cuyo objetivo consistió en adelantar el proceso de identificación que se llevó a cabo en las inmediaciones del Parque Nacional en el marco del cumplimiento de la sentencia de Tutela que ordenaba la caracterización de la población indígena asentada en las instalaciones del Parque. 
• Durante el periodo comprendido entre el 05 de marzo de 2022 al 30 de marzo 2022, se adelantó un acompañamiento permanente a la población afectada por los actos terroristas ocurridos contra la Estación de Policía y el Centro de Atención Inmediata (CAI) de la Policía Nacional, en el sector de Sierra Morena el pasado 5 de marzo y en Arborizadora Alta el 26 de marzo, en la localidad de Ciudad Bolívar.
23. Informes de acciones acompañamiento de emergencias humanitarias y jornadas territoriales desde la ACDVPR
Atención de Ayuda Humanitaria
• En el marco del proceso de evaluación de vulnerabilidad y posterior entrega de ayuda humanitaria, el equipo de la Unidad Móvil apoya en tres líneas: a) Proceso de evaluación de vulnerabilidad de los casos de declaración que son remitidos por Ministerio Publico, para el caso concreto: Procuraduría General; b) Evaluación de vulnerabilidad para otorgar sustitución de medida; y c). Seguimiento ocupación Albergue, el equipo desarrolló acciones de seguimiento a la población que se encuentra en el marco de la ruta de asistencia y atención de la ACPVR, recibiendo medida de alojamiento en la modalidad albergue. 
24-25. (2)Espacios de formación y difusión frente a las obligaciones del Estado en materia de prevención y protección, y las rutas con las que cuenta el Distrito para los efectos: Se realizaron (2) dos espacios de formación, el 21 de abril el espacio que socializa la Ruta de defensores y defensoras y el 27 de abril se hizo lo propio con la Ruta de protección Casa Refugio LGBT por parte de la dirección de Derechos Humanos de la Secretaría Distrital de Gobierno.
26. Remisión de casos a los programas y rutas que lidera La Subsecretaría para la Gobernabilidad y la Garantía de Derechos en la Dirección de Derechos Humanos de la Secretaría de Gobierno: En el mes de abril se atendieron 3 situaciones de riesgo, se les dio seguimiento a 8 situaciones previamente atendidas y se remitió 1 caso a la Secretaría Distrital de Gobierno. Para un total de 10 personas atendidas.
• La formulación, actualización y seguimiento al Plan de Acción Distrital de Víctimas, Paz y Reconciliación - PAD:  
Solicitud seguimiento trimestral
Se consolida versión preliminar de la matriz de Seguimiento al Plan de Acción Distrital (PAD) del primer trimestre del año 2022 con la información reportada por 21 entidades del SDARIV en el marco de las metas anualizadas para la actual vigencia. En este sentido, se registra la siguiente información, por cada una de las 146 metas PAD 2022:
• Avance físico 
• Avance presupuestal 
• Beneficiarios por sexo y localidad 
• Características poblacionales y diferenciales
• Información de orden cualitativo de la implementación de acciones para el cumplimiento a la meta PAD. 
En el marco de este ejercicio la OACPVR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Es importante precisar que el reporte que se remite es un reporte de carácter preliminar; toda vez, a la fecha de corte, algunas entidades se encuentran realizando ajustes a las observaciones remitidas por parte de la OACPVR.
27. Insumos Informe 9 de Abril
Se remite al Observatorio Distrital de Víctimas del Conflicto Armado (ODVCA) el capítulo titulado “Implementación de la Política Pública de Víctimas en el Distrito Capital 2021” como insumo para la elaboración del Informe 9 de abril, el cual debe presentarse anualmente ante el Concejo de Bogotá. Este capítulo brinda un balance de las acciones adelantadas en materia de la Política Pública de Víctimas en el marco del Plan Distrital de Desarrollo “Un Nuevo Contrato Social y Ambiental para la Bogotá del Siglo XXI” y el Plan de Acción Distrital correspondiente a la vigencia 2021. Para tal fin, se estructuraron tres (3) aparados que dan cuenta de los avances del Sistema Distrital de Atención, Asistencia y Reparación Integral a las Víctimas (SDARIV) en materia de atención, asistencia, y reparación integral: 
(i) Implementación de la Política Pública de Víctimas en el Distrito Capital 2021
(ii)  Balance de la implementación del Plan de Acción Distrital (PAD) 2021 
(iii)  Balance del PAD por componentes
28. Informe 9 de abril 2022
Se construyó el Informe 9 de abril donde da a conocer la rendición de cuentas de las acciones realizadas por la Alta Consejería de Paz, Victimas y reconciliación durante el año 2021, este informe es presentado el 9 de abril al Concejo de Bogotá
29. Informe IGED 2022
Se desarrolló el Informe de goce efectivo de derechos IGED, donde acorde al Auto 373 de 2016, ajustada a partir de lo consignado en el Auto 331 de 2019, y el Auto 166 de 2020 de la Corte Constitucional, se construyeron la batería de indicadores con la información de la Unidad Victimas y la Alta Consejeria de Paz, Victimas y Reconciliación 
30. Boletín Trimestral
Se desarrolló el Boletín Trimestral del Observatorio Distrital de Victimas, donde visibiliza a la población víctima radicada en Bogotá, realiza una Caracterización de la población e informa las medidas entregadas por la Alta Consejería De Paz, Víctimas y Reconciliación
31. Historia de Usuario SIVIC
Se realizó Historia Usuario SIVIC que permitiera identificar las evaluaciones que se realizan manera manual, con el objetivo verificar si la información registrada de manera manual en el FUD es correcta.
32. Extracción de Información
Se realizó extracción de información para identificar niños, niñas y adolescentes, Victimas del conflicto armado inscritas en los colegios de la secretaria de educación, para dar prioridad y seguimiento en las matrículas de los colegios del Distrito
33. Desarrollo de la propuesta para el Foro Mundial de Ciudades y Territorios de Paz 2022 – 2023 y articulación con La Agenda de la Paz para la Organización Mundial. Así mismo, se logró acuerdo estratégico de cooperación con la fundación Konrad Adenauer Stiftung (KAS).
34. Seguimiento y gestión de alianzas de la vigencia 2021 de cara a la consolidación de estrategias de estabilización socioeconómica del 2022 e iniciativas de impacto para la población objeto como lo son con la Cámara de Comercio de Bogotá, KAS, GLOBANT, SECRETARIA DE DESARROLLO ECONOMICO, FUNDACIÓN ANDI, SENA Y OEI. 
35-40. Convocatoria Subcomités temáticos:
De conformidad con lo establecido por el Decreto 339 de 2020 y a la Resolución 036 de 2014 se la realiza convocatoria a los Subcomités Temáticos previos al Comité Distrital de Justicia Transicional (CDJT), de acuerdo con el cronograma y al plan de trabajo realizado con las coordinaciones de los Subcomités. Bajo este proceso de convocatoria se define:
Agenda, insumos a enviar, asuntos referidos al Plan Operativo Anual (POA), invitados especiales y establecimiento de las delegaciones de víctimas. De igual forma, se realiza acopio de los documentos definidos por las coordinaciones de los Subcomités, para que sean discutidos en cada una de las sesiones. 
Esta convocatoria fue remitida a las entidades el día 19 de abril, atendiendo a los tiempos de su reglamento interno. Los subcomités temáticos son:
i) Asistencia y Atención
ii) Reparación Integral
iii) Prevención, Protección y Garantías de No Repetición
iv) Memoria, Paz y Reconciliación
v) Sistemas de Información
41. Se brindó apoyo técnico y operativo para las sesiones desarrolladas en el mes de abril, durante este periodo sesionaron las 24 Mesas de Participación Efectiva de Victimas, 20 mesas locales, las 3 mesas de enfoque diferencias (Afro, Mujeres, Indígena) y la Mesa Distrital.
42. En relación con las acciones adelantadas en el marco del Protocolo de NNA, se desarrollaron dos encuentros con el equipo implementador del protocolo de NNA estos encuentros tuvieron como objetivo socializar los avances de las actividades que se están desarrollando para la implementación del protocolo de participación de NNA víctimas en la fase de afianzamiento. 
43. En relación con los procesos de formación y fortalecimiento de las mesas de participación efectiva, las víctimas y sus organizaciones formales y no formales, durante el mes de abril, en el marco del Convenio suscrito entre la Oficina Alta Consejería de Paz Victimas y Reconciliación y el Programa de las Naciones Unidas para el Desarrollo -PNUD, se evidenció de manera importante el desarrollo de las actividades de las iniciativas ganadoras. Las 20 organizaciones avanzaron con el desarrollo de los eventos, charlas, talleres, procesos artísticos y de reivindicación de patrimonios inmateriales en especial el gastronómico.
BENEFICIOS
• Aumento en las capacidades para acceder a derechos derivados del Sistema Integral de Paz para las víctimas del conflicto armado de Usme.  Esto permite el fortalecimiento del punto 5 del acuerdo de paz que tiene como eje fundamental, la centralidad de las víctimas del conflicto armado y permite materializar la posibilidad de convertir a Bogotá, en un epicentro de paz y reconciliación.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 Realizar el proceso de caracterización a la población víctima permite darles oportunidades en áreas de formación, empleo y emprendimiento acorde a sus preferencias y necesidades.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Acompañar a la comunidad de Bosa Porvenir que accedió de manera voluntaria al plan de retornos y reubicaciones con el apoyo a la presentación y fortalecimiento de iniciativas que aportan a la integración local.
• Apoyo a la estabilización del retorno Embera en territorio, a través de la formulación, entrega y fortalecimiento de iniciativas comunitarias para la autosostenibilidad.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•Garantizar la continuidad de las acciones de orientación psicosocial a población víctima del conflicto armado en los Centros de encuentro de Chapinero, RUU y Patio Bonito, punto de atención terminal y alojamientos temporales, con el objetivo de brindar una atención diferencial y humanizada para el acceso y goce efectivo de derechos en el marco de la ruta de reparación integral.</v>
          </cell>
          <cell r="IE71"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MAYO se desarrollaron las siguientes dos (41) actividades de (41) programadas:
1. Reporte número de personas caracterizadas en el módulo de estabilización socioeconómica:
Para el mes de MAYO, estuvo en funcionamiento el contrato de la Línea 195, quienes realizaron 574 caracterizaciones efectivas a la población que manifestó vivir en Bogotá. 
2. Remisión de la población a las ofertas en las líneas de formación, empleabilidad y emprendimiento: Se remitieron 8.930 datos de población víctima en las tres líneas que buscan contribuir a un desarrollo social y productivo sostenible, a continuación, se evidencian las cantidades de datos por línea y por aliado de la DRI-OACPVR
EMPLEABILIDAD TOTAL: 614
-	IDU:284
-	TEXMODAS:330
EMPRENDIMIENTO TOTAL: 5645
-	IDT:3774 MSM
-	PROPAIS –MINCOMERCIO: 1825 MSM
-	SDDE:46
FORMACION TOTAL: 2671
 -	CENTRO SOCIAL NAZARETH: 257 (138 DE MARZO Y ABRIL, 64 MAYO EN CENTROS DE ENCUENTRO Y 55 ENVIADOS POR CORREO)
-	ESTRATEGIA EDUCACIÓN UNIDAD VÍCTIMAS:41
-	OEI Y MINISTERIO DEL INTERIOR: 2373 MSM
3. Presentación de informe de seguimiento a las víctimas en ruta de reparación en la ciudad de Bogotá: Se realiza reporte de las acciones realizadas con la población que ingreso en ruta de atención, asistencia y reparación únicamente en el seguimiento a población que accedieron a los servicios de la en cabeza de la Dirección de Reparación Integral de la ACPVR.
• Gestionar el funcionamiento administrativo y operativo para el otorgamiento de la ayuda humanitaria:  Se otorgaron 3.308 medidas de Ayuda o Atención Humanitaria Inmediata (AHI) de la siguiente manera:
4. Medidas de Albergue otorgadas: 138
5. Medidas de Arriendo otorgadas: 435
6. Medidas Unidades de Redención Alimentarias otorgadas: 464
7. Medidas de auxilio funerario otorgadas: 0
8. Medidas transporte de emergencia otorgadas: 11
9. Kits Cocina otorgadas: 347
10. Kits Dormitorio otorgadas: 821
11. Kits Vajilla otorgadas: 816
12. Kits Aseo personal otorgados: 276
La sumatoria de medidas del mes de MAYO de 2022 benefició a 1.401 personas para un acumulado de 3.180 personas en la vigencia 2022.
13. Tablero de control Estrategia Territorial
Se genera tablero de control con el reporte de atenciones y funcionarios, el cual permite visualizar y actualizar la información para toma de decisiones al interior del equipo territorial.
En el marco de los procesos adelantados para la asistencia, atención y reparación integral de la población victima que llega a la ciudad de Bogotá desarrollamos una serie de acciones que aportan a los procesos de restablecimiento de derechos y garantías de no repetición en los Centros de Encuentro para la Paz y la Integración Local de víctimas del conflicto armado interno.
En este sentido, se llevaron a cabo actividades y eventos desde los Centros de Encuentro:
• (38) Reuniones Bilaterales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a fin de aportar en el proceso de restablecimiento de derechos según los componentes de asistencia, atención y reparación integral a víctimas del conflicto armado.
• (20) Socialización y sensibilización con población víctima en sala de espera CE, socializar los servicios que están presentes en los Centros de Encuentro de manera constante y las jornadas especiales. Igualmente, los funcionarios de las diferentes entidades realicen exposición sobre sus ofertas. Se hace todas estas orientaciones de las entidades del SDARIV dado que se sigue presentando desconocimiento por parte de la población de las opciones que tienen de acceder a servicios que alivien sus condiciones.
• (6) Ferias de servicios Jornada de servicios de la Subred Norte con el programa SaludEMujer, SENA Servicio Nacional de Aprendizaje oferta de servicios de empleo y formación a las víctimas que asisten al CE. Articulación desde la Alta Consejería con la alcaldía local de Rafael Uribe Uribe, para la organización y planeación del encuentro por la Paz.
• (5) Acciones comunitarias promover un espacio que permita reconocer, tramitar y transformar los sentimientos y emociones generados a partir de la ocurrencia de los hechos que los y las participantes han vivenciado, y que estos deciden enmarcar dentro de las dinámicas del conflicto armado colombiano, a través de un espacio performativo.
• Acompañamiento Étnico, se brindar orientación a la población victima sobre la ruta étnica y diferencial de la ACVPR.
• (11) Reuniones de equipo de trabajo Centros de Encuentro, donde se abordan temas de organización de los equipos, asignación de roles, socialización comunicaciones oficiales (memorandos) y lineamientos dados desde Nivel Central (procesos de atención, sustituciones, prorrogas de arriendo y alimentos), planes de mejoramiento y temas administrativos.
• Reuniones Locativas Centro de Encuentro actualizar la información disponible con respecto al auditorio compartido entre el CADE Patio Bonito y el C.E. Kennedy, dando seguimiento a la acción de mejora 450, revisión de información de servicios de tecnología.
• Visita Centro de Encuentro Chapinero verificar entidades presentes, horarios de atención y novedades de servicio, evidencias de reunión que se deben realizar como soportes para el informe de alertas tempranas, presencia Institucional de la Unidad Administrativa Especial para la Atención y Reparación Integral a las Victimas – UARIV, inconsistencias identificadas requerimientos de GLPI tecnológicos, la ruta para subir las evidencias que soportan la gestión realzada al interior de los centros y aportan para la construcción de los Informes SEGPLAN y Alertas Tempranas, actividades “Socialización y sensibilización con población victima en sala de espera CE, matriz de Primeras veces Otorgamiento AAHI.
14.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 Se logra dar respuesta inmediata a los casos de atención en crisis, ideación suicida, delitos sexuales y solicitudes de reunificación familiar por medio de las rutas de la secretaría Distrital de Salud, CICR, SD Mujer y Comisión de seguimiento a Ministerio Publico. En el marco del proceso de orientación se identificaron casos que requieren de acompañamiento psicosocial en clave de la medida de rehabilitación psicosocial PAPSIVI los cuales fueron gestionados para su pronta atención. 
• Desde el componente de seguimiento se realizó la atención telefónica del 90% de los beneficiarios vigentes del fondo de educación superior, con el fin de ofrecer orientación en sus procesos de permanencia al interior de las instituciones de educación superior donde estudian.
15.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El equipo logra apoyar a más sistemas familiares en el abordaje de sus afectaciones emocionales derivadas de los hechos victimizantes y activación de oferta social que les permita iniciar procesos de estabilización en el nuevo territorio. Por medio de estas acciones se logra dar respuesta a las necesidades de la población que se encuentra en proceso de atención y en ruta de inmediatez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 Desde el componente de acompañamiento psicosocial se desarrolló la implementación de dos sesiones de la estrategia de acompañamiento psicosocial, la ruta de Bochica, con beneficiarios de las cohortes 2020-2 y 2021-1. Se estableció contacto vía correo electrónico con las instituciones de educación superior nuevas, que corresponden a beneficiarios de las cohortes 2021-2 y 2022-1
16. Acciones Grupales y conmemoraciones
• En mayo se implementaron diferentes acciones de conmemoración en el marco del Día Nacional por la Dignidad de las Mujeres Víctimas de Violencia Sexual, se logró tener un impacto positivo aproximadamente en 349 personas. Se aclara que en todas las actividades realizadas se implementaron las medidas de bioseguridad establecidas por el ministerio de Salud y la Alcaldía de Bogotá, entre ellas el control de aforo en cada uno de los centros de encuentro. Las acciones fueron implementadas en los 6 Centros de Encuentro, 2 puntos de atención y en el alojamiento principal Casa Volver. 
• En los Centros de Encuentro de Bosa, Rafael Uribe Uribe y alojamiento principal Casa Volver se implementaron diferentes acciones de conmemoración en el marco del día de la afrocolombianidad. Se contó con la participación activa de 60 en Bosa, 50 en RUU y en el alojamiento temporal. 
• En el Centro de Encuentro de Bosa se llevan a cabo 4 acciones que dan respuesta a la línea comunitaria: i) Acciones colectivas por la niñez: Objetivo General: Propiciar espacios que aporten a la sociedad en el reconocimiento del juego como vehículo de integración y diálogo, en el marco del día de la niñez. Con esta acción se logró incidir a 13 familias que hacen uso de la oferta del Centro de Encuentro. ii)Se implementaron 3 acciones de la línea comunitaria asociadas al proceso de la Huerta de la Esperanza, contando con la participación en clave de proceso de 48 personas.
• En los CE de Rafael Uribe, Suba, Patio Bonito, Ciudad Bolívar y UM se llevan a cabo acciones que dan respuesta a la línea individual-familiar
17. Se presenta el Informe de acciones acompañamiento de emergencias humanitarias y jornadas territoriales desde la ACDVPR, en donde se describen las acciones relacionadas con:
• Atención de Ayuda Humanitaria: En el marco del proceso de evaluación de vulnerabilidad y posterior entrega de ayuda humanitaria, el equipo de la Unidad Móvil apoya en dos líneas: a)Evaluación de vulnerabilidad para otorgar sustitución de medida. 
De acuerdo con lo anterior, el equipo móvil realiza durante el mes (60) evaluaciones vulnerabilidad, de estas (4) remisión para alojamiento temporal Albergue, (51) sustituciones de medida para otorgar medida de arrendamiento y (5) unidades de redención por alimentación y elementos de aseo.
• Seguimiento ocupación Albergue: El equipo de la Unidad Móvil desarrolló acciones de seguimiento a la población que se encuentra en el marco de la ruta de asistencia y atención de la ACPVR, recibiendo medida de alojamiento en la modalidad albergue.  
18-20. (3) Espacios de formación y difusión frente a las obligaciones del Estado en materia de prevención y protección, y las rutas con las que cuenta el Distrito para los efectos
En el mes de mayo se realizaron 3 espacios de formación de 2 programados, con la presentación por parte de la Dirección de Derechos Humanos de la Secretaría Distrital de Gobierno de tres de sus rutas: el 12 de mayo La Ruta de Atención a Víctimas de Presunto Abuso de Autoridad por parte de la Fuerza Pública, el 19 de mayo La Ruta por la Reconciliación para la Atención a la Población Reinsertada y Reincorporada en Riesgo y el 26 de mayo La Ruta de atención interna de las víctimas del delito de trata de personas. Es importante indicar que estos espacios son programados en articulación con la Secretaría Distrital de Gobierno -SDG, en tal sentido, el compromiso para la vigencia 2022 es realizar 20 espacios de formación y difusión, por lo cual se durante la vigencia 2022, por lo cual se cumplirá esta meta durante la vigencia (para el presente mes se adelantó 1 espacio de formación y difusión).
21. (1) Remisión de casos a los programas y rutas que lidera La Subsecretaría para la Gobernabilidad y la Garantía de Derechos en la Dirección de Derechos Humanos de la Secretaría de Gobierno 
En el mes de mayo de 2022 se atendieron 2 personas que solicitaron orientación por el hecho victimizante de amenaza, de ellos 1 caso fue remitido a la Ruta Distrital para la atención y protección de Defensores y Defensoras de la Dirección de Derechos Humanos de la Secretaría Distrital de Gobierno y se registra seguimiento a 2 casos, para un total de 4 personas en el mes
22. Cargue Avanti seguimiento trimestral
Durante el mes de mayo, se realizó el cargue del 100% de las metas PAD con su respectivo avance en la plataforma AVANTI. Para tal fin, se consolidó la batería de indicadores a través de la cual se reporta la implementación física y presupuestal de cada una de las metas PAD correspondiente a la vigencia 2022; asimismo, se realizó la consolidación de los criterios e indicadores desagregados. 
Se realiza la actualización de los criterios y metas proyecto de inversión asociadas. Una vez consolidada esta información se procede al cargue respectivo en la plataforma, dando como resultado la publicación del avance físico correspondiente al 59,8% y de la ejecución presupuestal de 30,4%.
•	Asesorar y difundir la gestión del conocimiento en materia de víctimas, paz, reconciliación, e implementación de los acuerdos.
23. Adecuación SIVIC: 
 Se desarrolló sobre el Sistema de Información SIVIC un control que permite evidenciar o visualizar criterios del cálculo de la tasación y observar si la tasación está bien calculada porque algún dato de las personas que están evaluando no es correcto. Si se requiere el cambio de la tasación de manera manual, se implementó funcionalidad para su cambio para lo cual se debe registrar la correspondiente observación. De igual manera, se implementó la funcionalidad que permite ver el historial de tasación que genera el sistema y la que ha establecido el usuario. 
En esta ventana se anexa la protección especial que se le asigna a la víctima para poder ver a que tasación hace la referencia.
24. Extracción de Información
Se extrajo la información de la línea base de corte 1 de Mayo del 2022, de tal manera que se identificó la población de Bogota para ser georreferenciada por Localidad, UPZ para identificar la población ubicada por la UARIV.
•	Gestionar alianzas con entidades públicas y/o privadas y cooperación internacional para hacer de Bogotá un territorio de reconciliación y construcción de memoria, verdad, justicia, reparación y garantía de no repetición
25. Desarrollo del proceso de gestión de cooperación en el marco de los acuerdos con PNUD, EMBAJADA DE SUIZA, KAS Y PROGRAMA MUNDIAL DE ALIMENTOS. 
26. Seguimiento y gestión de alianzas de la vigencia 2022 con iniciativas de impacto para la población objeto entre Cámara de Comercio de Bogotá, SDDE, OEI, SENA, GRAN FUNDACIÓN, FUNDACIÓN ANDI, GLOBANT Y SMARTEC. 
27. Para el mes de mayo se adelantó uno de los productos que consiste en la realización de 1 acción de impacto en el marco del fortalecimiento de capacidades a unidades productivas de Bogotá en coordinación con la Cámara de Comercio de Bogotá; esta acción estaba programada para el mes de Junio, pero por agenda del aliado se adelantó y se le dio cumplimiento en el mes de mayo. 
•	Ejercer la secretaría técnica del Comité Distrital de Justicia Transicional, los Comités Locales de Justicia Transicional y sus espacios respectivos
28-32.	Actas subcomités temáticos (5)
En el marco de las funciones de la Secretaría Técnica de los Subcomités Temáticos se elaboran y envían las (5) actas de los Subcomités Temáticos, de conformidad con lo establecido por el numeral 4 de artículo 13 de la resolución 036 de 2014:
“Artículo 13. Funciones de la Secretaría Técnica: 4. Elaborar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Estas actas fueron remitidas a los integrantes, invitados permanente e invitados especiales de los subcomités temáticos el día 11 de mayo estableciendo como fecha límite el día 18 de mayo para recibir propuesta de ajustes o modificaciones.”
33-37.	Seguimiento a compromisos derivados de los subcomités temáticos (5)
Se consolida matriz de seguimiento a los compromisos derivados de los (5) Subcomités Temáticos. Esta matriz permite identificar el espacio en el cual se estableció el compromiso, el nombre de la persona que lo solicitó, la entidad o espacio que representa la persona, y la fecha acordada para el cumplimiento del compromiso. Esta matriz se remite a cada uno de los coordinadores de los subcomités, quienes se encargan de realizar seguimiento al cumplimiento de estos, así como al Equipo Jurídico de la OACPVR quien debe garantizar el trámite de los requerimientos. 
Lo anterior se realiza atendiendo a las disposiciones del numeral 7 de artículo 13 de la resolución 036 de 2014:
“Artículo 13. Funciones de la Secretaría Técnica: 7. Diseñar un instrumento que le permita hacer seguimiento a los compromisos asumidos por los/as integrantes del Comité en cada sesión.”
38. Comités Locales de Justicia Transicional -CLJT (1)
Se presentó el primer informe de ejecución de acciones relacionadas con la secretaría técnica de los comités locales de justicia transicional, a cargo de la oficina de alta consejería de paz, víctimas y reconciliación, dicho informe contiene una introducción sobre los CLJT, las funciones de la Secretaría Técnica de dichos espacios, un apartado sobre la convocatoria a las sesiones, la creación de los planes de acción Local y el proceso de articulación local. Es de mencionar que las actas oficiales de estos espacios se generan una vez sean aprobadas en la siguiente sesión y sean firmadas por el alcalde local, por tal motivo se anexan a este informe las convocatorias realizadas 
39. Se brindó apoyo técnico y operativo para las sesiones desarrolladas en el mes de mayo, durante este periodo sesionaron 23 Mesas de Participación Efectiva de Victimas, 19 mesas locales, las 3 mesas de enfoque diferencias (Afro, Mujeres, Indígena) y la Mesa Distrital, la Mesa que no sesiono por falta de quorum fue la de Mesa de Fontibón. Adicional a estos espacios desde el Equipo de Participación e Incidencia Territorial se convocó al espacio ampliado con el fin de socializar el trabajo que se ha venido realizando frente a la elaboración del borrador del Decreto de Protocolo de Participación Efectiva de las Víctimas en el Distrito
40. En relación con las acciones adelantadas en el marco del Protocolo de NNA, se desarrollaron dos encuentros, un conversatorio desarrollado el 13 de mayo sobre la Implementación del protocolo de participación de niños(as) y adolescentes víctimas del conflicto armado donde participaron funcionarios de las diferentes entidades del equipo implementador y  una reunión desarrollada el 19 de mayo, entre el equipo implementador con el fin de evaluar el desarrollo del conversatorio y planificar las próximas actividades a desarrollar.
41. En relación con los procesos de formación y fortalecimiento de las mesas de participación efectiva, las víctimas y sus organizaciones formales y no formales, durante el mes de mayo, en el marco del Convenio suscrito entre la Oficina Alta Consejería de Paz Victimas y Reconciliación y el Programa de las Naciones Unidas para el Desarrollo -PNUD, se evidenció de manera importante el desarrollo de las actividades de las iniciativas ganadoras. Las 20 organizaciones avanzaron con el desarrollo de los eventos, charlas, talleres, procesos artísticos y de reivindicación de patrimonios inmateriales en especial el gastronómico.
Adicionalmente desde el Programa de las Naciones Unidas para el Desarrollo -PNUD y la Oficina Salta Consejería de Paz, Víctimas y Reconciliación -OACPVR se ha venido trabajando con las organizaciones en la elaboración de los informes para adelantar los desembolsos y generar un informe final del desarrollo de cada una de las iniciativas. Si bien se esperaba contar con la consolidación de los 20 informes finales para el presente mes no fue posible por situaciones administrativas, financieras e incluso por temas de tiempo de los representantes de las organizaciones, es así como a corte del presente periodo se contaba con la presentación de 13 informes finales de las organizaciones.
Finalmente se apoyaron 2 actividades, en el marco del fortalecimiento adelantados en el mes de mayo con mesas de víctimas, una de ellas fue la jornada ambiental con la mesa de la localidad Santa Fe “de dónde vengo yo” y la otra un taller de fortalecimiento de capacidades y sanación espiritual desarrollado con la Mesa de Enfoque Diferencial de Mujeres.
BENEFICIOS
• Aumento en las capacidades para acceder a derechos derivados del Sistema Integral de Paz para las víctimas del conflicto armado de Usme.  Esto permite el fortalecimiento del punto 5 del acuerdo de paz que tiene como eje fundamental, la centralidad de las víctimas del conflicto armado y permite materializar la posibilidad de convertir a Bogotá, en un epicentro de paz y reconciliación.
• Con el informe de seguimiento a las víctimas se establece estrategia la de seguimiento y acciones de mejora para la implementación de la ruta, a su vez implementar las acciones en todo el territorio, desde la población que ingresa a Atención Humanitaria Inmediata hasta población de proyectos de vivienda
• Realizar el proceso de caracterización a la población víctima permite darles oportunidades en áreas de formación, empleo y emprendimiento acorde a sus preferencias y necesidades.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Acompañar a la comunidad de Bosa Porvenir que accedió de manera voluntaria al plan de retornos y reubicaciones con el apoyo a la presentación y fortalecimiento de iniciativas que aportan a la integración local.
• Apoyo a la estabilización del retorno Embera en territorio, a través de la formulación, entrega y fortalecimiento de iniciativas comunitarias para la autosostenibilidad.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•Garantizar la continuidad de las acciones de orientación psicosocial a población víctima del conflicto armado en los Centros de encuentro de Chapinero, RUU y Patio Bonito, punto de atención terminal y alojamientos temporales, con el objetivo de brindar una atención diferencial y humanizada para el acceso y goce efectivo de derechos en el marco de la ruta de reparación integral.</v>
          </cell>
          <cell r="IF71"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JUNIO se desarrollaron las siguientes dos (48) actividades de (48) programadas:
1. El 21, 22 y 23 de junio de 2022 desde la Dirección de Paz y Reconciliación de la Alta Consejería de Paz, Víctimas y Reconciliación (ACPVR) se acompañó a la Jurisdicción Especial para la Paz (JEP) a la realización de la Audiencia pública de reconocimiento al último Secretariado de las extintas FARC-EP por los secuestros ejecutados en el marco del conflicto armado por ese grupo. En la diligencia pública participaron víctimas acreditadas ante JEP, realizándose así un encuentro dialógico entre víctimas y comparecientes, y materializándose un ejercicio de justicia restaurativa en el marco de la JEP. 
La ACPVR apoyó la articulación con todas las entidades del distrito relacionadas y que permitieron que la audiencia tuviera un alcance cuya magnitud impactará no solamente el distrito, sino el nivel nacional.
2. Reporte número de personas caracterizadas en el módulo de estabilización socioeconómica
Se han adelantado dos partes del proceso, por un lado, todo lo relacionado al proceso de atención, asistencia y retorno y reubicación de las comunidades Embera Chami, Dobida y Katio que se encuentran en situación de desplazamiento por conflicto armado en la ciudad de Bogotá 
Y una segunda parte está enfocada al estudio, análisis y socialización con la comunidad étnica de la política pública relacionada con retornos y reubicaciones. Se han adelantado charlas y jornadas pedagógicas con la comunidad Dobida, se ha entregado el resumen a las mesas étnicas y se ha acompañado a la UARIV en los procesos de capacitación. 
3. Remisión de la población a las ofertas en las líneas de formación, empleabilidad y emprendimiento
En el mes de junio se remitieron a las tres líneas del servicio de caracterización socioeconómica que corresponde a un total de 1160 datos remitidos por interno 
Emprendimiento: 
TEXMODAS 137 
Empleabilidad: IDU 225 
Formación: Centro Social Nazareth 60 datos enviados y 125 datos de población inscrita en Centros de Encuentro. 
738 datos de población a Fundación ANDAP con el programa de sacúdete, quienes aportan a las tres líneas de estabilización socioeconómica.
4. Reporte de seguimiento a población focalizada para las ofertas remitidas en las líneas de formación, empleabilidad y emprendimiento.
En cuanto al seguimiento del segundo trimestre del año 2022, se reporta que a la fecha se ha intentado establecer contacto con 9958 personas mediante llamadas por parte de los aliados, convocatorias por parte de la línea 195 y envío de mensajes de texto. De estos contactos se ha establecido que se ha realizado un contacto efectivo con 9602 personas, y de estás 224 personas se encuentran vinculadas en algún programa de formación, emprendimiento o empleabilidad de alguno de los aliados.
5. Gestión y seguimiento a las medidas y acciones a cargo de la ACPVR a los PIRC territorializados
Se avanza en la construcción de un informe balance de la implementación del plan de reparación colectiva (PIRC) del sujeto de reparación colectiva ANMUCIC, para lo cual se realizó la organización y el análisis de la gestión documental de este SRC, articulación interna con el equipo de seguimiento a la operación y el equipo administrativo, que permitió el mejoramiento de la matriz de seguimiento a la implementación de los planes de reparación colectiva de cada uno de los SRC. El informe da cuenta del estado del PIRC, se identifican 48 documentos, entre actas de reunión, informes de gestión, convenios, entre otros, 
Además, se resalta aquí que se encuentran 29 actas de recibo a satisfacción firmadas por el sujeto que dan cuenta de la implementación en un 99 % del PIRC. Se realizó reunión presentación del balance o estado de la implementación del PIRC SRC ANMUCIC el día 26 de mayo de 2022, en esta reunión estuvo presente la representante legal del SRC ANMUCIC y el ministerio público. 
De igual manera el 10 de mayo de 2022 se realiza reunión, análisis y concertación de las acciones pendientes a realizar en el marco del plan de reparación colectiva del sujeto GDSIA092. Se avanzó en la identificación de las acciones pendientes y que son responsabilidad de la ACPVR, se acordó avanzar en la construcción de la resolución que permita realizar 30 talleres y un foro, además se solicita al SRC la última versión del libro que cuenta la historia de la organización para su revisión y publicación. En esta reunión participa el SRC, el ministerio público y la unidad para la atención y reparación integral a las víctimas del conflicto armado en Colombia (UARIV). 
El día 15 de junio de 2022 se realiza reunión del equipo de reparación colectiva, la líder del PPGNR y la referente étnica gitana, para evaluar el estado de avance en la construcción de los informes balance de los planes de reparación colectiva, entre estos el del SRC GDSIA092. Además, se evalúan las acciones pendientes y como se vienen desarrollando. 
El dia 16 de junio de 2022 se publica la resolución 011- 2022 para el sujeto de reparación colectiva pueblo RROM, con la cual se implementará la medida anteriormente descrita. 
El día 13 de mayo se realizó reunión mesa consejo consultivo pueblo RROM, donde se abordaron desde reparación colectiva la construcción de un plan de trabajo para realizar las gestiones correspondientes a la implementación de la medida 5, de su plan de reparación colectiva, gestión ante el DADEP de una casa o lote para la adecuación de las casas de cultura gitana. Se aborda también la retroalimentación por parte de las organizaciones PRORROM y UNION ROMANI, sobre la resolución para la implementación de la medida particularizada 3.1. 
El día 16 de junio de 2022, se realizó reunión con la organización PRORROM con el objetivo de socializar la resolución 011 de 2022, identificar y analizar los requerimientos para dar cumplimiento a la misma por parte de la organización, tiempos y requisitos. La propuesta a la organización fue el acompañamiento y seguimiento del proceso de entregables para el primer desembolso 70% del recurso asignado. 
El 15 de junio de 2022 se realiza reunión avance en la revisión documental y construcción del balance del plan de reparación colectiva para el sujeto AFROMUPAZ, se establecen tiempos y para la finalización y entrega de este resultado, se acuerda el mes de agosto como fecha de entrega. 
Se elabora el memorando para la radicación de soportes para el segundo y último desembolso de la resolución 2021 del sujeto de reparación colectiva AFROMUPAZ, previa revisión y acompañamiento al sujeto para su entrega y organización. 
6. Gestión y seguimiento a las medidas y acciones a cargo de la ACPVR y otras entidades del SDARIV a los PIRC territorializados
Se realiza articulación con la Unidad para la atención y reparación integral a las víctimas del conflicto armado en Colombia (UARIV), para la presentación conjunta del informe atendiendo las características nacionales y territoriales del mismo. Además, se articula con la UARIV la reunión presentación del balance o estado de la implementación del PIRC SRC ANMUCIC el día 26 de mayo de 2022, en esta reunión estuvo presente la representante legal del SRC ANMUCIC y el ministerio público. 
El 10 de mayo de 2022, con el Sujeto de Reparación Colectiva, el Ministerio público y la Unidad nacional para la atención y reparación integral a las víctimas para el seguimiento del plan del Grupo Distrital de Seguimiento e Incidencia al Auto 092.
El 28 de junio se lleva a cabo reunión con el directo del Fondo para la reparación a las víctimas del conflicto armado y la dirección de reparación integral para evaluar las opciones del fondo en cuento a la implementación de la medida 5 del PIRK del Pueblo Rrom 
Así mismo, se llevaron a cabo reuniones técnicas e interinstitucionales para el seguimiento a la implementación de los Planes Integrales de Reparación Colectiva, de 3 Sujetos de Reparación Colectiva, como sigue: Grupo Distrital de Seguimiento e Incidencia al Auto 092: Se lleva a cabo reunión de articulación con la Unidad Nacional para la atención y reparación integral a las víctimas de revisión y seguimiento a la implementación del Plan de este sujeto, el 05 de mayo del 2022 
AFROMUPAZ: Se lleva a cabo una reunión de articulación con la Unidad Nacional para la atención y reparación integral a las víctimas de revisión y seguimiento a la implementación del Plan de este sujeto, el 16 de mayo 
ANMUCIC: Se llevan a cabo reunión de articulación con la Unidad Nacional para la atención y reparación integral a las víctimas de revisión y planeación de la próxima reunión de balance del plan de reparación colectiva a desarrollarse el mes de julio, el 21 de junio. 
7. Gestión y seguimiento a las medidas y acciones a cargo de otras entidades del Distrito a los PIRC territorializados
El día 13 de mayo se realizó reunión mesa consejo consultivo pueblo RROM, donde se abordaron desde reparación colectiva la construcción de un plan de trabajo para realizar las gestiones correspondientes a la implementación de la medida 5, de su plan de reparación colectiva, gestión ante el DADEP de una casa o lote para la adecuación de las casas de cultura gitana. Se aborda también la retroalimentación por parte de las organizaciones PRORROM y UNION ROMANI, sobre la resolución próxima a ser publicada para la implementación de la medida particularizada 3.1. 
Se realiza informe con el detalle de cada una de las acciones realizadas y se relacionan los anexos respectivos.
8. Formular y ejecutar plan de trabajo de la ruta de Retorno Reubicaciones hacia y desde otros entes territoriales e Integración Local No étnica
Durante el trimestre abril a junio de 2022, se avanzó en la ejecución del plan de retornos y reubicaciones no étnico en las manzanas que fueron focalizadas para la vigencia 2021. Este avance consistió en el acompañamiento a la implementación de las iniciativas para la resignificación de espacios de cinco proyectos de vivienda. A la fecha de corte, el avance en cuatro de los proyectos de vivienda es del 80% y en el restante es del 20%.
Para los cuatro proyectos de vivienda focalizados para la vigencia 2022, inició la ruta distrital para la integración local con la fase de focalización y alistamiento que consiste en la socialización del plan a consejos de administración y administraciones; socialización y aprobación en asamblea de copropietarios; firmas de acuerdos de corresponsabilidad; diligenciamiento de las fichas de caracterización demográfica; y, planeación institucional a través de la mesa Distrital de retornos y reubicaciones, y a través del acompañamiento de la mesa de acompañamiento social.
9. Presentación de informe de seguimiento a las víctimas en ruta de reparación en la ciudad de Bogotá. 
Se realiza reporte de las acciones realizadas con la población que ingreso en ruta de atención, asistencia y reparación únicamente en el seguimiento a población que accedieron a los servicios de la en cabeza de la Dirección de Reparación Integral de la ACPVR.
10. Gestiones en el marco del retorno y reubicación étnico
Se han adelantado dos partes del proceso, por un lado, todo lo relacionado al proceso de atención, asistencia y retorno y reubicación de las comunidades Embera Chami, Dobida y Katio que se encuentran en situación de desplazamiento por conflicto armado en la ciudad de Bogotá 
Y una segunda parte está enfocada al estudio, análisis y socialización con la comunidad étnica de la política pública relacionada con retornos y reubicaciones. Se han adelantado charlas y jornadas pedagógicas con la comunidad Dobida, se ha entregado el resumen a las mesas étnicas y se ha acompañado a la UARIV en los procesos de capacitación. 
	Gestionar el funcionamiento administrativo y operativo para el otorgamiento de la ayuda humanitaria:
se realizó evaluación de situación de vulnerabilidad acentuada a un total de 1.013 familias, de las cuales 47 tuvieron como resultado No procede, por tanto, el total de las medidas otorgadas de Ayuda o Atención Humanitaria Inmediata (AAHI) es de 2.196 y se clasifican de la siguiente manera:
11.Medidas de Albergue otorgadas: 177
12.Medidas de Arriendo otorgadas: 360
13. Medidas Unidades de Redención Alimentarias otorgadas: 423
14.	Medidas de auxilio funerario otorgadas: 3
15.	Medidas transporte de emergencia otorgadas: 3
16.	Kits Cocina otorgadas: 157
17.	Kits Dormitorio otorgadas: 359
18.	Kits Vajilla otorgadas: 350
19.	Kits Aseo personal otorgados: 364
La sumatoria de medidas del mes de JUNIO de 2022 benefició a 1.349 personas para un acumulado de 3.718 personas en la vigencia 2022
20.	Tablero de control Estrategia Territorial
Visualización y actualización de la información para toma de decisiones al interior del equipo territorial, presenta tres (3) vistas que relacionan las atenciones registradas en el sistema de información por cada funcionario y Centro de Encuentro
21.	Orientaciones Psicosociales y atenciones en crisis
Avances:
a.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b.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Logros inmediatez y emergencia: 
	Se logra dar respuesta inmediata a los casos de atención en crisis, ideación suicida, delitos sexuales y solicitudes de reunificación familiar por medio de las rutas de la secretaría Distrital de Salud, CICR, SD Mujer y Comisión de seguimiento a Ministerio Publico. En el marco del proceso de orientación se identificaron casos que requieren de acompañamiento psicosocial en clave de la medida de rehabilitación psicosocial PAPSIVI los cuales fueron gestionados para su pronta atención.
	Fortalecimiento del relacionamiento institucional con la SDS para las acciones de remisión de casos al equipo de vigilancia epidemiológica SIVIM y SISVECOS. En el presente mes se llevó a cabo el encuentro del equipo psicosocial con los delegaos de salud para establecer la ruta y criterios de remisión de casos a partir del fortalecimiento técnico de los equipos. 
22.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El equipo logra apoyar a más sistemas familiares en el abordaje de sus afectaciones emocionales derivadas de los hechos victimizantes y activación de oferta social que les permita iniciar procesos de estabilización en el nuevo territorio. Por medio de estas acciones se logra dar respuesta a las necesidades de la población que se encuentra en proceso de atención y en ruta de inmediatez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	Se llevan a cabo 2 mesas de seguimiento psicosocial con el operador del contrato de albergue en la cual se analizaron casos que requieren de articulación con la estrategia de centros de encuentro y línea psicosocial para su proceso de atención. Total, casos abiertos para próximo encuentro 6. 
	Se lleva a cabo una mesa de seguimiento psicosocial en el marco del trato de arriendos, con el objetivo de fortalecer los conocimientos técnicos y de rutas institucionales de la ACPVR. 
23.	Acciones Grupales y conmemoraciones
	En junio se implementó una acción de conmemoración en el marco del Día Nacional por la Dignidad de las Mujeres Víctimas de Violencia Sexual, se contó con la participación de 50 asistentes en el centro de encuentro de RUU. 
	En el CE de Bosa se llevan a cabo 6 activaciones socio comunitarias con el objetivo de acompañar a los sistemas familiares que requieren de apoyo para iniciar su proceso de estabilización en la ciudad, estas acciones se implementan en articulación con diferentes entidades y la alcaldía local. Se contó con la participación de 176 personas
	En los CE de Rafael Uribe y Suba se implementaron 3 encuentros individuales y familiares en el marco de los procesos de acompañamiento psicosocial, con el objetico de brindar apoyo y soporte emocional a los sistemas familiares que se encuentran en ruta de inmediatez. Se contó con la participación de 106 personas
	En el mes de junio se implementaron 2 acciones de conmemoración de los pueblos Rrom de las organizaciones Unión Romaní y Pro Rrom. Contando aproximadamente con la participación de 180 personas del pueblo gitano.
24. Informes de acciones acompañamiento de emergencias humanitarias y jornadas territoriales desde la ACDVPR 
Atención de Ayuda Humanitaria
En el marco del proceso de evaluación de vulnerabilidad y posterior entrega de ayuda humanitaria, el equipo de la Unidad Móvil apoya en dos líneas: a) Evaluación de vulnerabilidad para otorgar sustitución de medida. 
De acuerdo con lo anterior, el equipo móvil realiza durante el mes (51) evaluaciones vulnerabilidad, de estas (10) remisión para alojamiento temporal Albergue, (37) sustituciones de medida para otorgar medida de arrendamiento, (3) unidades de redención por alimentación y elementos de aseo y (1) transporte de emergencia.
Seguimiento ocupación Albergue 
El equipo de la Unidad Móvil desarrolló acciones de seguimiento a la población que se encuentra en el marco de la ruta de asistencia y atención de la ACPVR, recibiendo medida de alojamiento en la modalidad albergue. 
El equipo inició la elaboración de la metodología de intervención en alojamientos, la cual busca abordar las siguientes dimensiones:
• Estabilización emocional
• Promoción de la cultura de paz y sana convivencia
• Reconocimiento de capacidades
• Oferta social del distrito y rutas de atención
25- 26. Dos (2) espacios de formación y difusión frente a las obligaciones del Estado en materia de prevención y protección, y las rutas con las que cuenta el Distrito para los efectos.
En el mes de junio se realizaron 2 espacios de formación, por parte de la oficina del Alto Comisionado para la Paz: el día 09 realizaron la Difusión de Educación en riesgo de minas y el día 23 La Ruta de Asistencia a Víctimas de Minas Antipersonales.
27.	Talleres Integrales para el fortalecimiento de habilidades y manejo de instrumentos para identificar, advertir y actuar frente a un eventual riesgo, según enfoque diferencial y de género:
El día 02 de junio en el marco de la reunión Sectorial de las coordinaciones de los Centros de Encuentro se realizó la presentación sobre el taller integral para el fortalecimiento de habilidades y manejo de instrumentos para identificar, advertir, actuar ante un eventual riesgo.
Así mismo, el día 17 de mayo de 2022, se reiteró por medio de correo electrónico los comentarios y observaciones a propósito de la Propuesta para el desarrollo de Taller Integral para el fortalecimiento de habilidades en el manejo de instrumentos de identificación, advertencia y actuación frente a un eventual riesgo (en adjunto). La propuesta fue remitida a través del profesional del equipo de participación que acompaña la mesa en el mes de marzo.
28. Definición e implementación de Campañas y sus estrategias de Divulgación
En el marco de la Implementación de estrategias de divulgación y piezas comunicativas para la disminución de la estigmatización y del riesgo el avance y desarrollo de 2 campañas durante el primer semestre del año se han realizado las siguientes actividades:
i) sobre experiencias de participación e incidencia de las víctimas: se han publicado 2 Podcast “Reconciliación en voz alta: Relatos de paz” y 1 #ENBOGOTÁENCONTRÉ: videos de víctimas del conflicto armado residentes en Bogotá
ii) sobre iniciativas que hagan visible la reconstrucción de la memoria, la voz y la participación: se ha publicado 9 #vocesdepaz.
iii) Afectaciones y daños causados en el marco del conflicto armado. Esta campaña se encuentra en fase de definición.
29. Identificación Participativa de riesgos y sus efectos diferenciados
Los días 25 de mayo y el 09 de junio, se desarrollaron talleres participativos con las y los líderes de las Mesas de Participación Efectiva de Víctimas por parte de la Dirección de Derechos Humanos, el propósito de estos talleres es la realización de identificación de este grupo poblacional de los riesgos y sus efectos en el territorio desde sus liderazgos.
30. Actualización Plan de Contingencia para la atención de emergencias humanitarias
En el desarrollo del Comité Distrital de Justicia Transicional realizado el pasado 13 de junio de 2022, se presentó y aprobó el Plan de Contingencia para la presente vigencia.
31. Asistencia e incidencia en Comité distrital de prevención
Desde la secretaría técnica del Comité Distrital de Comité Distrital de Prevención para la Coordinación de Acciones de Implementación de la Estrategia de Prevención de Vulneraciones a los Derechos a la Vida, Libertad, Integridad y Seguridad de Personas, Grupos o Comunidades se formuló el plan de acción para la actualización del Plan Distrital de Prevención y Protección de Vulneraciones a los Derechos a la Vida, Integridad, Libertad y Seguridad de Personas, Grupos y Comunidades, que se encontraba sin realizar desde el año 2018, dentro de este plan de trabajo se incluye la realización de los talleres participativos en clave del objetivo de identificar los actuales escenarios de riesgo con el fin de evitar el daño o mitigar los efectos alcanzados con la materialización del riesgo excepcional que vulnere lo derechos a la vida, la seguridad, la integridad y libertad de las personas, grupos o comunidades.
32. Asistencia e incidencia en Mesa PRUUNNA
El día 9 de marzo 2022 en el marco de la primera sesión de la mesa se expuso la necesidad de revisar las recomendaciones de la alerta temprana 005 de 2022 frente a la prevención de reclutamiento, uso y utilización de NNA. Para esto se propuso una jornada de socialización de las alertas en donde todos los integrantes pudiéramos entender las recomendaciones de la Defensoría del Pueblo y así poder ligarlas al plan de trabajo. Asi mismo, se mencionó la importancia de retomar el ejercicio de revisión de los mapas de riesgo por localidad elaborados el año pasado, así como completar las localidades que quedaron pendientes de mapear. Esta tarea quedó plasmada en el plan de trabajo de la mesa. Igualmente, se asistió a una mesa de trabajo entre la SDIS, la ACPVR y la SDG para revisar que el ejercicio de mapeo efectivamente quedara ligado a lo que recomienda la defensoría del pueblo. Se definió hacer un primer ejercicio de mapeo de la oferta distrital de cada una de las entidades del distrito para posteriormente retomar la identificación de riesgos. Este acuerdo se expuso en el segundo Nodo técnico llevado a cabo el 4 de mayo. En el marco de la segunda mesa PRUUNNA, el 12 de mayo se participó en un ejercicio de identificación de los riesgos y los entornos protectores para los NNA entre los integrantes de la mesa. El día 29 de marzo de 2022 se realizó un espacio de formación y difusión sobre la línea de política de prevención de reclutamiento, uso y utilización de NNA en Bogotá. A este espacio fueron convocados funcionarios y funcionarias con competencia sobre la atención a víctimas del conflicto, así como lideres, lideresas e integrantes de las mesas de participación efectiva de víctimas. Se adjunta el acta del espacio
33. Asistencia e incidencia en Comité Distrital para la Lucha contra la Trata de Personas
Durante el I semestre del 2022 se asiste a las 3 sesiones ordinarias del Comité Distrital de Lucha contra la trata de personas el 24 de febrero, el 21 de abril y el 17 de junio, con sus respectivas sesiones previas de comité técnico: 15 de febrero, 12 de abril y 10 de junio. Así como a sus Mesas Técnicas de Prevención, asistencia e investigación y judicialización, en implementación de la estrategia de participación e incidencia definida para este espacio.
34. Remisión de casos a los programas y rutas que lidera La Subsecretaría para la Gobernabilidad y la Garantía de Derechos en la Dirección de Derechos Humanos de la Secretaria de Gobierno
En el mes de Junio se realizaron 17 atenciones, 16 seguimientos de casos se registra con ocasión del reporte remitido por la Dirección de DDHH de la SDG de atención en sus rutas durante el primes trimestre del 2022 y la remisión de 1 caso a la ruta distrital de Defensores y Defensoras de un sistema familiar.
35. Solicitud seguimiento trimestral
Se realizó la solicitud de seguimiento a la implementación del Plan de Acción Distrital (PAD) con corte al 30 de junio de 2022. Esta solicitud se envió a veintiún (21) entidades y consta de las siguientes variables para cada una de las 148 metas anualizadas: 
• Información de avance físico 
• Información de la ejecución presupuestal de 2022 diligenciada en millones de pesos       
• Información de beneficiarios por sexo y localidad     
• Información de características poblacionales y diferenciales     
• Información de grupo etario     
• Información de tipo cualitativo de la implementación de acciones para dar cumplimiento a la meta PAD. 
Se realizó la solicitud de seguimiento a los acuerdos establecidos con la Mesa de Pueblos Indígenas Víctimas (MPIV) en el marco del proceso de concertación derivado del artículo 66 del Plan Distrital de Desarrollo. Esta solicitud es elevada a 11 entidades, a quienes se les solicita el avance cuantitativo y cualitativo de sus acuerdos en el segundo trimestre de la vigencia 2022.
36. Cargue Modulo PAT Vivanto 
En los meses de abril, mayo y junio se realizaron acciones orientadas a la planeación y cargue de la información en el módulo PAT Vivanto de la vigencia 2022, de conformidad con las orientaciones brindadas por la Unidad para las Víctimas, entidad administradora de la plataforma. A continuación, se relacionan las acciones desarrolladas: 
a)	Se realizó el cargue de las bases de datos de beneficiarios de medidas de Atención y Ayuda Humanitaria Inmediata (AAHI) otorgadas por la OACPVR durante el primer trimestre del año 2022. 
b)	Se realizó el cargue de información correspondiente a la matriz de anualización del Plan de Acción Distrital (PAD) 2022, anualizando un total de 146 metas con un presupuesto total de $759.601.410.488. En la plataforma fue registrada la información correspondiente a: 
o	PAT ID
o	Entidad
o	Tipo de Plan
o	Componente
o	Medida
o	Derecho
o	Indicador
o	Anualizado
o	Beneficiarios 
o	Soportes
La información que se reporta cuenta con los datos consolidados que se encontraban pendientes por registrar en la plataforma de acuerdo con la información suministrada por la Unidad para las Víctimas; por tanto, se registran datos desde el mes de enero de 2022.
37. Asistencias técnicas para seguimiento PAD
A continuación, se presentan las diferentes asistencias técnicas desarrolladas durante los meses de abril, mayo y junio: 
-Se realizaron diferentes asistencias técnicas dirigidas a entidades del SDARIV con el propósito de brindar lineamientos generales frente a la implementación de las metas correspondientes a la Política Pública de Víctimas en la ciudad de Bogotá, algunos de los temas abordados fueron: 
*Revisión bases de datos de beneficiarios
*Implementación de las metas con las áreas y equipos misionales de cada entidad
*Reporte trimestral metas PAD 
Las entidades a las cuales se les brindó asistencia técnica fueron:
o	Secretaría de Educación del Distrito
o	Secretaría Distrital de la Mujer
o	Secretaría Distrital de Cultura, Recreación y Deporte
o	Secretaría Distrital de Seguridad, Convivencia y Justicia
o	Secretaría Distrital de Desarrollo Económico 
o	Instituto Distrital para las Artes
o	Instituto Distrital de Recreación y Deporte
38. Adecuación SIVIC: 
Se desarrolló sobre el Sistema de Información SIVIC un control que permite evidenciar o visualizar criterios del cálculo de la tasación y observar si la tasación está bien calculada porque algún dato de las personas que están evaluando no es correcto. Asimismo, permite validar los caracteres de campo número de documento al momento de ingresar una persona en ayuda humanitaria inmediata, esta validación contempla que el numero sea mayor de 8 y no permite ingresar vacíos en el número de cedula.
39. Extracción de Información
Se extrajo la información del Sistema de Información SIVIC y el registro único de víctimas para generar los indicadores y datos de la población víctima ubicada en Bogotá, las victimas que ocurrieron hechos en Bogotá y la población Victima desplazada a Bogotá.
40. Desarrollo del proceso de gestión de cooperación en el marco de los acuerdos con PNUD, EMBAJADA DE SUIZA, KAS Y PROGRAMA MUNDIAL DE ALIMENTOS. 
41. Seguimiento y gestión de alianzas de la vigencia 2022 con iniciativas de impacto para la población objeto entre Cámara de Comercio de Bogotá, SDDE, OEI, SENA, GRAN FUNDACIÓN, FUNDACIÓN ANDI, GLOBANT Y SMARTEC. 
42. Actualización y reactivación de alianzas en el marco del fortalecimiento de sistema de economía solidaria.  
Es importante aclarar, que sólo se reportan tres actividades dado que la cuarta (4) actividad se relacionó con una acción de impacto que fue reportada en el mes de mayo de 2022 ya que se adelantó su gestión. 
43. Convocatoria CDJT
De conformidad con lo establecido en el Decreto 339 de 2020 y la Resolución 036 de 2014 se realiza convocatoria para la primera sesión ordinaria del Comité Distrital de Justicia Transicional (CDJT) de acuerdo con el cronograma y plan de trabajo definido para ello. Se establece la agenda y los contenidos del CDJT, así como la asistencia de los invitados especiales de conformidad a los temas a desarrollar. 
En razón a esto se llevaron a cabo las siguientes actividades:
 I) se gestiona la agenda la alcaldesa para la asistencia al CDJT, II) se gestiona con la oficina de protocolo el prestamos de la sala, III) se verifica con el Equipo de Participación las delegaciones de víctimas, señaladas oficialmente por la Personería para participar en el CDJT; IV) se realiza el acopio de los documentos definidos para que sean discutidos en la sesión del CDJT; V) se realiza la convocatoria formal y envío de oficio; VI) se verifica el recibido de la convocatoria, insumos y asistencia al CDJT, a través de comunicación telefónica dirigida al despacho de los secretarios y demás funcionarios-directivos de las entidades que figuran como integrantes del CDJT, como también, a los delegados de las Mesas de Participación de Víctimas; VII) se realiza la solicitud a soporte técnico para que garantice la transmisión simultánea del CDJT.
44. Acta CDJT
La Alta Consejería de Paz, Víctimas y Reconciliación en calidad de Secretaría Técnica del Comité Distrital de Justicia Transicional (CDJT), realiza envío del acta correspondiente a la primera sesión ordinaria del Comité, celebrado el día 13 de junio de 2022.    
Los puntos abordados durante la sesión fueron los siguientes: 
A.	Llamado a lista y verificación del quórum 
B.	Aprobación del acta del Comité Distrital de Justicia Transicional realizado el día 27 de diciembre de 2021
C.	Actualización Plan de Contingencia para la Atención y Ayuda Humanitaria Inmediata en Bogotá D.C.
D.	Definición de la favorabilidad o no del concepto de seguridad  
E.	Seguimiento a compromisos: 
a.	Presentación SDHT
b.	Presentación SDG – SDSCJ 
c.	Presentación SDEE  
F.	Informe seguimiento Plan de Acción Distrital (PAD) primer trimestre 2022 
G.	Cierre. 
En cumplimiento del artículo 13, numeral 4 de la Resolución 036 de 2014, “la Secretaría Técnica elaborará las respectivas actas de cada sesión, en un periodo no mayor a ocho (8) días hábiles, posteriores a la fecha de su realización, debiendo ser enviadas vía correo electrónico a los/as integrantes y/o asisten•	El a</v>
          </cell>
          <cell r="IG71"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JULIO se desarrollaron las siguientes (32) actividades de (36) programadas:
1. Reporte número de personas caracterizadas en el módulo de estabilización socioeconómica:
Se caracterizaron 766 personas que aceptaron uso y tratamiento de datos y viven en Bogotá.
2. Remisión de la población a las ofertas en las líneas de formación, empleabilidad y emprendimiento:
Se realizaron 581 remisiones de la siguiente forma:
- Emprendimiento: 521 datos para la convocatoria de Texmodas “Negocios para los nuevos tiempos”
- Formación: 60 datos para Centro Social Nazareth
3.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	Gestionar el funcionamiento administrativo y operativo para el otorgamiento de la ayuda humanitaria:
Se realizó evaluación de situación de vulnerabilidad acentuada a un total de 1176 familias, de las cuales 93 tuvieron como resultado No procede, por tanto, el total de las medidas otorgadas de Ayuda o Atención Humanitaria Inmediata (AAHI) es de 2.427 y se clasifican de la siguiente manera:
4.	Medidas de Albergue otorgadas: 176
5.	Medidas de Arriendo otorgadas: 427
6.	Medidas Unidades de Redención Alimentarias otorgadas: 476
7.	Medidas de auxilio funerario otorgadas: 1
8.	Medidas transporte de emergencia otorgadas: 3
9.	Kits Cocina otorgadas: 181
10.	Kits Dormitorio otorgadas: 395
11.	Kits Vajilla otorgadas: 381
12.	Kits Aseo personal otorgados: 387
La sumatoria de medidas del mes de JULIO de 2022 benefició a 1.555 personas para un acumulado de 4.260 personas en la vigencia 2022.
13. Tablero de control Estrategia Territorial: Visualización y actualización de las atenciones realizadas en los Centros de Encuentro para toma de decisiones al interior del equipo territorial.
14. Gestiones para la celebración Convenio de acuerdos de servicio: El equipo territorial realiza la revisión técnica de los seis (6) Acuerdos de niveles de servicio (ANS) Red CADE – Modelos formato PDF de la Dirección Distrital del Sistema de Servicio a la Ciudadanía, generando como resultado final la propuesta borrador de un (1) documento técnico acuerdo de nivel de servicio (ANS), que aplica a las condiciones dadas por la ACPVR conforme a lo establecido para la prestación del servicio en los Centros de Encuentro y las entidades que allí hacen presencia.
15. Informe Estrategia Territorial. Acciones de articulación interinstitucional (SDARIV) y acciones de atención en Centros de Encuentro y Territorio.
En el marco de los procesos adelantados para la asistencia, atención y reparación integral de la población victima que llega a la ciudad de Bogotá se desarrollaron una serie de acciones que aportan a los procesos de restablecimiento de derechos y garantías de no repetición en los Centros de Encuentro para la Paz y la Integración Local de víctimas del conflicto armado interno.
En este sentido, se llevaron a cabo actividades y eventos desde los Centros de Encuentro (CE): 
•	(72) Reuniones Bilaterales con las entidades que conforman el Sistema Nacional de Atención y Reparación Integral de las Víctimas (SNARIV) y el Sistema Distrital de Atención y reparación integral de las Víctimas (SDARIV), a fin de aportar en el proceso de restablecimiento de derechos según los componentes de asistencia, atención y reparación integral a víctimas del conflicto armado.
•	(3) Jornadas de Fortalecimiento Técnico, con las entidades del SNARIV, SDARIV y la ACPVR.
•	(13) Ferias de servicios, espacio locativo y de socialización de la oferta institucional con la comunidad.
•	(37) Socialización y sensibilización con población víctima en sala de espera CE, socializar los servicios de las entidades que están presentes en los Centros de Encuentro de manera constante, así como las jornadas especiales.
•	(12) acciones comunitarias dentro de las cuales se destacan Jornadas de trabajo en la huerta y la realización de actos simbólicos de reconocimiento, reconciliación y memoria.
•	(3) Acompañamiento Étnico, por parte de los referentes étnicos orientando a la población sobre los servicios de atención en el CE.
•	(4) Estrategia Psicosocial en Albergue, jornadas de activación psicosocial en Albergue.
•	Intervención Socio jurídica en Albergue, brindar lineamientos jurídicos a la población víctima del conflicto armado. 
•	Reuniones Locativas Centro de Encuentro, información de servicios de tecnología, infraestructura y administrativos utilizados en el Centro de Encuentro.
•	Visitas a Centros de Encuentro de seguimiento con entidades del SNARIV, SDARIV.
•	(37) reuniones de Equipo de Trabajo, con los funcionarios de cada Centro de Encuentro.
•	reuniones periódicas de coordinaciones sectoriales con el objetivo de realizar seguimiento a la estrategia territorial.
16.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17. Procesos de acompañamiento psicosocial
INMEDIATEZ Y EMERGENCIA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Se llevan a cabo 2 mesas de seguimiento psicosocial con el operador del contrato de albergue en la cual se analizaron casos que requieren de articulación con la estrategia de centros de encuentro y línea psicosocial para su proceso de atención. Total, casos abiertos para próximo encuentro: 1. 
En el mes de julio no se convocó al espacio de mesa de seguimiento psicosocial en el marco del contrato de arriendos, sin embargo, se realiza seguimiento por medio de la base de reporte de visitas y se asignan los casos que requieren atenciones a los implementadores de los CE. Total, de casos asignados 8 en el presente mes. 
ESTABILIZACIÓN: 
Desde el componente de acompañamiento psicosocial se desarrolló la implementación de dos sesiones de la estrategia de acompañamiento psicosocial, la ruta de Bochica, con beneficiarios de las cohortes 2020-2 y 2021-1.
Se estableció contacto vía correo electrónico con las instituciones de educación superior nuevas, que corresponden a beneficiarios de las cohortes 2021-2 y 2022-1
18. Acciones Grupales y conmemoraciones
INMEDIATEZ Y EMERGENCIA
Se llevó a cabo la conmemoración del día de la afrocolombianidad en el Centro de Encuentro Rafael Uribe Uribe – CE RUU la cual tuvo como objetivo principal: Poner en marcha estas campañas de sensibilización el grupo de trabajo de la Mesa de Participación de Víctimas de Comunidades Negras.
En el alojamiento temporal se implementó la Conmemoración sobre las violencias a la población LGTBI+ en el marco del conflicto armado, con la asistencia activa de 10 personas. 
En los centros de encuentro de Suba, Chapinero, RUU, Bosa y Patio Bonito se implementaron en total 11 acciones de acompañamiento psicosocial de la línea comunitaria y familiar, en total asistieron 241 personas. 
ESTABILIZACIÓN
Implementación de sesiones únicas por tramo de la estrategia de acompañamiento psicosocial para dos cohortes de beneficiarios.
Organización logística para el desarrollo de la implementación de la ruta para el segundo semestre.
19. Informe vías de Hecho acompañadas por ACDVPR
El informe evidencia el acompañamiento que ha realizado el equipo de la Unidad Móvil, frente a las vías de hecho que se presentaron el segundo trimestre año y actividades que se desglosan de la misma:
•Acompañamiento a Población Embera
Durante el periodo reportado el equipo de Unidad Móvil ha adelantado un acompañamiento permanente a la población Embera que se encuentra presente en la Unidad de Protección - La Florida y Rioja.
•Ferias de servicios 
En lo corrido de los meses reportados, el equipo de la Unidad Móvil ha participado en 4 Ferias de servicios.
•Acompañamiento población víctima de emergencia climática en la Localidad de Usme
Los días 25, 28 y 30 de junio, la Alta Consejería de Paz, Víctimas y Reconciliación, adelantó un acompañamiento a la población afectada por el deslizamiento de tierra.
20. Informes de acciones acompañamiento de emergencias humanitarias y jornadas territoriales desde la ACDVPR
Se llevó a cabo la conmemoración del día de la afrocolombianidad en el Centro de Encuentro –CE- de Rafael Uribe Uribe –RUU-, la cual tuvo como objetivo principal: Poner en marcha estas campañas de sensibilización el grupo de trabajo de la Mesa de Participación de Víctimas de Comunidades Negras Afrocolombianas y propone la realización de una serie de actividades que conlleven integración, formación y transformación de imaginarios de la comunidad que residen en la ciudad de Bogotá.
21 y 22. Espacios de formación y difusión frente a las obligaciones del Estado en materia de prevención y protección, y las rutas con las que cuenta el Distrito para los efectos
Se realizaron dos (2) espacios de formación y difusión. El primero de ellos fue el 14 de julio con la participación del Director de DDHH del Ministerio del Interior donde realizó la exposición de la ley de Seguridad y el segundo fue el 28 de julio donde se realizó la exposición de la ruta de protección de la Unidad Nacional de Protección –UNP-.
23. Remisión de casos a los programas y rutas que lidera La Subsecretaría para la Gobernabilidad y la Garantía de Derechos en la Dirección de Derechos Humanos de la Secretaría de Gobierno
Se logró realizar 35 servicios de seguimiento de las atenciones recibidas por parte del mismo número de personas frente a la atención realizada en las rutas de la Secretaría Distrital de Gobierno. Se remitió (1) caso a la ruta de atención y protección a Defensoras y Defensores de Derechos Humanos.
•	Formular, actualizar y hacer seguimiento al Plan de Acción Distrital de víctimas, paz y reconciliación 
24. Se consolidó la matriz de Seguimiento al Plan de Acción Distrital (PAD) del segundo trimestre del año 2022 con la información reportada por 21 entidades del Sistema Distrital de Atención, Asistencia y Reparación Integral a las Víctimas del Conflicto Armado (SDARIV) en el marco de las metas anualizadas para la actual vigencia. 
•	Asesorar y difundir la gestión del conocimiento en materia de víctimas, paz, reconciliación, e implementación de los acuerdos 
25. Boletín Trimestral: Se desarrolló el Boletín Trimestral del Observatorio Distrital de Victimas, donde visibiliza a la población víctima radicada en Bogotá, realiza una Caracterización de la población e informa las medidas entregadas por la Alta Consejería De Paz, Víctimas y Reconciliación
26. Adecuación SIVIC: Se realizó Historia Usuario SIVIC que permitiera identificar y alertar las entregas de ayuda humanitaria inmediata entregadas en el mismo mes 
27. Extracción de Información: Se realizó extracción de información para identificar los y las adolescentes, Victimas del conflicto armado inscritas en el programa Jóvenes a la U, para dar prioridad y seguimiento en este programa de la Secretaría de Educación.
•	Gestionar alianzas con entidades públicas y/o privadas y cooperación internacional para hacer de Bogotá un territorio de reconciliación y construcción de memoria, verdad, justicia, reparación y garantía de no repetición 
28. Se continúa con el Desarrollo del proceso de gestión de cooperación en el marco del seguimiento a los acuerdos establecidos con PNUD, EMBAJADA DE SUIZA, KAS Y PROGRAMA MUNDIAL DE ALIMENTOS. 
29. Se realiza el seguimiento y gestión de alianzas de la vigencia 2022 con iniciativas de impacto para la población objeto entre SDDE, OEI, SENA, GRAN FUNDACIÓN, FUNDACIÓN ANDI, GLOBANT Y SMARTEC. 
•	Ejercer la secretaría técnica del Comité Distrital de Justicia Transicional, los Comités Locales de Justicia Transicional y sus espacios respectivos 
En el mes de julio no se realizó ninguna de las (5) programadas debido a que de acuerdo con el cronograma de la Dirección de Reparación Integral -DRI, así como con las sesiones de las Mesas de Participación Efectiva de Víctimas, el segundo ciclo de Subcomités Temáticos se desarrollará durante el mes de septiembre del año 2022. Por esta razón, la formulación de los Planes Operativos Anuales (POA) de los Subcomités se reprogramó para el mes de agosto.
•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30. Se brindó apoyo técnico y operativo para las sesiones desarrolladas en el mes de julio, durante este periodo sesionaron 22 Mesas de Participación Efectiva de Victimas, 18 mesas locales, las 3 mesas de enfoque diferencias (Afro, Mujeres, Indígena) y la Mesa Distrital, las dos mesas que no sesionaron durante el presente periodo fueron las mesas locales de Teusaquillo y Chapinero, en ambas mesas se realizaron en dos oportunidades la convocatoria, sin embargo, no fue posible adelantar la sesión debido a que no se conformó el quorum.
31. Se estableció un encuentro con el equipo implementador del protocolo de NNA, en este encuentro se realizó la ruta para definir los aspectos metodológicos necesarios el alcance de los objetivos trazados para el evento con NNA “Feria de la Participación de NNA víctimas del Conflicto Armado Interno”
32. Con relación con los procesos de formación y fortalecimiento de las mesas de participación efectiva, las víctimas y sus organizaciones formales y no formales, en el marco del Convenio suscrito entre la Oficina Alta Consejería de Paz Victimas y Reconciliación y el Programa de las Naciones Unidas para el Desarrollo -PNUD, se evidenció el cierre administrativo y financiero de las iniciativas ganadorasReunión sensibilización de funciones secretaria técnica mesas de participación
BENEFICIOS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Se establece estrategia de seguimiento y acciones de mejora para la implementación de la ruta, a su vez implementar las acciones en todo el territorio, desde la población que ingresa a Atención Humanitaria Inmediata hasta población de proyectos de vivienda
• La ciudad de Bogotá cuenta con 6 centros de encuentro y una unidad móvil, que permite garantizar la atención permanente a las personas víctimas de conflicto armado que  llegan y se asientan en la ciudad, beneficiándolas con apoyos tangibles para cubrir algunas necesidades básicas y servicios de atención psicosocial, acompañamiento jurídico y escenarios de participación social para la reivindicación de derechos, construcción de la memoria historia y construcción de acciones de paz en el marco del acuerdo de paz. 
• La población víctima del conflicto armado que se encuentra en los alojamientos dispuestos por la Alta Consejería Para Victimas, ha contado con un acompañamiento jurídico y psicosocial de manera permanente, lo que ha contribuida a la remoción de barreras de acceso para acceder a la ruta de atención, así como de reconstrucción de confianzas con la institucionalidad.
• Se generan oportunidades para la población víctima del conflicto armado con el objetivo de que las personas se vinculen a las líneas de formación, lo que les permite obtener habilidades y conocimientos para la incursión laboral. De igual forma, las personas que acceden a convocatorias en relación a la línea de empleabilidad logran mejorar en diferentes aspectos su estabilización socioeconómica en la ciudad de Bogotá.
• Aumento en las capacidades para acceder a derechos derivados del Sistema Integral de Paz para las víctimas del conflicto armado de Usme, permite el fortalecimiento del punto 5 del acuerdo de paz que tiene como eje fundamental, la centralidad de las víctimas del conflicto armado y permite materializar la posibilidad de convertir a Bogotá, en un epicentro de paz y reconciliación.
• Contar con profesionales cualificados para el desarrollo de acciones de orientación y acompañamiento psicosocial a población víctima del conflicto armado, reduce los riesgos de cometer acciones con daño o victimización secundaria.
•La presencia de ACPVR en los Puestos de Mando Unificado que atienden la situación con la población Emberá en las inmediaciones de Unidad de Protección Integral Florida, Rioja, y sector de Tocaimita ha permitido que la entidad realice seguimiento de las condiciones en las que se encuentra la población y facilitar los espacios de dialogo que contribuyan a la restitución de derechos de los pueblos indígenas que se encuentran en la ciudad de Bogotá.
•La presencia de OACPVR en las ferias de servicios organizadas por la Alcaldía Mayor de Bogotá permiten el acceso a la oferta y ruta de servicios de la entidad a la población víctima y declarante presente en Bogotá, así como permite el fortalecimiento de la estrategia territorial.
•La población víctima del conflicto armado que se encuentra en los alojamientos dispuestos por la OACPVR, ha contado con un acompañamiento jurídico y psicosocial de manera permanente, lo que ha contribuido a la remoción de barreras de acceso, así como de reconstrucción de confianzas con la institucionalidad.
•La población víctima del conflicto armado pudo obtener información y hacer compromisos con las entidades frente a los procesos de protección solicitados por ellos.
•Boletín Trimestral: Acceso a la información de la población víctima del conflicto armado ubicada en Bogotá, para las organizaciones de víctimas, ministerios públicos y ciudadanía en general, además de ello beneficia a la Alta Consejería de Paz, Victimas y reconciliación para la toma de decisiones en política pública de Víctimas
•Adecuación SIVIC: Beneficiará a la población victima que solicita ayuda humanitaria inmediata ya que la información y los servicios prestados estarán acordes a los procesos y procedimientos de la dirección de reparación
•Extracción de Información: Beneficiará a las y los adolescentes víctimas del conflicto armado que acceden al programa Jóvenes a la U
•Gestión de acuerdo de voluntades para dar inicio y hacer seguimiento a los programas de empleabilidad, asesoría y generación de ingresos. 
•Inclusión y visibilidad de la gestión de iniciativas y estrategias productivas de la población objetivo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•Niños, niñas y adolescentes víctimas del conflicto armado los cuales a través del protocolo se pretende garantizar el derecho a la participación efectiva y plena, en torno a la reparación integral.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v>
          </cell>
          <cell r="IH71"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agosto se desarrollaron las siguientes  (31) actividades de (39) programadas:
1. Reporte número de personas caracterizadas en el módulo de estabilización socioeconómica:
Se caracterizaron 1300 personas que aceptaron uso y tratamiento de datos y viven en Bogotá.
2. Remisión de la población a las ofertas en las líneas de formación, empleabilidad y emprendimiento:
Se realizaron 819 remisiones de la siguiente forma:
- Formación: 819 datos, de los cuales 761 corresponden a remitidos al aliado CEMID y 58 al CENTRO SOCIAL NAZARETH
3. Gestión y seguimiento a las medidas y acciones a cargo de la ACPVR a los PIRC territorializados
•	ANMUCIC: Durante el mes de julio y agosto, se avanzó en reuniones para la concertación del balance que da cuenta de la implementación de las medidas contenidas el plan de reparación colectiva (PIRC) del sujeto de reparación colectiva Asociación Nacional de Mujeres Campesinas, Negras e Indígenas de Colombia (ANMUCIIC) 
•	AFROMUPAZ: El 19 de julio de 2022 se realizó reunión con la Asociación de Mujeres Afro por la Paz – AFROMUPAZ y la Unidad Administrativa Especial para la Atención y Reparación Integral a las Victimas - UARIV para llevar a cabo la revisión conjunta del PIRC, con el objetico de determinar alcances y competencias de las dos entidades y necesidades del SRC con relación a las mismas (Anexo 6). 
•	SRC PUEBLO RROM: Se realizaron gestiones de seguimiento para el ajuste de la propuesta que permitirá la implementación de la medida particulariza denominada “…3.1. Producción de una pieza audiovisual en la cual los miembros del pueblo Rrom, con residencia en Bogotá, puedan relatar su historia, dar a conocer quiénes son, como son sus tradiciones y costumbres…”
•	GRUPO DISTRITAL DE SEGUIMIENTO E INCIDENCIA AL AUTO 092 (GDSIA 092): Se avanzó en la construcción de la resolución para el SRC GDSIA092, con la aprobación de dicha resolución se implementarán tres (03) medidas según lo contemplado en el PICR las cuales son: 
Medida 2.2: Apoyar la realización de 360 talleres de difusión y divulgación del Auto 092 de 2008 y normatividad relacionada con los derechos de las mujeres, realizados por las lideresas del grupo en las localidades del distrito capital y las diferentes regiones del país, durante 3 años.
Medida 2.3: Apoyo a seminarios, foros, encuentros y conversatorios sobre la normatividad y la política pública en relación con los derechos de las mujeres, un seminario anual, facilitado por el Grupo, sobre la normatividad y la política pública en relación con los derechos de las mujeres, durante tres años. Dicha medida particularizada se debe implementar en concurrencia con la ACDVPR, Secretaría de Gobierno, Secretaría de Movilidad, UARIV, Presidencia (Consejería presidencial para la equidad de la mujer). A la fecha sólo se ha realizado 1 foro en el año 2017.
Medida 5.1: Diseñar e implementar una estrategia de comunicaciones externa que incluya piezas audiovisuales, impresas, digitales y artísticas que visibilicen el trabajo social y político del Grupo y contribuyan a su dignificación. Teniendo en cuenta que la implementación de esta medida requiere esfuerzos financieros sostenidos por parte de las diferentes instituciones concurrentes, para el presente año se priorizó su implementación con una inversión de $ 2.178.673 por parte de la ACPVR para esta vigencia.
4.	Gestión y seguimiento a las medidas y acciones a cargo de la ACPVR y otras entidades del SDARIV a los PIRC territorializados
•	AFROMUPAZ: Se participó en reunión de la mesa de seguridad de AFROMUPAZ, donde se contó con participación de las siguientes entidades: UARIV, Unidad de Búsqueda de desaparecidos, secretaría de educación, PGN, Defensoría y sector privado (anexo 18). 
•	GDSIA 092: En el mes de julio se convocó a una reunión a la Secretaría de Gobierno y la Secretaría de la mujer, la ACPVR con el SRC con el objetivo de hacer seguimiento a las acciones particularizadas a cargo de ambas entidades para avanzar en su implementación. (anexo 19) 
5.	Gestión y seguimiento a las medidas y acciones a cargo de otras entidades del Distrito a los PIRC territorializados
•	AFROMUPAZ: Por parte de la Secretaría Distrital de Cultura, Recreación y Deporte, se confirmó la suscripción, firma y perfeccionado del Convenio Interinstitucional con la UNAL, a través del cual se logrará la implementación de la medida del PIRC de AFROMUPAZ. (anexo 20)
6.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	Gestionar el funcionamiento administrativo y operativo para el otorgamiento de la ayuda humanitaria:
Se realizó evaluación de situación de vulnerabilidad acentuada a un total de 1176 familias, de las cuales 93 tuvieron como resultado No procede, por tanto, el total de las medidas otorgadas de Ayuda o Atención Humanitaria Inmediata (AAHI) es de 2.567 y se clasifican de la siguiente manera:
7. Medidas de Albergue otorgadas: 128
8. Medidas de Arriendo otorgadas: 484
9. Medidas Unidades de Redención Alimentarias otorgadas: 556
10. Medidas de auxilio funerario otorgadas: 0
11. Medidas transporte de emergencia otorgadas: 4
12. Kits Cocina otorgadas: 189
13. Kits Dormitorio otorgadas: 459
14. Kits Vajilla otorgadas: 465
15. Kits Aseo personal otorgados: 282
La sumatoria de medidas del mes de AGOSTO de 2022 benefició a 1.723 personas para un acumulado de 4.929 personas en la vigencia 2022.
16. Tablero de control Estrategia Territorial
El tablero de control permite desarrollar conocimientos prácticos con variedad de escenarios de los datos a partir de tres (3) visualizaciones propuestas: Reporte de Atenciones por funcionarios, Revisión medidas Ayuda Humanitaria Inmediata y, finalmente, los seguimientos y acompañamientos realizados en Centros de Encuentro.
17.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18.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logró dar respuesta a las solicitudes de atención psicosocial remitidas por Ministerio público y remisiones internas por medio de la asignación de los casos al equipo implementador, los procesos de acompañamiento fueron abiertos de acuerdo con la voluntariedad de cada persona.
•	Se llevaron a cabo 2 mesas de seguimiento psicosocial con el operador del contrato de albergue en la cual se analizaron casos que requieren de articulación con la estrategia de centros de encuentro y línea psicosocial para su proceso de atención. Total, casos abiertos para próximo encuentro 2. 
•	En el mes de agosto se convocó al espacio de mesa de seguimiento psicosocial en el marco del contrato de arriendos, con el objetivo de realizar seguimiento a la implementación de la estrategia. 
19. Acciones Grupales y conmemoraciones
• En el mes de agosto se llevó a cabo la conmemoración del día internacional de las víctimas de desaparición en conjunto con la UARIV, UBPDD, IDEPAC y Bibliored la cual tuvo como objetivo principal la visibilizarían de las organizaciones sociales de buscadores y buscadoras. Esta acción se llevó a cabo en la Plaza de Bolívar el martes 30 de agosto.
• En los centros de encuentro de Suba, RUU, Bosa y Patio Bonito se implementaron en total 10 acciones de acompañamiento psicosocial de la línea comunitaria y familiar, en total asistieron 422 personas.
Durante el mes de agosto se realizó un total de 1.898 atenciones psicosociales y un acumulado de 11.949 durante la vigencia 2022.
20. Informe de acciones acompañamiento de emergencias humanitarias y jornadas territoriales desde la ACDVPR
En el marco del proceso de evaluación de vulnerabilidad y posterior entrega de ayuda humanitaria, el equipo de la Unidad Móvil apoya en dos líneas: a) Evaluación de vulnerabilidad para otorgar sustitución de medida. 
De acuerdo con lo anterior, el equipo móvil realiza durante el mes (62) evaluaciones vulnerabilidad, de estas (12) remisión para alojamiento temporal Albergue, (38) sustituciones de medida para otorgar medida de arrendamiento y (12) unidades de redención por alimentos.
Seguimiento ocupación Albergue 
El equipo de la Unidad Móvil desarrolló acciones de seguimiento a la población que se encuentra en el marco de la ruta de asistencia y atención de la ACPVR, recibiendo medida de alojamiento en la modalidad albergue. 
El equipo avanzó la elaboración de la metodología de intervención en alojamientos, la cual busca abordar las siguientes dimensiones:
• Estabilización emocional
• Promoción de la cultura de paz y sana convivencia
• Reconocimiento de capacidades
• Oferta social del distrito y rutas de atención
Implementación de la estrategia para la mitigación del riesgo psicosocial en albergues
Se realiza un (1) encuentro en el marco de la implementación de la estrategia de mitigación del riesgo psicosocial, en el desarrollo de este ejercicio psicosocial se contemplaron los siguientes objetivos:
• Generar un espacio de confianza entre los facilitadores y los beneficiarios, así como propiciar un espacio de confianza entre los beneficiarios.
• Facilitar herramientas para la regulación emocional.
• Facilitar la identificación de los recursos de afrontamiento.
Frente a la articulación interinstitucional, se hizo presencia de manera permanente en la Procuraduría General de la Nación para adelantar procesos de orientación y enrutamiento a los sistemas familias declarantes de hechos victimizantes en el marco del conflicto armado.
21 y 22. Se realizaron (2) espacios de formación, con la presentación por parte del Ministerio del Interior como Secretaría Técnica del CIPRAT de la Política de Prevención el 17 de agosto y por parte de la Defensoría del Pueblo se realizó el 24 de agosto la exposición de la Alerta Temprana No. 010 de 2021 y su informe de seguimiento.
23. Se recibió un caso desde el equipo de participación que se atendió y orientó que no fue remitido a ninguna ruta de la Secretaría Distrital de Gobierno – SDG, por no ser de competencia de alguna de ellas; además se recibió el informe de seguimiento de un caso remitido en el mes de julio de 2022.
•	Formular, actualizar y hacer seguimiento al Plan de Acción Distrital de víctimas, paz y reconciliación 
24. Cargue Avanti seguimiento trimestral Plan de Acción Distrital - PAD
Durante el mes de agosto, se realizó el cargue del 100% de las metas PAD con su respectivo avance en la plataforma AVANTI. Para tal fin, se consolidó la batería de indicadores a través de la cual se reporta la implementación física y presupuestal de cada una de las metas PAD correspondiente a la vigencia 2022; asimismo, se realizó la consolidación de los criterios e indicadores desagregados. El enlace de acceso a la plataforma Avanti es: https://avanti.bogota.gov.co/#/inicio
•	Asesorar y difundir la gestión del conocimiento en materia de víctimas, paz, reconciliación, e implementación de los acuerdos 
25. Informe población víctima del conflicto armado: se presentó el Informe de estudiantes universitarios de población Víctima en Bogotá
26. Adecuación SIVIC: Se realizó Historia Usuario SIVIC extraer información de las ayudas que se otorgan por Ayuda Humanitaria Inmediata 
27. Extracción de Información: Se realizó extracción de información para identificar la población victima que reportada en plan de acción distrital y no se encontraba identificada como Victima, se realiza dicha extracción para analizar los diferentes reportes del SDARIV
•	Gestionar alianzas con entidades públicas y/o privadas y cooperación internacional para hacer de Bogotá un territorio de reconciliación y construcción de memoria, verdad, justicia, reparación y garantía de no repetición 
28. Desarrollo del proceso de gestión de cooperación en el marco del seguimiento a los acuerdos establecidos con KAS Y EXTITUTO.  
29. Seguimiento y gestión de alianzas de la vigencia 2022 con iniciativas de impacto para la población objeto entre GLOBANT, ACTIVATECH, CCB, FUNDACION ANDI, GRAN FUNDACIÓN Y SENA. 
•	Ejercer la secretaría técnica del Comité Distrital de Justicia Transicional, los Comités Locales de Justicia Transicional y sus espacios respectivos 
Para el mes de agosto no se presentaron productos de los (6) programados. Como tarea previa a la realización de los Subcomités Temáticos, se enviaron las convocatorias a los Espacios Técnicos Interinstitucionales (ETI) con entidades del orden Nacional y Distrital a fin de definir las líneas de acción para la formulación de los Planes Operativos Anuales (POA) de cada Subcomité Temático. En estos espacios la Alta Consejería de Paz, Víctimas y Reconciliación, en calidad de coordinadora de la Política Pública de Víctimas en el Distrito, realizó   las mencionadas convocatorias y una versión borrador de la matriz POA, a fin de ser revisada y ajustada por parte de las entidades competentes. Así las cosas, a continuación, se presentan los ETI desarrollados y las fechas correspondientes:
• ETI Subcomité de Memoria Paz y Reconciliación - 24 de agosto 
• ETI Subcomité de Reparación Integral - 25 de agosto 
• ETI Subcomité de Asistencia y Atención (1) - 26 de agosto
• ETI Subcomité de Asistencia y Atención (2) - 26 de agosto
Los Subcomités Temáticos son instancias previas al Comité Distrital de Justicia Transicional - CDJT, el cual, es presidido por la alcaldesa mayor de Bogotá, razón por la cual, las fechas para su realización están sujetas a la disponibilidad de agenda de la alcaldesa. El Equipo del Despacho de la alcaldesa estableció como fecha tentativa para el desarrollo del CDJT la última semana de septiembre, razón por la cual, los Subcomités Temáticos también se llevarán a cabo en el mes de septiembre.
Vale la pena mencionar que el Comité Distrital de Justicia Transicional – CLJT es presidido por la Alcaldesa Mayor de Bogotá, por lo que las fechas para su realización están sujetas a la disponibilidad de su agenda. El Equipo de Despacho de la alcaldesa estableció como fecha tentativa para el desarrollo del CDJT la última semana de septiembre. Por esta razón, el CDJT no se llevó a cabo el mes de agosto, conforme a lo programado inicialmente.
Así las cosas, las acciones reportadas frente a este compromiso dan cuenta de la gestión realizada por la ACPVR.
•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30. Se brindó apoyo técnico y operativo para las sesiones desarrolladas en el mes de agosto, durante este periodo sesionaron 24 Mesas de Participación Efectiva de Victimas, 20 mesas locales, las 3 mesas de enfoque diferencias (Afro, Mujeres, Indígena) y la Mesa Distrital.
Para el mes de agosto no se llevaron actividades ni reuniones entre el equipo implementador y las entidades distritales. Lo anterior, teniendo en cuenta que estas entidades se encuentran en proceso de evaluación de las actividades desarrolladas. Se plantea realizar la reunión de articulación en el mes de septiembre para conocer el resultado de las evaluaciones desarrolladas.
Igualmente, en el mencionado informe se menciona el proceso que se ha adelantado frente a las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en el marco del Convenio suscrito entre la Oficina Alta Consejería de Paz Victimas y Reconciliación y el Programa de las Naciones Unidas para el Desarrollo -PNUD, se evidenció el cierre administrativo y financiero de las iniciativas ganadoras. Se realizó un encuentro final de lecciones aprendidas y se avanzó en el proceso de sistematización de la modalidad de participación presentando 4 documentos finales.
Finalmente, se apoyaron 3 tareas adelantadas en el marco del fortalecimiento:
1. Reunión Jóvenes 
2. Conmemoración pueblos indígenas 
3. Reunión construcción de la Política Pública de Paz
31. En relación con los procesos de formación y fortalecimiento de las mesas de participación efectiva, las víctimas y sus organizaciones formales y no formales, en el marco del Convenio suscrito entre la Oficina Alta Consejería de Paz Victimas y Reconciliación y el Programa de las Naciones Unidas para el Desarrollo -PNUD, se evidenció el cierre administrativo y financiero de las iniciativas ganadoras. Se realizó un encuentro final de lecciones aprendidas y se avanzó en el proceso de sistematización de la modalidad de participación presentando 4 documentos finales.
Finalmente, se apoyaron 3 tareas adelantadas en el marco del fortalecimiento:
1. Reunión Jóvenes 
2. Conmemoración pueblos indígenas 
3. Reunión construcción de la Política Pública de Paz
RETRASOS
•	En el mes de agosto no fue requerido por parte de la Unidad para la Atención y Reparación Integral a las Víctimas (UARIV) ningún soporte o procedimiento relacionado a la certificación territorial 2022, este insumo se remite por solicitud de la entidad en mención. Una vez se reciba la solicitud por parte de la Unidad para las Víctimas, esta será reportada.
•	El Comité Distrital de Justicia Transicional – CLJT es presidido por la Alcaldesa Mayor de Bogotá, por lo que las fechas para su realización están sujetas a la disponibilidad de su agenda. El Equipo de Despacho de la alcaldesa estableció como fecha tentativa para el desarrollo del CDJT la última semana de septiembre. Por esta razón, no se han adelantado los Subcomités Temáticos, la formulación de los Planes Operativos Anuales (POA), ni el CDJT conforme a lo programado inicialmente. Es importante indicar que los dos primeros productos dependen de la realización del CDJT.
•	Para el mes de agosto se presentaron las actas de los espacios realizados con las entidades, así como las matrices POA borrador. Para el mes de septiembre se espera presentar las cinco (5) matrices de los Planes Operativos Anuales (POA) en su versión final.
•	Para el mes de agosto no se llevaron actividades ni reuniones entre el equipo implementador y las entidades distritales. Lo anterior, teniendo en cuenta que estas entidades se encuentran en proceso de evaluación de las actividades desarrolladas. Se plantea realizar la reunión de articulación en el mes de septiembre para conocer el resultado de las evaluaciones desarrolladas.
BENEFICIOS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Con el desarrollo de las actividades, se beneficia a los sujetos de reparación colectiva Asociación Nacional de Mujeres Campesinas, Negras e Indígenas de Colombia –ANMUCIC, Grupo distrital de seguimiento e incidencia al Auto 092 de 2008 “mujer y desplazamiento” - GDSIA 092, La Asociación de Mujeres Afro por la Paz – AFROMUPAZ y PUEBLO RROM.
•	Con el Informe de Seguimiento a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El tablero de control permite desarrollar conocimientos prácticos con variedad de escenarios de los datos a partir de tres (3) visualizaciones propuestas: Reporte de Atenciones por funcionarios, Revisión medidas Ayuda Humanitaria Inmediata -AHÍ y PAS Subsistencia mínima y medidas AHÍ.
•	Lo anterior, es un insumo importante que muestra el comportamiento de la operación en los Centros de Encuentro, prepara los datos y ahorra tiempo, con el objetivo que el Equipo Territorial de la Dirección de Reparación Integral – DIR, pueda generar respuestas, brindar soluciones y tomar decisiones adecuadas a partir del análisis de los datos.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Fortalecer las alianzas institucionales y conocimientos del equipo implementador con el fin de brindar un servicio oportuno y humanizado.  
•	Frente al tema de estabilización, a través de la implementación con dos grupos de beneficiarios, se avanza en el objetivo de desarrollo personal de cada uno de los estudiantes, y se avanza en el logro de condonación del crédito adjudicado. Se genera un ambiente de calidez y confianza en los beneficiarios a través del desarrollo de las sesiones de implementación.
•	La población víctima del conflicto armado que se encuentra en los alojamientos dispuestos por la ACPVR, ha contado con un acompañamiento jurídico y psicosocial de manera permanente, lo que ha contribuido a la remoción de barreras de acceso, así como de reconstrucción de confianzas con la institucionalidad.
•	La población beneficiaria que se encuentra en los alojamientos dispuestos por la ACPVR, ha contado con un acompañamiento psicosocial en el marco de su proceso de sustitución de medida y estabilización en la ciudad de Bogotá.
•	La presencia del equipo de la Unidad Móvil en las emergencias sociales que se han presentado de cara a los últimos hechos de violencia en el marco del conflicto armado ocurridos en la ciudad de Bogotá, han contribuido al goce de derechos de la población declarante.</v>
          </cell>
          <cell r="II71" t="str">
            <v xml:space="preserve">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septiembre:
REPARACION INTEGRAL
•	Implementación de la ruta de reparación integral para las víctimas del conflicto armado, acorde con las competencias del Distrito Capital, mediante las siguientes acciones: 
Se logró caracterizar a 741 personas víctimas del conflicto armado a través de la Línea 195, y realizar  4.058 remisiones discriminadas  en cada una de las líneas ofertadas: Empleabilidad 321 personas y, a la línea de Formación 3.737 personas, avanzando con esto  en el proceso  para el desarrollo social y productivo sostenible que contribuye a la generación de ingresos para la población víctima del conflicto armado. 
Se realizó la Fase V de la Ruta TOAR (Trabajo, Obras, Actividades con contenido Restaurador-Reparador), como desarrollo del proceso de justicia restaurativa en la justicia transicional que se adelanta por parte de la ACPVR-DPR con el fin de articular las posibles fuentes de financiación.
Se adelantaron las actividades relacionadas con la implementación y seguimiento a la Ruta de Retorno y Reubicación étnico y no étnico. 
Se avanzó en la fase de cierre en 5 proyectos de vivienda ubicados la localidad de Bosa sector el Porvenir, priorizados y vinculados formalmente a la ruta de retornos y reubicaciones donde se beneficiaron 1.603 personas del enfoque no étnico
ASISTENCIA Y ATENCION
Se otorgaron 2.440 medidas de Ayuda o Atención Humanitaria Inmediata (AAHI), beneficiando a 1.671 personas. 
En los centros de encuentro de Suba, RUU, Chapinero, Bosa y Patio Bonito se implementaron en total 12 acciones de acompañamiento psicosocial de la línea comunitaria y familiar, en total asistieron 245 personas. 
Se brindaron 2.215 servicios psicosociales así: (801) Orientaciones psicosociales, (537) Apoyo psicosocial,  (488) Acciones Psicosociales de Carácter Colectivo, (357) PAS - Apoyo y consejería Psicosocial de Albergue, (24) Apoyo psicosocial para la Estabilización y (8) Atención en Crisis, lo que implicó dar respuesta a solicitudes de atención y acompañamiento de acuerdo con las estrategias establecidas en el marco del componente de ayuda humanitaria inmediata
PREVENCIÓN Y PROTECCION
Se realizaron 2 espacios de  formación y difusión sobre política de prevención y protección.
Se realizaron las gestiones necesarias para la activación de las rutas de prevención temprana, prevención urgente y protección, en coordinación con las entidades competentes de garantizar los derechos a la vida, libertad, integridad y seguridad, del 100% de los casos de víctimas del conflicto armado que manifestaron encontrarse en situación de riesgo y que fueron puestas en su conocimiento. Igualmente, la Alta Consejería para la Paz, las Víctimas y la Reconciliación realiza un ejercicio periódico de seguimiento a la respuesta institucional promovida para tales efectos.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Formulación, actualización y seguimiento al Plan de Acción Distrital de víctimas, paz y reconciliación (PAD).
Asesoría y difusión de la gestión del conocimiento en materia de víctimas, paz, reconciliación, e implementación de los acuerdos.
Gestión de alianzas con entidades públicas y/o privadas y cooperación internacional para hacer de Bogotá un territorio de reconciliación y construcción de memoria, verdad, justicia, reparación y garantías de no repetición:  con el desarrollo del proceso de gestión de cooperación en el marco del seguimiento a los acuerdos establecidos con KAS Y EXTITUTO.   Seguimiento y gestión de alianzas de la vigencia 2022 con iniciativas de impacto para la población objeto entre GLOBANT, ACTIVATECH, CCB, FUNDACION ANDI,  GRAN FUNDACIÓN Y SENA.
Ejercer la secretaría técnica del Comité Distrital de Justicia Transicional, los Comités Locales de Justicia Transicional y sus espacios respectivos: se realizó la convocatoria, actas y matrices de seguimiento de los (5) Subcomités Temáticos previos al Comité Distrital de Justicia Transicional.
PARTICIPACION
24  Mesas  de  Participación  Efectiva de  Victimas (20 mesas locales, 3 mesas de enfoque diferencial (Afro, Mujeres, Indígena) y la Mesa Distrital con acompañamiento técnico y operativo 
Se ha apoyado técnica y operativamente a todas las mesas de participación efectiva de las víctimas del conflicto armado residentes en el Distrito Capital, de acuerdo con el protocolo de participación, para lo cual, la OACPVR ha apoyado técnica y operativamente las sesiones ordinarias y extraordinarias desarrolladas por las 24 Mesas de Participación Efectiva de Victimas: 20 mesas locales,  3 mesas de enfoque diferencial (Afro, Mujeres, Indígena) y la Mesa Distrital, durante 24 sesiones realizadas.   Igualmente, se realizaron actividades para la implementación del Protocolo de Niños, Niñas y Adolescentes Víctimas (NNA).
Finalmente, se realizaron actividades para el fortalecimiento de espacios de capacitación y procesos de formación de las mesas de participación efectiva, las víctimas y sus organizaciones formales y no formales.	
RETRASO
• En el mes de septiembre fue remitido por parte de la Unidad para la Atención y Reparación Integral a las Víctimas (UARIV) la metodología correspondiente a la certificación territorial 2022, en esta metodología se definen los criterios,  parámetros de evaluación,  fuentes de información y soportes que se requieren para cada una de  las variables definidas, sin embargo, no fueron informadas las fechas para la recepción de  información y datos citados, razón por la cual, no se remite producto para el presente mes. 
Una vez sea informada por parte de la Unidad para la Atención y Reparación Integral a las Víctimas (UARIV) las fechas y tiempos de recepción de información será remitido lo solicitado. Esta actividad corresponde a la programación del mes de agosto.
• Se retrasó informe especial de víctimas debido a que las reuniones planteadas para entrevistas por temas de la población víctima no se han podido realizar, el cual se planifico que durante el mes de octubre se realizan.
• El producto programado para el mes de septiembre y que se encuentra relacionado con la realización de (1) acción de impacto que contribuya a materializar la gestión de alianzas estratégicas a partir de la priorización definida por la Oficina de Alta Consejería de Paz, Víctimas y Reconciliación, el cual se realizará el 20 de octubre del 2022. Durante el mes de septiembre se avanzó en la gestión y planificación del mismo.
BENEFICIOS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Con el desarrollo de las actividades, se beneficia a los sujetos de reparación colectiva Asociación Nacional de Mujeres Campesinas, Negras e Indígenas de Colombia –ANMUCIC, Grupo distrital de seguimiento e incidencia al Auto 092 de 2008 “mujer y desplazamiento” - GDSIA 092, La Asociación de Mujeres Afro por la Paz – AFROMUPAZ y PUEBLO RROM.
•	Con el Informe de Seguimiento a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El tablero de control permite desarrollar conocimientos prácticos con variedad de escenarios de los datos a partir de tres (3) visualizaciones propuestas: Reporte de Atenciones por funcionarios, Revisión medidas Ayuda Humanitaria Inmediata -AHÍ y PAS Subsistencia mínima y medidas AHÍ.
•	Lo anterior, es un insumo importante que muestra el comportamiento de la operación en los Centros de Encuentro, prepara los datos y ahorra tiempo, con el objetivo que el Equipo Territorial de la Dirección de Reparación Integral – DIR, pueda generar respuestas, brindar soluciones y tomar decisiones adecuadas a partir del análisis de los datos.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Fortalecer las alianzas institucionales y conocimientos del equipo implementador con el fin de brindar un servicio oportuno y humanizado.  
•	Frente al tema de estabilización, a través de la implementación con dos grupos de beneficiarios, se avanza en el objetivo de desarrollo personal de cada uno de los estudiantes, y se avanza en el logro de condonación del crédito adjudicado. Se genera un ambiente de calidez y confianza en los beneficiarios a través del desarrollo de las sesiones de implementación.
•	La población víctima del conflicto armado que se encuentra en los alojamientos dispuestos por la ACPVR, ha contado con un acompañamiento jurídico y psicosocial de manera permanente, lo que ha contribuido a la remoción de barreras de acceso, así como de reconstrucción de confianzas con la institucionalidad.
•	La población beneficiaria que se encuentra en los alojamientos dispuestos por la ACPVR, ha contado con un acompañamiento psicosocial en el marco de su proceso de sustitución de medida y estabilización en la ciudad de Bogotá.
•	La presencia del equipo de la Unidad Móvil en las emergencias sociales que se han presentado de cara a los últimos hechos de violencia en el marco del conflicto armado ocurridos en la ciudad de Bogotá, han contribuido al goce de derechos de la población declarante.
•	En los espacios de formación de pudo reconocer los métodos para el reconocimiento de los riesgos de parte de las entidades competentes, el diagnóstico realizado desde la alerta temprana y también se logró la participación de las y los líderes de la población con cada una de sus solicitudes e inquietudes.
•	La plataforma AVANTI es el instrumento de consolidación y divulgación de información que se administra desde la Alta Consejería de Paz, Víctimas y Reconciliación por medio del Observatorio Distrital de Víctimas (ODV) en el cual se registran los avances de la implementación del Plan de Acción Distrital (PAD). Esta plataforma guarda los registros y trazabilidad de información de cada vigencia evidenciando los porcentajes de avance en cada una de las metas establecidas por las entidades que conforman el Sistema Distrital de Atención y Reparación Integral a las Víctimas (SDARIV).
•	A través de la Resolución 743 de 2019 la cual actualiza la reglamentación y el funcionamiento del ODV, se definen el conjunto de herramientas mediante las cuales se realizará seguimiento, monitoreo y análisis a la Política Pública de Víctimas en el Distrito, entre ellos, el sistema de información AVANTI, que se encuentra enmarcado en la estructura tecnológica que administra la Alta Consejería de Paz, mediante la cual se realizara la divulgación de información para uso público de los datos recopilados.
•	Informe población víctima del conflicto armado: La información beneficia a la población Victima radicada en Bogotá ya permitirá conocer el estado de la población víctima en Bogotá para que de este análisis se generen las políticas públicas necesarias para llegar a la superación de vulnerabilidad 
•	Adecuación SIVIC: Estudiantes Universitarios víctimas del conflicto armado residentes en la ciudad de Bogotá
•	Extracción de Información: Beneficiará a Las Victimas reportadas en el Plan de acción Distrital debido a que se depurará la información de las entidades para un mejor acceso.
•	Los Planes Operativos Anuales (en adelante POA) son instrumentos de planificación estandarizados adoptados por cada Subcomité Temático. Estos permiten definir los objetivos estratégicos y las líneas de acción de los Subcomités como instancias de coordinación en el marco del Sistema Distrital de Atención y Reparación Integral a las Víctimas (SDARIV). Como su nombre lo indica, son instrumentos con un carácter operativo cuyo contenido debe estar orientado a cumplir con los objetivos de la Política Nacional de Atención y Reparación Integral a las Víctimas y del Plan de Acción Distrital (PAD).
</v>
          </cell>
          <cell r="IJ71"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octubre:
REPARACION INTEGRAL
Se logró caracterizar a 725 personas víctimas del conflicto armado a través de la Línea 195, y realizar 12.267 remisiones a la línea de Formación, avanzando con esto  en el proceso  para el desarrollo social y productivo sostenible que contribuye a la generación de ingresos para la población víctima del conflicto armado. 
Se adelantaron actividades de gestión y seguimiento a las medidas y acciones a cargo de la Oficina de Alta Consejería de Paz, Víctimas y reconciliación -ACPVR a los Planes Integrales de Reparación Colectiva -PIRC Territorializados y otras entidades del SDARIV y distritales.
ASISTENCIA Y ATENCION
Se otorgaron 1.767 medidas de Ayuda o Atención Humanitaria Inmediata (AAHI), beneficiando a 2.378 personas. 
En los centros de encuentro de Bosa, Chapinero, Patio Bonito, Rafael Uribe y Suba se implementaron en total 12 acciones de acompañamiento psicosocial de la línea comunitaria y familiar, en total asistieron 370 personas.
Se brindaron 2.215 servicios de acompañamiento psicosocial, así: (625) Orientaciones psicosociales y atenciones en crisis, (783) procesos de acompañamiento psicosocial y (414) Acciones Grupales y conmemoraciones, lo que implicó dar respuesta a solicitudes de atención y acompañamiento de acuerdo con las estrategias establecidas en el marco del componente de ayuda humanitaria inmediata.
PREVENCIÓN Y PROTECCION
Durante el periodo reportado el equipo de Unidad Móvil ha adelantado un acompañamiento permanente a la población Embera que se encuentra presente en las Unidades de Protección La Florida y Rioja, igualmente apoya en la Evaluación de vulnerabilidad para otorgar sustitución de medida. 
se realizaron dos (2) Espacios de formación y difusión frente a las obligaciones del Estado en materia de prevención y protección, y las rutas con las que cuenta el Distrito para los efectos. 
Se realizó la Minga de Pensamiento, concepciones, mecanismos y procedimientos interculturales sobre sistemas de protección de la vida para los pueblos indígenas víctimas en el Distrito Capital, en el marco de los Talleres Integrales para el fortalecimiento de habilidades y manejo de instrumentos para identificar, advertir y actuar frente a un eventual riesgo, según enfoque diferencial y de género.
Se remitió un panfleto amenazante a líderes y lideresas de la ciudad a la ruta de defensores y defensoras de la Secreytaría de Gobierno -SDG, en el marco de las gestiones necesarias para la activación de las rutas de prevención temprana, prevención urgente y protección, en coordinación con las entidades competentes de garantizar los derechos a la vida, libertad, integridad y seguridad, del 100% de los casos de víctimas del conflicto armado que manifestaron encontrarse en situación de riesgo y que fueron puestas en su conocimiento. Igualmente, la Alta Consejería para la Paz, las Víctimas y la Reconciliación realiza un ejercicio periódico de seguimiento a la respuesta institucional promovida para tales efectos.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Formulación, actualización y seguimiento al Plan de Acción Distrital de víctimas, paz y reconciliación (PAD), en el cual se elaboró el Anexo 4 del anteproyecto de presupuesto 2023, Capítulo atención, asistencia y reparación integral a las víctimas del conflicto armado.
Asesoría y difusión de la gestión del conocimiento en materia de víctimas, paz, reconciliación, e implementación de los acuerdos.
Gestión de alianzas con entidades públicas y/o privadas y cooperación internacional para hacer de Bogotá un territorio de reconciliación y construcción de memoria, verdad, justicia, reparación y garantías de no repetición:  con el desarrollo del proceso de gestión de cooperación en el marco del seguimiento a los acuerdos establecidos con KAS Y EXTITUTO.   Seguimiento y gestión de alianzas de la vigencia 2022 con iniciativas de impacto para la población objeto entre GLOBANT, ACTIVATECH, CCB, FUNDACION ANDI,  GRAN FUNDACIÓN Y SENA. Además se realizó el Show Room 2022 “Emprendimientos por la Paz”.
Ejercer la secretaría técnica del Comité Distrital de Justicia Transicional, los Comités Locales de Justicia Transicional y sus espacios respectivos: se realizó convocatoria para la segunda sesión ordinaria del Comité Distrital de Justicia Transicional de acuerdo con el cronograma y plan de trabajo definido para ello. Se establece la agenda y los contenidos del CDJT, así como la definición de invitados especiales de conformidad a los temas a desarrollar.
PARTICIPACION
Se ha apoyado técnica y operativamente a todas las mesas de participación efectiva de las víctimas del conflicto armado residentes en el Distrito Capital, de acuerdo con el protocolo de participación, para lo cual, la OACPVR ha apoyado técnica y operativamente las sesiones ordinarias y extraordinarias desarrolladas por las 24 Mesas de Participación Efectiva de Victimas: 20 mesas locales,  3 mesas de enfoque diferencial (Afro, Mujeres, Indígena) y la Mesa Distrital, durante 24 sesiones realizadas.   Igualmente, se realizaron actividades para la implementación del Protocolo de Niños, Niñas y Adolescentes Víctimas (NNA).
Finalmente, se realizaron actividades para el fortalecimiento de espacios de capacitación y procesos de formación de las mesas de participación efectiva, las víctimas y sus organizaciones formales y no formales.	
RETRASO
• En el mes de octubre fue remitido por parte de la Unidad para la Atención y Reparación Integral a las Víctimas (UARIV) la metodología correspondiente a la certificación territorial 2022, en esta metodología se definen los criterios,  parámetros de evaluación,  fuentes de información y soportes que se requieren para cada una de  las variables definidas, sin embargo, no fueron informadas las fechas para la recepción de  información y datos citados, razón por la cual, no se remite producto para el presente mes. 
Una vez sea informada por parte de la Unidad para la Atención y Reparación Integral a las Víctimas (UARIV) las fechas y tiempos de recepción de información será remitido lo solicitado. Esta actividad corresponde a la programación del mes de agosto.
BENEFICIOS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Con el desarrollo de las actividades, se beneficia a los sujetos de reparación colectiva Asociación Nacional de Mujeres Campesinas, Negras e Indígenas de Colombia –ANMUCIC, Grupo distrital de seguimiento e incidencia al Auto 092 de 2008 “mujer y desplazamiento” - GDSIA 092, La Asociación de Mujeres Afro por la Paz – AFROMUPAZ y PUEBLO RROM.
•	Con el Informe de Seguimiento a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El tablero de control permite desarrollar conocimientos prácticos con variedad de escenarios de los datos a partir de tres (3) visualizaciones propuestas: Reporte de Atenciones por funcionarios, Revisión medidas Ayuda Humanitaria Inmediata -AHÍ y PAS Subsistencia mínima y medidas AHÍ.
•	Lo anterior, es un insumo importante que muestra el comportamiento de la operación en los Centros de Encuentro, prepara los datos y ahorra tiempo, con el objetivo que el Equipo Territorial de la Dirección de Reparación Integral – DIR, pueda generar respuestas, brindar soluciones y tomar decisiones adecuadas a partir del análisis de los datos.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Fortalecer las alianzas institucionales y conocimientos del equipo implementador con el fin de brindar un servicio oportuno y humanizado.  
•	Frente al tema de estabilización, a través de la implementación con dos grupos de beneficiarios, se avanza en el objetivo de desarrollo personal de cada uno de los estudiantes, y se avanza en el logro de condonación del crédito adjudicado. Se genera un ambiente de calidez y confianza en los beneficiarios a través del desarrollo de las sesiones de implementación.
•	La población víctima del conflicto armado que se encuentra en los alojamientos dispuestos por la ACPVR, ha contado con un acompañamiento jurídico y psicosocial de manera permanente, lo que ha contribuido a la remoción de barreras de acceso, así como de reconstrucción de confianzas con la institucionalidad.
•	La población beneficiaria que se encuentra en los alojamientos dispuestos por la ACPVR, ha contado con un acompañamiento psicosocial en el marco de su proceso de sustitución de medida y estabilización en la ciudad de Bogotá.
•	La presencia del equipo de la Unidad Móvil en las emergencias sociales que se han presentado de cara a los últimos hechos de violencia en el marco del conflicto armado ocurridos en la ciudad de Bogotá, han contribuido al goce de derechos de la población declarante.
•	En los espacios de formación de pudo reconocer los métodos para el reconocimiento de los riesgos de parte de las entidades competentes, el diagnóstico realizado desde la alerta temprana y también se logró la participación de las y los líderes de la población con cada una de sus solicitudes e inquietudes.
•	La plataforma AVANTI es el instrumento de consolidación y divulgación de información que se administra desde la Alta Consejería de Paz, Víctimas y Reconciliación por medio del Observatorio Distrital de Víctimas (ODV) en el cual se registran los avances de la implementación del Plan de Acción Distrital (PAD). Esta plataforma guarda los registros y trazabilidad de información de cada vigencia evidenciando los porcentajes de avance en cada una de las metas establecidas por las entidades que conforman el Sistema Distrital de Atención y Reparación Integral a las Víctimas (SDARIV).
•	A través de la Resolución 743 de 2019 la cual actualiza la reglamentación y el funcionamiento del ODV, se definen el conjunto de herramientas mediante las cuales se realizará seguimiento, monitoreo y análisis a la Política Pública de Víctimas en el Distrito, entre ellos, el sistema de información AVANTI, que se encuentra enmarcado en la estructura tecnológica que administra la Alta Consejería de Paz, mediante la cual se realizara la divulgación de información para uso público de los datos recopilados.
•	Informe población víctima del conflicto armado: La información beneficia a la población Victima radicada en Bogotá ya permitirá conocer el estado de la población víctima en Bogotá para que de este análisis se generen las políticas públicas necesarias para llegar a la superación de vulnerabilidad 
•	Adecuación SIVIC: Estudiantes Universitarios víctimas del conflicto armado residentes en la ciudad de Bogotá
•	Extracción de Información: Beneficiará a Las Victimas reportadas en el Plan de acción Distrital debido a que se depurará la información de las entidades para un mejor acceso.
•	Los Planes Operativos Anuales (en adelante POA) son instrumentos de planificación estandarizados adoptados por cada Subcomité Temático. Estos permiten definir los objetivos estratégicos y las líneas de acción de los Subcomités como instancias de coordinación en el marco del Sistema Distrital de Atención y Reparación Integral a las Víctimas (SDARIV). Como su nombre lo indica, son instrumentos con un carácter operativo cuyo contenido debe estar orientado a cumplir con los objetivos de la Política Nacional de Atención y Reparación Integral a las Víctimas y del Plan de Acción Distrital (PAD).</v>
          </cell>
          <cell r="IK71" t="str">
            <v/>
          </cell>
          <cell r="IL71" t="str">
            <v/>
          </cell>
          <cell r="IM71">
            <v>1</v>
          </cell>
          <cell r="IN71">
            <v>0.95007751937984497</v>
          </cell>
          <cell r="IO71">
            <v>1.0401985111662531</v>
          </cell>
          <cell r="IP71">
            <v>0.98657024793388426</v>
          </cell>
          <cell r="IQ71">
            <v>1.038897502153316</v>
          </cell>
          <cell r="IR71">
            <v>1.044406196213425</v>
          </cell>
          <cell r="IS71">
            <v>0.90901408450704235</v>
          </cell>
          <cell r="IT71">
            <v>0.8257460791229484</v>
          </cell>
          <cell r="IU71">
            <v>1.0765562304326197</v>
          </cell>
          <cell r="IV71">
            <v>1.0622294922333788</v>
          </cell>
          <cell r="IW71" t="str">
            <v/>
          </cell>
          <cell r="IX71" t="str">
            <v/>
          </cell>
          <cell r="IY71">
            <v>4966.8479315713566</v>
          </cell>
          <cell r="IZ71">
            <v>100</v>
          </cell>
          <cell r="JA71">
            <v>95.007751937984494</v>
          </cell>
          <cell r="JB71">
            <v>104.0198511166253</v>
          </cell>
          <cell r="JC71">
            <v>98.65702479338843</v>
          </cell>
          <cell r="JD71">
            <v>103.8897502153316</v>
          </cell>
          <cell r="JE71">
            <v>104.44061962134251</v>
          </cell>
          <cell r="JF71">
            <v>90.901408450704238</v>
          </cell>
          <cell r="JG71">
            <v>82.574607912294837</v>
          </cell>
          <cell r="JH71">
            <v>107.65562304326197</v>
          </cell>
          <cell r="JI71">
            <v>106.22294922333788</v>
          </cell>
          <cell r="JJ71">
            <v>0</v>
          </cell>
          <cell r="JK71">
            <v>0</v>
          </cell>
          <cell r="JL71">
            <v>99.336958631427123</v>
          </cell>
          <cell r="JM71">
            <v>100</v>
          </cell>
          <cell r="JN71">
            <v>97.503875968992247</v>
          </cell>
          <cell r="JO71">
            <v>99.675867684869928</v>
          </cell>
          <cell r="JP71">
            <v>99.421156961999557</v>
          </cell>
          <cell r="JQ71">
            <v>100.31487561266597</v>
          </cell>
          <cell r="JR71">
            <v>101.00249961411207</v>
          </cell>
          <cell r="JS71">
            <v>99.559486590768074</v>
          </cell>
          <cell r="JT71">
            <v>97.436376755958932</v>
          </cell>
          <cell r="JU71">
            <v>98.571848565659266</v>
          </cell>
          <cell r="JV71">
            <v>99.336958631427137</v>
          </cell>
          <cell r="JW71" t="str">
            <v/>
          </cell>
          <cell r="JX71">
            <v>99.336958631427137</v>
          </cell>
          <cell r="JY71">
            <v>100</v>
          </cell>
          <cell r="JZ71">
            <v>95.007751937984494</v>
          </cell>
          <cell r="KA71">
            <v>104.0198511166253</v>
          </cell>
          <cell r="KB71">
            <v>98.65702479338843</v>
          </cell>
          <cell r="KC71">
            <v>103.8897502153316</v>
          </cell>
          <cell r="KD71">
            <v>104.44061962134251</v>
          </cell>
          <cell r="KE71">
            <v>90.901408450704238</v>
          </cell>
          <cell r="KF71">
            <v>82.574607912294837</v>
          </cell>
          <cell r="KG71">
            <v>107.65562304326197</v>
          </cell>
          <cell r="KH71">
            <v>106.22294922333788</v>
          </cell>
          <cell r="KI71" t="str">
            <v/>
          </cell>
          <cell r="KJ71" t="str">
            <v/>
          </cell>
          <cell r="KK71">
            <v>100</v>
          </cell>
          <cell r="KL71">
            <v>97.503875968992247</v>
          </cell>
          <cell r="KM71">
            <v>99.675867684869928</v>
          </cell>
          <cell r="KN71">
            <v>99.421156961999557</v>
          </cell>
          <cell r="KO71">
            <v>100.31487561266597</v>
          </cell>
          <cell r="KP71">
            <v>101.00249961411207</v>
          </cell>
          <cell r="KQ71">
            <v>99.559486590768074</v>
          </cell>
          <cell r="KR71">
            <v>97.436376755958932</v>
          </cell>
          <cell r="KS71">
            <v>98.571848565659266</v>
          </cell>
          <cell r="KT71">
            <v>99.336958631427137</v>
          </cell>
          <cell r="KU71" t="str">
            <v/>
          </cell>
          <cell r="KV71" t="str">
            <v/>
          </cell>
          <cell r="KW71">
            <v>99.336958631427137</v>
          </cell>
          <cell r="KX71" t="str">
            <v>7871_N</v>
          </cell>
          <cell r="KY71" t="str">
            <v>N/A</v>
          </cell>
          <cell r="KZ71" t="str">
            <v>No programó</v>
          </cell>
          <cell r="LA71" t="str">
            <v/>
          </cell>
          <cell r="LB71" t="str">
            <v/>
          </cell>
          <cell r="LC71" t="str">
            <v/>
          </cell>
          <cell r="LD71">
            <v>99.853518815976557</v>
          </cell>
          <cell r="LE71">
            <v>91.826164710134094</v>
          </cell>
          <cell r="LF71">
            <v>33020418000</v>
          </cell>
          <cell r="LG71">
            <v>30936370769</v>
          </cell>
          <cell r="LH71">
            <v>22941975143</v>
          </cell>
          <cell r="LI71">
            <v>3442935911</v>
          </cell>
          <cell r="LJ71">
            <v>3440856465</v>
          </cell>
          <cell r="LK71">
            <v>100</v>
          </cell>
          <cell r="LL71">
            <v>97.503875968992247</v>
          </cell>
          <cell r="LM71">
            <v>99.675867684869928</v>
          </cell>
          <cell r="LN71">
            <v>99.421156961999557</v>
          </cell>
          <cell r="LO71">
            <v>100.31487561266597</v>
          </cell>
          <cell r="LP71">
            <v>101.00249961411207</v>
          </cell>
          <cell r="LQ71">
            <v>99.559486590768074</v>
          </cell>
          <cell r="LR71">
            <v>97.436376755958932</v>
          </cell>
          <cell r="LS71">
            <v>98.571848565659266</v>
          </cell>
          <cell r="LT71">
            <v>99.336958631427137</v>
          </cell>
          <cell r="LU71" t="str">
            <v/>
          </cell>
          <cell r="LV71" t="str">
            <v/>
          </cell>
          <cell r="LW71">
            <v>99.336958631427137</v>
          </cell>
          <cell r="LX71">
            <v>99.336958631427137</v>
          </cell>
          <cell r="LY71">
            <v>99.336958631427137</v>
          </cell>
          <cell r="LZ71" t="str">
            <v>No oportuna: El tiempo de radicación debe coincidir con el plazo establecido por la Oficina Asesora de Planeación - OAP</v>
          </cell>
          <cell r="MA71" t="str">
            <v>Oportuno: Se radica en los tiempos establecidos por la Oficina Asesora de Planeación - OAP</v>
          </cell>
          <cell r="MB71" t="str">
            <v>Oportuno: Se radica en los tiempos establecidos por la Oficina Asesora de Planeación - OAP</v>
          </cell>
          <cell r="MC71" t="str">
            <v>Oportuno: Se radica en los tiempos establecidos por la Oficina Asesora de Planeación - OAP</v>
          </cell>
          <cell r="MD71" t="str">
            <v>Oportuno: Se radica en los tiempos establecidos por la Oficina Asesora de Planeación - OAP</v>
          </cell>
          <cell r="ME71" t="str">
            <v>Oportuno: Se radica en los tiempos establecidos por la Oficina Asesora de Planeación - OAP</v>
          </cell>
          <cell r="MF71" t="str">
            <v>Oportuno: Se radica en los tiempos establecidos por la Oficina Asesora de Planeación - OAP</v>
          </cell>
          <cell r="MG71" t="str">
            <v>Oportuno: Se radica en los tiempos establecidos por la Oficina Asesora de Planeación - OAP</v>
          </cell>
          <cell r="MH71">
            <v>0</v>
          </cell>
          <cell r="MI71">
            <v>0</v>
          </cell>
          <cell r="MJ71">
            <v>0</v>
          </cell>
          <cell r="MK71">
            <v>0</v>
          </cell>
          <cell r="ML7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7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71"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O71"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P7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7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7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7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71">
            <v>0</v>
          </cell>
          <cell r="MU71">
            <v>0</v>
          </cell>
          <cell r="MV71">
            <v>0</v>
          </cell>
          <cell r="MW71">
            <v>0</v>
          </cell>
          <cell r="MX71">
            <v>100</v>
          </cell>
          <cell r="MY71">
            <v>97.503875968992247</v>
          </cell>
          <cell r="MZ71">
            <v>99.675867684869928</v>
          </cell>
          <cell r="NA71">
            <v>99.421156961999557</v>
          </cell>
          <cell r="NB71">
            <v>100.31487561266597</v>
          </cell>
          <cell r="NC71">
            <v>101.00249961411207</v>
          </cell>
          <cell r="ND71">
            <v>99.559486590768074</v>
          </cell>
          <cell r="NE71">
            <v>97.436376755958932</v>
          </cell>
          <cell r="NF71">
            <v>98.571848565659266</v>
          </cell>
          <cell r="NG71">
            <v>99.336958631427137</v>
          </cell>
          <cell r="NH71" t="str">
            <v/>
          </cell>
          <cell r="NI71" t="str">
            <v/>
          </cell>
          <cell r="NJ71" t="str">
            <v>No aplica</v>
          </cell>
          <cell r="NK71" t="str">
            <v>No aplica</v>
          </cell>
          <cell r="NL71" t="str">
            <v>No aplica</v>
          </cell>
          <cell r="NM71" t="str">
            <v>No aplica</v>
          </cell>
          <cell r="NN71" t="str">
            <v>No aplica</v>
          </cell>
          <cell r="NO71" t="str">
            <v>No aplica</v>
          </cell>
          <cell r="NP71" t="str">
            <v>No aplica</v>
          </cell>
          <cell r="NQ71" t="str">
            <v>No aplica</v>
          </cell>
          <cell r="NR71">
            <v>0</v>
          </cell>
          <cell r="NS71">
            <v>0</v>
          </cell>
          <cell r="NT71">
            <v>0</v>
          </cell>
          <cell r="NU71">
            <v>0</v>
          </cell>
          <cell r="NV71" t="str">
            <v xml:space="preserve">No se identificaron problemas o dificultades. La información consignada en el reporte del periodo, respecto a los avances, logros y retrasos presentados, da cuenta de forma clara, completa y concisa del nivel cumplimiento de la meta o indicador. </v>
          </cell>
          <cell r="NW71" t="str">
            <v xml:space="preserve">El indicador tiene una tendencia constante cuya programación para el mes de febrero correspondió al 100%. No obstante, su ejecución alcanzó el 97,67% debido a que el porcentaje de cumplimiento acumulado al corte para la meta proyecto número 7 que forma parte integral del cálculo del indicador sectorial 112, alcanzó una ejecución acumulada al corte del 80,95. Por lo anterior, es importante mantener el monitoreo sobre el cumplimiento acumulado al corte de las cinco metas proyecto de inversión que le aportan al cumplimiento de este indicador sectorial. Adicionalmente,  se recomienda mantener la coherencia en el reporte cualitativo de las actividades, la meta proyecto y los beneficios acumulados por vigencia. Así como la consistencia en los datos que se presentan en los tres campos del reporte. Toda vez que esta información se debe encontrar armonizada y actualizada a la fecha de corte del reporte. </v>
          </cell>
          <cell r="NX71" t="str">
            <v xml:space="preserve">Al corte de marzo de 2022, se presentó un rezago del 0,32% frente a lo programado, debido a que el proceso de caracterización socioeconómica que se realiza a través de la línea 195, se tenía previsto para el primer trimestre de la vigencia. Si bien se tiene previsto subsanar el rezago en el segundo
trimestre de 2022 es importante realizar un monitoreo permanente. 
De igual manera, es importante tener en cuenta que el avance de la meta sectorial contempla componentes asociados a cinco metas proyecto de inversión, por lo cual, el incumplimiento de alguna acción puede generar variaciones en el comportamiento del indicador durante la vigencia.  </v>
          </cell>
          <cell r="NY71" t="str">
            <v>Para el mes de abril de 2022, la meta sectorial tenía una programación del 100% y ejecutó un 99,42%, es decir, presenta un rezago del 0.58% debido a que no se realizó la primera sesión ordinaria del Comité Distrital de Justicia Transicional –CDJT. Por lo anterior, se sugiere mantener un monitoreo constante del indicador para subsanar el rezago conforme lo programado por el proyecto (a junio de 2022).
Es importante tener en cuenta que el avance de la meta sectorial contempla componentes asociados a cinco metas proyecto, de ahí que el incumplimiento de alguna acción puede generar variaciones en el comportamiento del indicador durante la vigencia. Por lo anterior, se sugiere mantener un monitoreo continuo de la ejecución de las metas proyecto de inversión asociadas.</v>
          </cell>
          <cell r="NZ71" t="str">
            <v>Al corte del mes de mayo de 2022, la meta sectorial tenía una programación del 100% y ejecutó un 100,31%, es decir, presenta una sobre ejecución del 0,31 puntos porcentuales. Esto se debe por una parte a que no se realizó la sesión ordinaria del Comité Distrital de Justicia Transicional –CDJT y por otra a aque se realizó un espacio de formación y difusión frente a las obligaciones del Estado en materia de prevención y protección adicional a los programados con la Secretaría Distrital de Gobierno. Por lo anterior, se sugiere mantener un monitoreo constante del indicador que permita cumplir con lo programado por el proyecto (a junio de 2022).
Es importante tener en cuenta que el avance de la meta sectorial contempla componentes asociados a cinco metas proyecto, de ahí que el incumplimiento de alguna acción puede generar variaciones en el comportamiento del indicador durante la vigencia. Por lo anterior, se sugiere mantener un monitoreo continuo de la ejecución de las metas proyecto de inversión asociadas.</v>
          </cell>
          <cell r="OA71" t="str">
            <v>Al corte del mes de junio  de 2022, la meta sectorial tenía una programación del 100% y ejecutó un 101%, es decir, presenta una sobre ejecución del 1%. Teniendo en cuenta que es una meta de tipo constante se recomienda realizar la revisión de las actividades programadas en las metas proyecto que le aportan para el segundo semestre e identificar si se aumentaran para reprogramar el numero de actividades a realizar, de tal forma, que su cumplimiento no se sobrejecute.</v>
          </cell>
          <cell r="OB71" t="str">
            <v xml:space="preserve">Al corte de julio de 2022, la meta tenía programado el 100% de ejecución de los espacios de coordinación y ejecutó el 93,14%, es decir, presenta un rezago de 6,86% debido a que no se avanzò en  la formulación de los Planes Operativos Anuales (POA) de los 5 Subcomités temàticos,  ya que se realizò un ajuste  en el cronograma por parte de la Direcciòn de Reparaciòn Integral en razòn a la reprogramaciòn realizada en el mes de abril,  por tanto, se espera que a corte septiembre se logre contar con la formulaciòn de los planes operativos anuales. </v>
          </cell>
          <cell r="OC71" t="str">
            <v xml:space="preserve">Al corte de agosto  de 2022, la meta tenía programado el 100% de ejecución de los espacios de coordinación y ejecutó el 97.43%, es decir, presenta un rezago de 2,47% debido a que no se realizó el Comité Distrital de Justicia Transicional, y no se avanzó en  la formulación de los Planes Operativos Anuales (POA) de los 5 Subcomités temáticos, ya que se realizó una reprogramación por aplazamiento de la agenda por parte del despacho de la alcaldesa para realizar los subcomités en la última de septiembre, sin embargo, en el mes de agosto se presentaron las actas de los espacios realizados con las entidades, así como las matrices POA borrador. Para el mes de septiembre se espera presentar las cinco (5) matrices de los Planes Operativos Anuales (POA) en su versión final.
Adicionalmente, no se entregó la certificación territorial de 2022, ya que no fue solicitada por Unidad para la Atención y Reparación Integral a las Víctimas (UARIV), una vez se reciba solicitud, se remitirá la certificación para dar cumplimiento a esta actividad.  adiconalmente   no se  realizó  una acción de articulación interinstitucional en el marco del protocolo de participación de las victimas, ya que las entidades se encuentran realizando la evaluación de acciones realizadas a la fecha, por tanto, la reunión de articulación se realizará el próximo mes con el fin de conocer los resultados de las evaluaciones realizadas.
Al respecto, se recomienda se informe  al despacho de la alcaldesa la importancia de realizar el comite de justicia transicional en cumplimiento de la  normatividad vigente,  se gestione con la Unidad para la Atención y Reparación Integral de las Victimas la fecha de entrega del certificado territorial de 2022 y se avance en la convocatoria para la reunión de articulación con entidades de manera oportuna, informando con anticipación  para que puedan preparar la información que se debe presentar en la reunión de resultados de las evaluaciones realizadas.  </v>
          </cell>
          <cell r="OD71">
            <v>0</v>
          </cell>
          <cell r="OE71">
            <v>0</v>
          </cell>
          <cell r="OF71">
            <v>0</v>
          </cell>
          <cell r="OG71">
            <v>0</v>
          </cell>
          <cell r="OJ71" t="str">
            <v>PD112</v>
          </cell>
          <cell r="OK71">
            <v>100</v>
          </cell>
          <cell r="OL71" t="str">
            <v>N/A</v>
          </cell>
          <cell r="OM71" t="str">
            <v>N/A</v>
          </cell>
          <cell r="ON71" t="str">
            <v>N/A</v>
          </cell>
          <cell r="OO71" t="str">
            <v>N/A</v>
          </cell>
          <cell r="OP71" t="str">
            <v>N/A</v>
          </cell>
          <cell r="OQ71" t="str">
            <v>N/A</v>
          </cell>
          <cell r="OR71" t="str">
            <v>N/A</v>
          </cell>
          <cell r="OS71" t="str">
            <v>N/A</v>
          </cell>
          <cell r="OT71" t="str">
            <v>N/A</v>
          </cell>
          <cell r="OU71" t="str">
            <v>N/A</v>
          </cell>
          <cell r="OV71" t="str">
            <v>N/A</v>
          </cell>
          <cell r="OW71" t="str">
            <v>N/A</v>
          </cell>
          <cell r="OX71" t="str">
            <v>N/A</v>
          </cell>
          <cell r="OY71" t="str">
            <v>N/A</v>
          </cell>
          <cell r="OZ71" t="str">
            <v>N/A</v>
          </cell>
          <cell r="PA71" t="str">
            <v>N/A</v>
          </cell>
          <cell r="PB71" t="str">
            <v>N/A</v>
          </cell>
          <cell r="PC71" t="str">
            <v>N/A</v>
          </cell>
          <cell r="PD71" t="str">
            <v>N/A</v>
          </cell>
          <cell r="PE71" t="str">
            <v>N/A</v>
          </cell>
          <cell r="PF71" t="str">
            <v>N/A</v>
          </cell>
          <cell r="PG71" t="str">
            <v>N/A</v>
          </cell>
          <cell r="PH71" t="str">
            <v>N/A</v>
          </cell>
          <cell r="PI71" t="str">
            <v>N/A</v>
          </cell>
          <cell r="PJ71" t="str">
            <v>N/A</v>
          </cell>
          <cell r="PK71" t="str">
            <v>N/A</v>
          </cell>
          <cell r="PL71">
            <v>1942744</v>
          </cell>
          <cell r="PM71">
            <v>3440993167</v>
          </cell>
          <cell r="PN71" t="str">
            <v>Meta Sectorial</v>
          </cell>
        </row>
        <row r="72">
          <cell r="A72" t="str">
            <v>PD112A</v>
          </cell>
          <cell r="B72">
            <v>7871</v>
          </cell>
          <cell r="D72">
            <v>2020110010188</v>
          </cell>
          <cell r="E72" t="str">
            <v>Un nuevo contrato social y ambiental para la Bogotá del siglo XXI</v>
          </cell>
          <cell r="F72" t="str">
            <v>3. Inspirar confianza y legitimidad para vivir sin miedo y ser epicentro de cultura ciudadana, paz y reconciliación.</v>
          </cell>
          <cell r="G72" t="str">
            <v>39.  Bogotá territorio de paz y atención integral a las víctimas del conflicto armado.</v>
          </cell>
          <cell r="H72" t="str">
            <v>Mejorar la integración de las acciones, servicios y escenarios que dan respuesta a las obligaciones derivadas de ley para las víctimas, el Acuerdo de Paz, y los demás compromisos distritales en materia de memoria, reparación, paz y reconciliación.</v>
          </cell>
          <cell r="I72" t="str">
            <v>N/A</v>
          </cell>
          <cell r="J72" t="str">
            <v>Construcción de Bogotá-región como territorio de paz para las víctimas y la reconciliación</v>
          </cell>
          <cell r="K72" t="str">
            <v>Oficina de Alta Consejería de Paz, Víctimas y Reconciliación</v>
          </cell>
          <cell r="L72" t="str">
            <v xml:space="preserve">Carlos Vladimir Rodriguez Valencia </v>
          </cell>
          <cell r="M72" t="str">
            <v>Alto Consejero de Paz, Víctimas y Reconciliación</v>
          </cell>
          <cell r="N72" t="str">
            <v>Oficina de Alta Consejería de Paz, Víctimas y Reconciliación</v>
          </cell>
          <cell r="O72" t="str">
            <v xml:space="preserve">Carlos Vladimir Rodriguez Valencia </v>
          </cell>
          <cell r="P72" t="str">
            <v>Alto Consejero de Paz, Víctimas y Reconciliación</v>
          </cell>
          <cell r="Q72" t="str">
            <v>Ivana Carolina Gonzalez Murcia, Juan Guillermo Becerra Jimenez</v>
          </cell>
          <cell r="R72" t="str">
            <v>Hilda Lucero Molina Velandia</v>
          </cell>
          <cell r="S72" t="str">
            <v>299. Desarrollar acciones y procesos de asistencia, atención, reparación integral y participación para las víctimas del conflicto armado, en concordancia con las obligaciones y disposiciones legales establecidas para el Distrito Capital.</v>
          </cell>
          <cell r="T72" t="str">
            <v>318. Porcentaje de medidas de ayuda humanitaria inmediata en el distrito capital, conforme a los requisitos establecidos por la legislación vigente, otorgadas.</v>
          </cell>
          <cell r="Z72" t="str">
            <v>299. Desarrollar acciones y procesos de asistencia, atención, reparación integral y participación para las víctimas del conflicto armado, en concordancia con las obligaciones y disposiciones legales establecidas para el Distrito Capital.</v>
          </cell>
          <cell r="AA72" t="str">
            <v>318. Porcentaje de medidas de ayuda humanitaria inmediata en el distrito capital, conforme a los requisitos establecidos por la legislación vigente, otorgadas.</v>
          </cell>
          <cell r="AH72" t="str">
            <v>16. Paz, justicia e instituciones sólidas</v>
          </cell>
          <cell r="AI72"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318. Porcentaje de medidas de ayuda humanitaria inmediata en el distrito capital, conforme a los requisitos establecidos por la legislación vigente, otorgadas.; ODS: 16. Paz, justicia e instituciones sólidas; </v>
          </cell>
          <cell r="AJ72">
            <v>0</v>
          </cell>
          <cell r="AK72">
            <v>44466</v>
          </cell>
          <cell r="AL72">
            <v>2</v>
          </cell>
          <cell r="AM72">
            <v>2022</v>
          </cell>
          <cell r="AN72" t="str">
            <v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v>
          </cell>
          <cell r="AO72" t="str">
            <v>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v>
          </cell>
          <cell r="AP72">
            <v>2020</v>
          </cell>
          <cell r="AQ72">
            <v>2024</v>
          </cell>
          <cell r="AR72" t="str">
            <v>Constante</v>
          </cell>
          <cell r="AS72" t="str">
            <v>Eficiencia</v>
          </cell>
          <cell r="AT72" t="str">
            <v>Porcentaje</v>
          </cell>
          <cell r="AU72" t="str">
            <v>Producto</v>
          </cell>
          <cell r="AV72">
            <v>2019</v>
          </cell>
          <cell r="AW72">
            <v>1</v>
          </cell>
          <cell r="AX72" t="str">
            <v>Proyecto de inversión 1156</v>
          </cell>
          <cell r="AZ72">
            <v>1</v>
          </cell>
          <cell r="BB72" t="str">
            <v>La meta se cumplirá a partir del otorgamiento de medidas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las cuales se encuentran consolidadas en la meta ID PD105 y son:
• Alimentación
• Alojamiento Transitorio (kits aseo en la modalidad de albergue)
• Manejo de abastecimiento (Kits Habitacionales: Cocina, Dormitorio y Vajilla)
• Transporte de Emergencia 
• Asistencia funeraria.</v>
          </cell>
          <cell r="BC72" t="str">
            <v>(Número de medidas de ayuda o atención humanitaria inmediata a víctimas del conflicto armado otorgadas que cumplan los requisitos de ley / Número de medidas de ayuda o atención humanitaria inmediata a víctimas del conflicto armado solicitadas que cumplan los requisitos de ley)*100</v>
          </cell>
          <cell r="BD72" t="str">
            <v>Número de medidas de ayuda o atención humanitaria Inmediata a víctimas del conflicto armado otorgadas que cumplan los requisitos de ley</v>
          </cell>
          <cell r="BE72" t="str">
            <v>Número de medidas de ayuda o atención humanitaria inmediata a víctimas del conflicto armado solicitadas que cumplan los requisitos de ley</v>
          </cell>
          <cell r="BF72" t="str">
            <v>Reporte de medidas de Asistencia y Ayuda Humanitaria Inmediata -AAHI otorgadas
Informe de Seguimiento a Víctimas del conflicto armado residentes en Bogotá</v>
          </cell>
          <cell r="BG72">
            <v>3</v>
          </cell>
          <cell r="BH72">
            <v>44644</v>
          </cell>
          <cell r="BI72" t="str">
            <v>Radicado 3-2022-9977 del 24/03/2022</v>
          </cell>
          <cell r="BJ72" t="str">
            <v>Establecer variables 1 y/o 2 numéricas</v>
          </cell>
          <cell r="BK72">
            <v>100</v>
          </cell>
          <cell r="BL72">
            <v>100</v>
          </cell>
          <cell r="BM72">
            <v>100</v>
          </cell>
          <cell r="BN72">
            <v>100</v>
          </cell>
          <cell r="BO72">
            <v>100</v>
          </cell>
          <cell r="BP72">
            <v>100</v>
          </cell>
          <cell r="BW72">
            <v>100</v>
          </cell>
          <cell r="BX72">
            <v>100</v>
          </cell>
          <cell r="BY72">
            <v>100</v>
          </cell>
          <cell r="BZ72">
            <v>100</v>
          </cell>
          <cell r="CA72">
            <v>100</v>
          </cell>
          <cell r="CB72">
            <v>0</v>
          </cell>
          <cell r="CC72">
            <v>0</v>
          </cell>
          <cell r="CD72">
            <v>0</v>
          </cell>
          <cell r="CE72">
            <v>0</v>
          </cell>
          <cell r="CF72">
            <v>100</v>
          </cell>
          <cell r="CG72">
            <v>100</v>
          </cell>
          <cell r="CH72" t="str">
            <v>No aplica</v>
          </cell>
          <cell r="CI72" t="str">
            <v>Constante</v>
          </cell>
          <cell r="CJ72">
            <v>100</v>
          </cell>
          <cell r="CK72">
            <v>100</v>
          </cell>
          <cell r="CL72">
            <v>100</v>
          </cell>
          <cell r="CM72">
            <v>100</v>
          </cell>
          <cell r="CN72">
            <v>100</v>
          </cell>
          <cell r="CO72">
            <v>100</v>
          </cell>
          <cell r="CP72">
            <v>100</v>
          </cell>
          <cell r="CQ72">
            <v>100</v>
          </cell>
          <cell r="CR72">
            <v>100</v>
          </cell>
          <cell r="CS72">
            <v>100</v>
          </cell>
          <cell r="CT72">
            <v>100</v>
          </cell>
          <cell r="CU72">
            <v>100</v>
          </cell>
          <cell r="CV72">
            <v>100</v>
          </cell>
          <cell r="CW72">
            <v>100</v>
          </cell>
          <cell r="CX72">
            <v>100</v>
          </cell>
          <cell r="CY72">
            <v>1673</v>
          </cell>
          <cell r="CZ72">
            <v>3133</v>
          </cell>
          <cell r="DA72">
            <v>1642</v>
          </cell>
          <cell r="DB72">
            <v>949</v>
          </cell>
          <cell r="DC72">
            <v>3308</v>
          </cell>
          <cell r="DD72">
            <v>2196</v>
          </cell>
          <cell r="DE72">
            <v>2427</v>
          </cell>
          <cell r="DF72">
            <v>2567</v>
          </cell>
          <cell r="DG72">
            <v>2440</v>
          </cell>
          <cell r="DH72">
            <v>1767</v>
          </cell>
          <cell r="DI72" t="str">
            <v/>
          </cell>
          <cell r="DJ72" t="str">
            <v/>
          </cell>
          <cell r="DK72" t="str">
            <v/>
          </cell>
          <cell r="DL72">
            <v>1673</v>
          </cell>
          <cell r="DM72">
            <v>3133</v>
          </cell>
          <cell r="DN72">
            <v>1642</v>
          </cell>
          <cell r="DO72">
            <v>949</v>
          </cell>
          <cell r="DP72">
            <v>3308</v>
          </cell>
          <cell r="DQ72">
            <v>2196</v>
          </cell>
          <cell r="DR72">
            <v>2427</v>
          </cell>
          <cell r="DS72">
            <v>2567</v>
          </cell>
          <cell r="DT72">
            <v>2440</v>
          </cell>
          <cell r="DU72">
            <v>1767</v>
          </cell>
          <cell r="DV72" t="str">
            <v/>
          </cell>
          <cell r="DW72" t="str">
            <v/>
          </cell>
          <cell r="DX72">
            <v>22102</v>
          </cell>
          <cell r="DY72" t="str">
            <v/>
          </cell>
          <cell r="DZ72"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A72"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B72" t="str">
            <v xml:space="preserve">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v>
          </cell>
          <cell r="EC72"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D72"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E72" t="str">
            <v xml:space="preserve">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v>
          </cell>
          <cell r="EF72"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G72"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H72" t="str">
            <v xml:space="preserve">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v>
          </cell>
          <cell r="EI72"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J72"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K72" t="str">
            <v xml:space="preserve">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v>
          </cell>
          <cell r="EL72" t="str">
            <v>•	Informe seguimiento víctimas en Bogotá ENERO2022	
Excel CONSOLIDADO MEDIDAS AHI ENERO2022
•	Anexo 1. Tablero de control Estrategia Territorial
•	Anexo 2. Evidencias de Reunión en CE
•	Anexo 1. Reporte cualitativo_Psicosocial</v>
          </cell>
          <cell r="EM72" t="str">
            <v>•	CONSOLIDADO MEDIDAS SEGPLAN AHI FEBRERO 2022
•	Informe Seguimiento Víctimas FEBRERO 2022
•	Anexo 1. Tablero de control Estrategia Territorial
•	Anexo 2. Evidencias de Reunión en CE
•	Anexo 1. Reporte_Cualitativo_Febrero_2022
•	Anexo 2. Acciones comunitarias</v>
          </cell>
          <cell r="EN72" t="str">
            <v>•	CONSOLIDADO MEDIDAS SEGPLAN AHI MARZO 2022
•	Informe Seguimiento Víctimas MARZO 2022
• 2.2.2.1. Tablero de control Estrategia Territorial
• 2.2.2.1. Evidencias de Reunión en CE
• 2.2.3.1-2. (1) Fortalecimiento técnico
• 2.2.3.1-2. (2) Reporte de seguimiento cualitativo
• 2.2.3.3. (1) Acciones colectivas
• 2.2.3.3. (2) Conmemoraciones</v>
          </cell>
          <cell r="EO72" t="str">
            <v>• SEGPLAN CONSOLIDADO AHI ABRIL 2022
• Informe Seguimiento Víctimas ABRIL 2022
• Anexo 1. Tablero de control Estrategia Territorial.
• Anexo 2. Actas Convenios
• Anexo 3. Informe Estrategia Territorial.
• Anexo 4. Evidencias de Reunión en Centros de Encuentro.
• Anexo 5. DOFA</v>
          </cell>
          <cell r="EP72" t="str">
            <v>•	SEGPLAN CONSOLIDADO AHI MAYO 2022
•	Anexo 1. Tablero de control Estrategia Territorial.
•	Reporte_Cualitativo_mayo
•	Atenciones psicosociales mayo 2022
•	Conmemoraciones
•	Acciones colectivas</v>
          </cell>
          <cell r="EQ72" t="str">
            <v xml:space="preserve">*SEGPLAN CONSOLIDADO AHI JUNIO 2022
*Anexo1. Tablero de Control Junio
*Anexo2. Evidencia de Reunión en Centros de Encuentro
*Anexo 1. ReporteCualitativo
*Anexo 2. SoportesAccionespsicosociales
*Anexo 1. ReporteCualitativo
*Anexo 2. SoportesAccionespsicosociales
</v>
          </cell>
          <cell r="ER72" t="str">
            <v>• SEGPLAN CONSOLIDADO AHI JULIO 2022
• Anexo 1: Tablero de control Estrategia Territorial.
• Anexo 2: Correo_ Borrador documento tecnico 26072022 - Outlook
• Anexo 3: Borrador Documento tecnico ANS 140722
• Anexo 4: Correo_ ANS Red CADE Modelos 26052022- Outlook
• Anexo 5: Informe Estrategia Territorial.
• Anexo 6: DOFA
• Anexo 7: Evidencias de Reunión en Centros de Encuentro.
• Anexo 1. SoportesAccionesPsicosociales
• Anexo 2. ReporteCualitativo</v>
          </cell>
          <cell r="ES72" t="str">
            <v>• SEGPLAN CONSOLIDADO AHI AGOSTO 2022
• Anexo 1. Tablero de Control Agosto
• Anexo 1. Soportes Acciones Psicosociales</v>
          </cell>
          <cell r="ET72" t="str">
            <v>•	ANEXO 1. SEGPLAN CONSOLIDADO MEDIDA AAHI 2022
•	Anexo 1: Tablero de control Estrategia Territorial.
•	Anexo 1. Soportes Acciones Psicosociales</v>
          </cell>
          <cell r="EU72" t="str">
            <v>•	ANEXO 1. SEGPLAN CONSOLIDADO MEDIDA AAHI 2022
•	Anexo 1. Tablero de Control Octubre
•	Anexo 2. Informe Estrategia Territorial Julio – Septiembre de 2022
•	Anexo 3. Evidencias 3 Trimestre Centros de Encuentro
•	Anexo 4. DOFA
•	Anexo 5. Acuerdo de nivel de servicio (ANS)
•	Anexo 1. Acciones Psicosociales</v>
          </cell>
          <cell r="EV72" t="str">
            <v/>
          </cell>
          <cell r="EW72" t="str">
            <v/>
          </cell>
          <cell r="EX72" t="str">
            <v>N/A</v>
          </cell>
          <cell r="EY72" t="str">
            <v>N/A</v>
          </cell>
          <cell r="EZ72" t="str">
            <v>N/A</v>
          </cell>
          <cell r="FA72" t="str">
            <v>N/A</v>
          </cell>
          <cell r="FB72" t="str">
            <v>N/A</v>
          </cell>
          <cell r="FC72" t="str">
            <v>N/A</v>
          </cell>
          <cell r="FD72" t="str">
            <v>N/A</v>
          </cell>
          <cell r="FE72" t="str">
            <v>N/A</v>
          </cell>
          <cell r="FF72" t="str">
            <v>N/A</v>
          </cell>
          <cell r="FG72" t="str">
            <v>N/A</v>
          </cell>
          <cell r="FH72" t="str">
            <v>N/A</v>
          </cell>
          <cell r="FI72" t="str">
            <v>N/A</v>
          </cell>
          <cell r="FJ72" t="str">
            <v>N/A</v>
          </cell>
          <cell r="FK72" t="str">
            <v>N/A</v>
          </cell>
          <cell r="FL72" t="str">
            <v>N/A</v>
          </cell>
          <cell r="FM72" t="str">
            <v>N/A</v>
          </cell>
          <cell r="FN72" t="str">
            <v>N/A</v>
          </cell>
          <cell r="FO72" t="str">
            <v>N/A</v>
          </cell>
          <cell r="FP72" t="str">
            <v>N/A</v>
          </cell>
          <cell r="FQ72" t="str">
            <v>N/A</v>
          </cell>
          <cell r="FR72" t="str">
            <v>N/A</v>
          </cell>
          <cell r="FS72" t="str">
            <v>N/A</v>
          </cell>
          <cell r="FT72" t="str">
            <v>N/A</v>
          </cell>
          <cell r="FU72" t="str">
            <v>N/A</v>
          </cell>
          <cell r="FV72" t="str">
            <v>N/A</v>
          </cell>
          <cell r="FW72" t="str">
            <v>N/A</v>
          </cell>
          <cell r="FX72" t="str">
            <v>N/A</v>
          </cell>
          <cell r="FY72" t="str">
            <v>N/A</v>
          </cell>
          <cell r="FZ72" t="str">
            <v>N/A</v>
          </cell>
          <cell r="GA72" t="str">
            <v>N/A</v>
          </cell>
          <cell r="GB72" t="str">
            <v>N/A</v>
          </cell>
          <cell r="GC72" t="str">
            <v>N/A</v>
          </cell>
          <cell r="GD72" t="str">
            <v>N/A</v>
          </cell>
          <cell r="GE72" t="str">
            <v>N/A</v>
          </cell>
          <cell r="GF72" t="str">
            <v>N/A</v>
          </cell>
          <cell r="GG72" t="str">
            <v>N/A</v>
          </cell>
          <cell r="GH72" t="str">
            <v>N/A</v>
          </cell>
          <cell r="GI72" t="str">
            <v>N/A</v>
          </cell>
          <cell r="GJ72" t="str">
            <v>N/A</v>
          </cell>
          <cell r="GK72" t="str">
            <v>N/A</v>
          </cell>
          <cell r="GL72" t="str">
            <v>N/A</v>
          </cell>
          <cell r="GM72" t="str">
            <v>N/A</v>
          </cell>
          <cell r="GN72" t="str">
            <v>N/A</v>
          </cell>
          <cell r="GO72" t="str">
            <v>N/A</v>
          </cell>
          <cell r="GP72" t="str">
            <v>N/A</v>
          </cell>
          <cell r="GQ72" t="str">
            <v>N/A</v>
          </cell>
          <cell r="GR72" t="str">
            <v>N/A</v>
          </cell>
          <cell r="GS72" t="str">
            <v>N/A</v>
          </cell>
          <cell r="GT72" t="str">
            <v>N/A</v>
          </cell>
          <cell r="GU72" t="str">
            <v>N/A</v>
          </cell>
          <cell r="GV72" t="str">
            <v>N/A</v>
          </cell>
          <cell r="GW72" t="str">
            <v>N/A</v>
          </cell>
          <cell r="GX72" t="str">
            <v>N/A</v>
          </cell>
          <cell r="GY72" t="str">
            <v>N/A</v>
          </cell>
          <cell r="GZ72" t="str">
            <v>N/A</v>
          </cell>
          <cell r="HA72" t="str">
            <v>N/A</v>
          </cell>
          <cell r="HB72" t="str">
            <v>N/A</v>
          </cell>
          <cell r="HC72" t="str">
            <v>N/A</v>
          </cell>
          <cell r="HD72" t="str">
            <v>N/A</v>
          </cell>
          <cell r="HE72" t="str">
            <v>N/A</v>
          </cell>
          <cell r="HF72" t="str">
            <v>N/A</v>
          </cell>
          <cell r="HG72" t="str">
            <v>N/A</v>
          </cell>
          <cell r="HH72" t="str">
            <v>N/A</v>
          </cell>
          <cell r="HI72" t="str">
            <v>N/A</v>
          </cell>
          <cell r="HJ72" t="str">
            <v>N/A</v>
          </cell>
          <cell r="HK72" t="str">
            <v>N/A</v>
          </cell>
          <cell r="HL72" t="str">
            <v>N/A</v>
          </cell>
          <cell r="HM72" t="str">
            <v>N/A</v>
          </cell>
          <cell r="HN72" t="str">
            <v>N/A</v>
          </cell>
          <cell r="HO72" t="str">
            <v>N/A</v>
          </cell>
          <cell r="HP72" t="str">
            <v>N/A</v>
          </cell>
          <cell r="HQ72" t="str">
            <v>N/A</v>
          </cell>
          <cell r="HR72" t="str">
            <v>N/A</v>
          </cell>
          <cell r="HS72" t="str">
            <v>N/A</v>
          </cell>
          <cell r="HT72" t="str">
            <v>N/A</v>
          </cell>
          <cell r="HU72" t="str">
            <v>N/A</v>
          </cell>
          <cell r="HV72" t="str">
            <v>N/A</v>
          </cell>
          <cell r="HW72" t="str">
            <v>N/A</v>
          </cell>
          <cell r="HX72" t="str">
            <v>Para el indicador de Otorgamiento de medidas de ayuda humanitaria inmediata en el distrito capital, conforme a los requisitos establecidos por la legislación vigente con corte al mes de octubre se han entregado en total 22.102 ayudas humanitarias otorgadas. De igual forma, este indicador contempla las siguientes actividades las cuales se describen a continuación:
1. Gestionar el funcionamiento administrativo y operativo para el otorgamiento de la ayuda humanitaria:  
Se otorgaron 22.102 medidas de Ayuda o Atención Humanitaria Inmediata (AAHI). La sumatoria de medidas otorgadas benefició a 5.951 personas.
2. Articular la oferta de bienes y servicios de las entidades, en el marco de los centros locales de atención.
Informe Estrategia Territorial: Se han entregado (10) Informes de Acciones de articulación interinstitucional (SDARIV) y acciones de atención en Centros de Encuentro y Territorio, igualmente, se monitorea permanentemente las acciones desde lo Centros de Encuentro mediante el Tablero de Control Estrategia Territorial.
3.  Efectuar acciones de reconstrucción del tejido social que contribuyan a la convivencia y a la reconciliación (atenciones psicosociales)
Se han realizado informes mensuales de las actividades relacionadas con:
• Orientaciones Psicosociales y atenciones en crisis: Se dio respuesta a las diferentes necesidades de orientación general a las personas que realizaron la solicitud expresa de información sobre oferta social en los Centros de encuentro, puntos de atención y alojamientos temporales, adicionalmente, se orientaron a las personas que fueron atendidas en el marco del proceso de otorgamiento de atención y ayuda humanitaria Inmediata. 
•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Acciones Grupales y conmemoraciones: Desde los 6 Centros de Encuentro se ha realizado acompañamiento a acciones de conmemoración y acciones comunitarias. Se realizó una jornada de sensibilización a colaboradores de PROPAIS, del Ministerio del Interior, sobre consideraciones generales y psicosociales del trabajo con población víctima del conflicto armado. Se implementaron (26) acciones de la línea comunitaria asociadas a la Huerta de la Esperanza.
En lo corrido de la vigencia 2022, con corte al mes de octubre, se han realizado un total de 16.599 acciones de acompañamiento psicosocial.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interno, representan una transformación en el enfoque de atención, ya que se pretende acercar la Alta Consejería de Paz, Víctimas y Reconciliación a la población declarante o víctima del conflicto armado que reside en Bogotá, así, la estrategia territorial presenta acciones planificadas que facilitan y promueven el acceso de las mismas a la oferta institucional, mediante ejercicios de orientación, información, remisión, así como a través de la organización de jornadas y/o espacios de atención directa entre las entidades y la población. Parten del derecho que tiene esta población de recibir un trato preferente y de su enorme capacidad para aportar en la construcción de la ciudad como epicentro de paz y reconciliación.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v>
          </cell>
          <cell r="HY72" t="str">
            <v>No se presentaron retrasos</v>
          </cell>
          <cell r="HZ72" t="str">
            <v/>
          </cell>
          <cell r="IA72" t="str">
            <v xml:space="preserve">Para el cumplimiento de esta meta, en el mes de enero se desarrollaron las siguientes (3) actividades de (3) programadas, así:  
1. Gestionar el funcionamiento administrativo y operativo para el otorgamiento de la ayuda humanitaria:  Se otorgaron 1.673 medidas de Ayuda o Atención Humanitaria Inmediata (AHI) de la siguiente manera:
• Medidas de Albergue otorgadas: 172
• Medidas de Arriendo otorgadas: 191
• Medidas Unidades de Redención Alimentarias otorgadas: 209
• Medidas de auxilio funerario otorgadas: 1
• Medidas transporte de emergencia otorgadas: 6
• Kits Cocina otorgadas: 112
• Kits Dormitorio otorgadas: 289
• Kits Vajilla otorgadas: 290
• Kits Aseo personal otorgados: 403
La sumatoria de medidas del mes de ENERO 2022 beneficio a 846 personas para un acumulado de 846 personas únicas en la vigencia 2022.
2. Articular la oferta de bienes y servicios de las entidades, en el marco de los Centros de Encuentro para la Paz: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Se dio respuesta a las solicitudes de atención y acompañamiento psicosocial, de acuerdo con las estrategias establecidas en el marco del componente de ayuda humanitaria inmediata, por medio de la línea de atención individual- familiar
3. Efectuar acciones de reconstrucción del tejido social que contribuyan a la convivencia y a la reconciliación: Desde el componente de estabilización se adelantaron las siguientes acciones.
- Fundación para la Educación Superior (FES): Se realiza seguimiento a la convocatoria FES 2022-1 y a la divulgación de esta bien sea de manera virtual a grupos específicos o en redes sociales.
- Corporación Unificada nacional de Educación Superior (CUN): Se realiza el comité técnico de cierre del contrato 375 de 2017. En ese sentido se hace presentación de resultados finales en términos de estudiantes y sus procesos, y se reagenda el componente financiero para el mes de febrero.
- Durante el mes de enero se realiza la planeación de acciones comunitarias correspondientes a conmemoraciones 2022, las cuales corresponden a compromisos PAD, enfoques diferenciales, políticas públicas y competencia territorial. A través del representante de estudiantes de la CUN, proponen y se acepta la propuesta de un evento simbólico de cierre con los estudiantes beneficiarios de este contrato, que se realizará en el mes de febrero y estará 100% a cargo de la ACPVR.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interno, representan una transformación en el enfoque de atención, ya que se pretende acercar la Alta Consejería de Paz, Víctimas y Reconciliación a la población declarante o víctima del conflicto armado que reside en Bogotá, así, la estrategia territorial presenta acciones planificadas que facilitan y promueven el acceso de las mismas a la oferta institucional, mediante ejercicios de orientación, información, remisión, así como a través de la organización de jornadas y/o espacios de atención directa entre las entidades y la población. Parten del derecho que tiene esta población de recibir un trato preferente y de su enorme capacidad para aportar en la construcción de la ciudad como epicentro de paz y reconciliación.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 </v>
          </cell>
          <cell r="IB72" t="str">
            <v xml:space="preserve">Para el cumplimiento de esta meta, en el mes de febrero se desarrollaron las siguientes (5) actividades de (5) programadas, así:
1. Gestionar el funcionamiento administrativo y operativo para el otorgamiento de la ayuda humanitaria:  Se otorgaron 3.133 medidas de Ayuda o Atención Humanitaria Inmediata (AHI) de la siguiente manera:
• Medidas de Albergue otorgadas: 308
• Medidas de Arriendo otorgadas: 392
• Medidas Unidades de Redención Alimentarias otorgadas: 237
• Medidas de auxilio funerario otorgadas: 0
• Medidas transporte de emergencia otorgadas: 17
• Kits Cocina otorgadas: 282
• Kits Dormitorio otorgadas: 624
• Kits Vajilla otorgadas: 623
• Kits Aseo personal otorgados: 650
La sumatoria de medidas otorgadas en el mes de febrero 2022 benefició a 1.395 personas únicas, por lo que el  acumulado  en lo corrido de la vigencia 2022 es de 1.272 personas únicas.
2. Acciones Interinstitucionales:
Se realizaron (50) acciones Interinstitucionales, desde los centros de encuentro en el mes de febrero, así: 
•	(40) articulaciones Interinstitucionales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	(4) Reuniones de Equipo Centro de Encuentro, donde se emiten lineamientos y logísticas de organización con las entidades presentes. 
•	(3) Conmemoraciones en el marco de la conmemoración del día de las Manos Rojas, realizadas desde los Centros de Encuentro Bosa, Chapinero y Rafael Uribe Uribe.
•	(1) acción comunitaria que incluye las Mesas Locales de Participación Efectiva de las Víctimas -MLPEV Santafé – Alta Consejería de Paz, Víctimas y Reconciliación-ACPVR, Mesa seguimiento al Auto 092, ONG Costurero de la Memoria - CE Suba, SDIS - CE SUBA, ACPVR - Costurero de la Memoria del Rincón.
•	(2) Jornadas de Fortalecimiento Técnico con la Secretaría de Integración Social-SDIS y la ACPVR. 
3.  Orientaciones Psicosociales y atenciones en crisis:
Se dio respuesta a las diferentes necesidades de orientación general a las personas que realizaron la solicitud expresa de información sobre oferta social en los Centros de encuentro, puntos de atención y alojamientos temporales, adicionalmente se orientaron a las personas que fueron atendidas en el marco del proceso de otorgamiento de atención y ayuda humanitaria Inmediata. 
4.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5. Acciones Grupales y conmemoraciones:
INMEDIATEZ Y EMERGENCIA: 
1. Se llevaron a cabo (7) acciones de conmemoración en los seis centros de encuentro y el alojamiento principal, la fecha para este mes corresponde al 12 de febrero Día Internacional de las Manos Rojas que promueve la prevención de la vinculación al conflicto armado y la protección de los derechos de NNA., aproximadamente participaron 237 personas. 
2. En el Centro de Encuentro de Bosa se llevan a cabo (2) acciones comunitarias en el marco del proceso mujeres que reverdecen el territorio, contando con la participación de 30 personas. 
3. En el Centro de Encuentro de Bosa se implementaron (2) acciones de la línea comunitaria asociadas a la Huerta de la Esperanza, contando con la participación activa en clave de proceso de 18 personas. 
4. En el Centro de Encuentro Chapinero se realizó articulación con la tropa social de la Secretaría de Integración Social -SDIS con la entrega de alimentos calientes frente al centro de encuentro, dos colectivos de artistas y se realizó una Intervención con poesía, música, teatro de títeres informando en la calle principal de la 63 a comerciantes, transeúntes y vendedores de la misionalidad del centro de encuentro.
ESTABILIZACIÓN:  
Se realizó una jornada de sensibilización a colaboradores de PROPAIS, del Ministerio del Interior, sobre consideraciones generales y psicosociales del trabajo con población víctima del conflicto armado.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 
•	Garantizar la continuidad de las acciones de orientación psicosocial a población víctima del conflicto armado en los Centros de encuentro de Chapinero, RUU y Patio Bonito, punto de atención terminal y alojamientos temporales, con el objetivo de brindar una atención diferencial y humanizada para el acceso y goce efectivo de derechos en el marco de la ruta de reparación integral. </v>
          </cell>
          <cell r="IC72" t="str">
            <v>Para el cumplimiento de esta meta, en el mes de marzo se desarrollaron las siguientes (5) actividades de (5) programadas, así:
1. Gestionar el funcionamiento administrativo y operativo para el otorgamiento de la ayuda humanitaria:  Se otorgaron 1.642 medidas de Ayuda o Atención Humanitaria Inmediata (AHI) de la siguiente manera:
• Medidas de Albergue otorgadas: 205
• Medidas de Arriendo otorgadas: 263
• Medidas Unidades de Redención Alimentarias otorgadas: 102
• Medidas de auxilio funerario otorgadas: 4
• Medidas transporte de emergencia otorgadas: 10
• Kits Cocina otorgadas: 134
• Kits Dormitorio otorgadas: 266
• Kits Vajilla otorgadas: 258
• Kits Aseo personal otorgados: 400
La sumatoria de medidas del mes de marzo de 2022 benefició a 1.291 personas para un acumulado de 1.834 personas únicas en la vigencia 2022.
2. Acciones Interinstitucionales:
Se realizaron (67) acciones Interinstitucionales, desde los Centros de Encuentro, así: 
• (19) Reuniones Bilaterales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 (6) Reuniones de Equipo Centro de Encuentro, donde se emiten lineamientos y logísticas de organización con las entidades presentes. 
• (4) Conmemoraciones realizadas desde los Centros de Encuentro y puntos de atención Terminal, Chapinero, Bosa, con el apoyo de la unidad móvil
• Apertura del servicio de la Jurisdicción Especial para la Paz (JEP) en el Centro de Encuentro Bosa.
• (4) acciones comunitarias Batuta y la huerta con el aporte del ICBF sembrando en familia en Suba, Corporación Volver a la Gente, Mesa local de víctimas de Santafé
• (8) Jornadas de Fortalecimiento Técnico
• (5) Socializaciones y sensibilizaciones con población victima en sala de espera de los CE
• (9) Ferias de servicios, participación en feria de servicios en las localidades de Usaquén, Usme y Barrios Unidos
• (2) Acompañamientos Étnicos en el Parque Florida y en el Parque Nacional, atendiendo a la población Embera
• (2) acciones dentro de la Estrategia Psicosocial en Albergue Jornada de activación psicosocial en Albergue: Maloka
• (2) Comités Locales de Justicia Transicional Alcaldía Local Mártires y Bosa
• (2) Reuniones Periódicas de Coordinaciones Sectoriales
• (2) Intervenciones Socio jurídicas en Albergue capacitación en “Derechos de la población víctima del conflicto armado y vías de exigibilidad"
• (1) Reunión Locativa en Centro de Encuentro.
3.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4.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el ICBF y Ministerio público por medio de la asignación de los casos al equipo implementador de acuerdo con la voluntariedad de la población.
5. Acciones Grupales y conmemoraciones:
• Se llevaron a cabo 8 acciones de conmemoración en los 6 Centros de Encuentro, el alojamiento principal y la Terminal de Transporte. Igualmente, se proyectó la metodología para las acciones de conmemoración del 9 de abril Día Nacional de la Memoria y la Solidaridad con las Víctimas del conflicto armado.
• Se realizó la Apertura punto de atención JEP - Centro de Encuentro Bosa con una participación de 70 personas.
• En el CE de Bosa se llevaron a cabo 6 acciones comunitarias en el marco del proceso mujeres que reverdecen el territorio, contando con la participación de 99 personas.
• En el CE de Bosa se implementaron 4 acciones de la línea comunitaria asociadas a la Huerta de la Esperanza, contando con la participación activa en clave de proceso de 41 personas.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 
• Garantizar la continuidad de las acciones de orientación psicosocial a población víctima del conflicto armado en los Centros de encuentro de Chapinero, RUU y Patio Bonito, punto de atención terminal y alojamientos temporales, con el objetivo de brindar una atención diferencial y humanizada para el acceso y goce efectivo de derechos en el marco de la ruta de reparación integral.</v>
          </cell>
          <cell r="ID72" t="str">
            <v xml:space="preserve">Para el cumplimiento de esta meta, en el mes de abril se desarrollaron las siguientes (15) actividades de (15) programadas, así:
• Gestionar el funcionamiento administrativo y operativo para el otorgamiento de la ayuda humanitaria:  Se otorgaron 949 medidas de Ayuda o Atención Humanitaria Inmediata (AHI) de la siguiente manera:
1. Medidas de Albergue otorgadas: 144
2. Medidas de Arriendo otorgadas: 63
3. Medidas Unidades de Redención Alimentarias otorgadas: 176
4. Medidas de auxilio funerario otorgadas: 1
5. Medidas transporte de emergencia otorgadas: 1
6. Kits Cocina otorgadas: 37
7. Kits Dormitorio otorgadas: 92
8. Kits Vajilla otorgadas: 92
9. Kits Aseo personal otorgados: 343
La sumatoria de medidas del mes de ABRIL de 2022 benefició a 890 personas para un acumulado de 2661 personas en la vigencia 2022.
10. Tablero de control Estrategia Territorial: Se genera tablero de control con el reporte de atenciones y funcionarios, el cual permite visualizar y actualizar la información para toma de decisiones al interior del equipo territorial.
11. Gestiones para la celebración Convenio de acuerdos de servicio: Se realiza Anexo Técnico No. 01 el cual hace parte integral del CONVENIO 4120000-1163-2020 -JEP 419 de 2020, cuyo objeto es “aunar esfuerzos entre la Oficina de la Alta Consejería para los Derechos de las Víctimas, la Paz y la Reconciliación de la Secretaría General de la Alcaldía Mayor de Bogotá en adelante -ACDVPR-SG y la Jurisdicción Especial para la Paz -JEP-, para el fortalecimiento y la priorización de estrategias, programas, proyectos y acciones específicas encaminadas a fortalecer el proceso de implementación del punto 5 del Acuerdo de Paz en Bogotá-región.”
Con el Centro Social Nazareth y Corporación Volver a la Gente se ha logrado establecer, una serie de acuerdos a través de actas de entendimiento para la prestación de servicios, parámetros, intercambio de información y acceso a la oferta de servicios para la población víctima.
Con la Corporación Educativa Minuto de Dios – CEMID, Agencia de Empleo Compensar y Fundación Nacional Batuta, se han realizado reuniones y la construcción de documentos borrador.
- Informe Estrategia Territorial. Acciones de articulación interinstitucional (SDARIV) y acciones de atención en Centros de Encuentro y Territorio.
12. Acciones Interinstitucionales:
• (12) Reuniones Bilaterales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a fin de aportar en el proceso de restablecimiento de derechos según los componentes de asistencia, atención y reparación integral a víctimas del conflicto armado.
• (14) Socialización y sensibilización con población víctima en sala de espera CE, socializar los servicios que están presentes en los Centros de Encuentro de manera constante y las jornadas especiales. Igualmente, los funcionarios de las diferentes entidades realicen exposición sobre sus ofertas. Se hace todas estas orientaciones de las entidades del SDARIV dado que se sigue presentando desconocimiento por parte de la población de las opciones que tienen de acceder a servicios que alivien sus condiciones.
• (3) Conmemoraciones: donde se Implementaron acciones simbólicas en el marco de la conmemoración del Día Nacional de Memoria y Solidaridad con Víctimas del Conflicto Armado del 09 de abril de 2022, con el objetivo de reconocer las víctimas como ciudadanos sujetos de derechos, posicionando a cada víctima en el centro del acuerdo de paz realizando actos de pedagogía social que promueva la construcción de ciudadanía, reconociendo las afectaciones desproporcionadas de diferentes grupos poblacionales en la historia del conflicto, brindando un espacio de reconocimiento a las afectaciones de las personas que pertenecen a grupos poblacionales de especial protección constitucional mediante actividad de conocimiento y reconocimiento como ciudadanía. 
• Feria de servicios: acompañar la asamblea propuesta por la MLPEV de la localidad de Fontibón con una feria de servicios de todas las entidades que prestan servicio en el Centro de Encuentro Kennedy.  
• Acción comunitaria: realizar el 1er taller de fortalecimiento de emprendimientos de víctimas de Suba con el apoyo del Colegio Fe y Alegría, el SENA.
• Acompañamiento Étnico: se adelanta reunión bilateral con la orientadora étnica frente a los servicios de atención en el CE Ciudad Bolívar.
• (12) Reuniones de equipo de trabajo en Centros de Encuentro: donde se abordan temas de organización de los equipos, asignación de roles, socialización comunicaciones oficiales (memorandos) y lineamientos dados desde Nivel Central (procesos de atención, sustituciones, prorrogas de arriendo y alimentos), planes de mejoramiento y temas administrativos. 
• Reunión Locativa en Centro de Encuentro: se realizó socialización de la labor mantenimiento del caño aledaño al Centro de Encuentro Patio Bonito.
13. Orientaciones Psicosociales y atenciones en crisis
Avances: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Logros: 
Se logra dar respuesta inmediata a los casos de atención en crisis, ideación suicida, delitos sexuales y solicitudes de reunificación familiar por medio de las rutas de la secretaría Distrital de Salud, CICR, SD Mujer y Comisión de seguimiento a Ministerio Público. En el marco del proceso de orientación se identificaron casos que requieren de acompañamiento psicosocial en clave de la medida de rehabilitación psicosocial PAPSIVI los cuales fueron gestionados para su pronta atención.
14.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avanzar en la identificación de derechos vulnerados y afectaciones emocionales derivadas de los hechos victimizantes, proyectando acciones que den respuesta a las necesidades de la población que se encuentra en proceso de atención y en ruta de inmediatez movilizando la oferta social y la corresponsabilidad de las familias. 
• Se logra dar respuesta a las solicitudes de atención psicosocial remitidas por el ICBF, Ministerio público y remisiones internas por medio de la asignación de los casos al equipo implementador, los procesos de acompañamiento fueron abiertos de acuerdo con la voluntariedad de cada persona. 
15. Acciones Grupales y conmemoraciones
• En el mes de abril se implementaron diferentes acciones de conmemoración en el marco del Día Nacional de la Memoria y la Solidaridad con las Víctimas del conflicto armado, contando con la participación de 644 personas aproximadamente. Se aclara que en todas las actividades realizadas se implementaron las medidas de bioseguridad establecidas por el ministerio de Salud y la Alcaldía de Bogotá, entre ellas el control de aforo en cada uno de los centros de encuentro. 
• En el CE de Bosa se llevan a cabo 2 acciones comunitarias en el marco del proceso mujeres que reverdecen el territorio, contando con la participación de 45 personas. 
• En el CE de Bosa se implementaron 2 acciones de la línea comunitaria asociadas al proceso de la Huerta de la Esperanza, contando con la participación activa en clave de proceso de 23 personas.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 
• Garantizar la continuidad de las acciones de orientación psicosocial a población víctima del conflicto armado en los Centros de encuentro de Chapinero, RUU y Patio Bonito, punto de atención terminal y alojamientos temporales, con el objetivo de brindar una atención diferencial y humanizada para el acceso y goce efectivo de derechos en el marco de la ruta de reparación integral.
</v>
          </cell>
          <cell r="IE72" t="str">
            <v>Para el cumplimiento de esta meta, en el mes de MAYO se desarrollaron las siguientes (13) actividades de (13) programadas, así:
• Gestionar el funcionamiento administrativo y operativo para el otorgamiento de la ayuda humanitaria:  Se otorgaron 3.308 medidas de Ayuda o Atención Humanitaria Inmediata (AHI) de la siguiente manera:
1.	Medidas de Albergue otorgadas: 138
2.	Medidas de Arriendo otorgadas: 435
3.	Medidas Unidades de Redención Alimentarias otorgadas: 464
4.	Medidas de auxilio funerario otorgadas: 0
5.	Medidas transporte de emergencia otorgadas: 11
6.	Kits Cocina otorgadas: 347
7.	Kits Dormitorio otorgadas: 821
8.	Kits Vajilla otorgadas: 816
9.	Kits Aseo personal otorgados: 276
La sumatoria de medidas del mes de MAYO de 2022 benefició a 1.401 personas para un acumulado de 3.180 personas en la vigencia 2022.
10. Tablero de control Estrategia Territorial
Se genera tablero de control con el reporte de atenciones y funcionarios, el cual permite visualizar y actualizar la información para toma de decisiones al interior del equipo territorial.
En el marco de los procesos adelantados para la asistencia, atención y reparación integral de la población victima que llega a la ciudad de Bogotá desarrollamos una serie de acciones que aportan a los procesos de restablecimiento de derechos y garantías de no repetición en los Centros de Encuentro para la Paz y la Integración Local de víctimas del conflicto armado interno.
En este sentido, se llevaron a cabo actividades y eventos desde los Centros de Encuentro:
•	(38) Reuniones Bilaterales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a fin de aportar en el proceso de restablecimiento de derechos según los componentes de asistencia, atención y reparación integral a víctimas del conflicto armado.
•	(20) Socialización y sensibilización con población víctima en sala de espera CE, socializar los servicios que están presentes en los Centros de Encuentro de manera constante y las jornadas especiales. Igualmente, los funcionarios de las diferentes entidades realicen exposición sobre sus ofertas. Se hace todas estas orientaciones de las entidades del SDARIV dado que se sigue presentando desconocimiento por parte de la población de las opciones que tienen de acceder a servicios que alivien sus condiciones.
•	(6) Ferias de servicios Jornada de servicios de la Subred Norte con el programa SaludEMujer, SENA Servicio Nacional de Aprendizaje oferta de servicios de empleo y formación a las víctimas que asisten al CE. Articulación desde la Alta Consejería con la alcaldía local de Rafael Uribe Uribe, para la organización y planeación del encuentro por la Paz.
•	(5) Acciones comunitarias promover un espacio que permita reconocer, tramitar y transformar los sentimientos y emociones generados a partir de la ocurrencia de los hechos que los y las participantes han vivenciado, y que estos deciden enmarcar dentro de las dinámicas del conflicto armado colombiano, a través de un espacio performativo.
•	Acompañamiento Étnico, se brindar orientación a la población victima sobre la ruta étnica y diferencial de la ACVPR.
•	(11) Reuniones de equipo de trabajo Centros de Encuentro, donde se abordan temas de organización de los equipos, asignación de roles, socialización comunicaciones oficiales (memorandos) y lineamientos dados desde Nivel Central (procesos de atención, sustituciones, prorrogas de arriendo y alimentos), planes de mejoramiento y temas administrativos.
•	Reuniones Locativas Centro de Encuentro actualizar la información disponible con respecto al auditorio compartido entre el CADE Patio Bonito y el C.E. Kennedy, dando seguimiento a la acción de mejora 450, revisión de información de servicios de tecnología.
•	Visita Centro de Encuentro Chapinero verificar entidades presentes, horarios de atención y novedades de servicio, evidencias de reunión que se deben realizar como soportes para el informe de alertas tempranas, presencia Institucional de la Unidad Administrativa Especial para la Atención y Reparación Integral a las Victimas – UARIV, inconsistencias identificadas requerimientos de GLPI tecnológicos, la ruta para subir las evidencias que soportan la gestión realzada al interior de los centros y aportan para la construcción de los Informes SEGPLAN y Alertas Tempranas, actividades “Socialización y sensibilización con población victima en sala de espera CE, matriz de Primeras veces Otorgamiento AAHI.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	Se logra dar respuesta inmediata a los casos de atención en crisis, ideación suicida, delitos sexuales y solicitudes de reunificación familiar por medio de las rutas de la secretaría Distrital de Salud, CICR, SD Mujer y Comisión de seguimiento a Ministerio Publico. En el marco del proceso de orientación se identificaron casos que requieren de acompañamiento psicosocial en clave de la medida de rehabilitación psicosocial PAPSIVI los cuales fueron gestionados para su pronta atención. 
•	Desde el componente de seguimiento se realizó la atención telefónica del 90% de los beneficiarios vigentes del fondo de educación superior, con el fin de ofrecer orientación en sus procesos de permanencia al interior de las instituciones de educación superior donde estudian.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El equipo logra apoyar a más sistemas familiares en el abordaje de sus afectaciones emocionales derivadas de los hechos victimizantes y activación de oferta social que les permita iniciar procesos de estabilización en el nuevo territorio. Por medio de estas acciones se logra dar respuesta a las necesidades de la población que se encuentra en proceso de atención y en ruta de inmediatez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	Desde el componente de acompañamiento psicosocial se desarrolló la implementación de dos sesiones de la estrategia de acompañamiento psicosocial, la ruta de Bochica, con beneficiarios de las cohortes 2020-2 y 2021-1. Se estableció contacto vía correo electrónico con las instituciones de educación superior nuevas, que corresponden a beneficiarios de las cohortes 2021-2 y 2022-1
13. Acciones Grupales y conmemoraciones
•	En mayo se implementaron diferentes acciones de conmemoración en el marco del Día Nacional por la Dignidad de las Mujeres Víctimas de Violencia Sexual, se logró tener un impacto positivo aproximadamente en 349 personas. Se aclara que en todas las actividades realizadas se implementaron las medidas de bioseguridad establecidas por el ministerio de Salud y la Alcaldía de Bogotá, entre ellas el control de aforo en cada uno de los centros de encuentro. Las acciones fueron implementadas en los 6 Centros de Encuentro, 2 puntos de atención y en el alojamiento principal Casa Volver. 
•	En los centros de Encuentro de Bosa, Rafael Uribe Uribe y alojamiento principal Casa Volver se implementaron diferentes acciones de conmemoración en el marco del día de la afrocolombianidad. Se contó con la participación activa de 60 en Bosa, 50 en RUU y en el alojamiento temporal. 
•	En el Centro de Encuentro de Bosa se llevan a cabo 4 acciones que dan respuesta a la línea comunitaria: i) Acciones colectivas por la niñez: Objetivo General: Propiciar espacios que aporten a la sociedad en el reconocimiento del juego como vehículo de integración y diálogo, en el marco del día de la niñez. Con esta acción se logró incidir a 13 familias que hacen uso de la oferta del Centro de Encuentro. ii)Se implementaron 3 acciones de la línea comunitaria asociadas al proceso de la Huerta de la Esperanza, contando con la participación en clave de proceso de 48 personas.
•	En los CE de Rafael Uribe, Suba, Patio Bonito, Ciudad Bolívar y UM se llevan a cabo acciones que dan respuesta a la línea individual-familiar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Visualización y actualización de la información para toma de decisiones al interior del equipo territorial.
•	Garantizar la continuidad de las acciones de orientación psicosocial a población víctima del conflicto armado en los Centros de encuentro, punto de atención terminal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F72" t="str">
            <v xml:space="preserve">Para el cumplimiento de esta meta, en el mes de abril se desarrollaron las siguientes (13) actividades de (13) programadas, así:
 Gestionar el funcionamiento administrativo y operativo para el otorgamiento de la ayuda humanitaria:
se realizó evaluación de situación de vulnerabilidad acentuada a un total de 1.013 familias, de las cuales 47 tuvieron como resultado No procede, por tanto, el total de las medidas otorgadas de Ayuda o Atención Humanitaria Inmediata (AAHI) es de 2.196 y se clasifican de la siguiente manera:
1. Medidas de Albergue otorgadas: 177
2. Medidas de Arriendo otorgadas: 360
3. Medidas Unidades de Redención Alimentarias otorgadas: 423
4. Medidas de auxilio funerario otorgadas: 3
5. Medidas transporte de emergencia otorgadas: 3
6. Kits Cocina otorgadas: 157
7. Kits Dormitorio otorgadas: 359
8. Kits Vajilla otorgadas: 350
9. Kits Aseo personal otorgados: 364
La sumatoria de medidas del mes de JUNIO de 2022 benefició a 1.349 personas para un acumulado de 3.718 personas en la vigencia 2022
10. Tablero de control Estrategia Territorial
Visualización y actualización de la información para toma de decisiones al interior del equipo territorial, presenta tres (3) vistas que relacionan las atenciones registradas en el sistema de información por cada funcionario y Centro de Encuentro
11. Orientaciones Psicosociales y atenciones en crisis
Avances:
a.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b.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Logros inmediatez y emergencia: 
 Se logra dar respuesta inmediata a los casos de atención en crisis, ideación suicida, delitos sexuales y solicitudes de reunificación familiar por medio de las rutas de la secretaría Distrital de Salud, CICR, SD Mujer y Comisión de seguimiento a Ministerio Publico. En el marco del proceso de orientación se identificaron casos que requieren de acompañamiento psicosocial en clave de la medida de rehabilitación psicosocial PAPSIVI los cuales fueron gestionados para su pronta atención.
 Fortalecimiento del relacionamiento institucional con la SDS para las acciones de remisión de casos al equipo de vigilancia epidemiológica SIVIM y SISVECOS. En el presente mes se llevó a cabo el encuentro del equipo psicosocial con los delegaos de salud para establecer la ruta y criterios de remisión de casos a partir del fortalecimiento técnico de los equipos.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El equipo logra apoyar a más sistemas familiares en el abordaje de sus afectaciones emocionales derivadas de los hechos victimizantes y activación de oferta social que les permita iniciar procesos de estabilización en el nuevo territorio. Por medio de estas acciones se logra dar respuesta a las necesidades de la población que se encuentra en proceso de atención y en ruta de inmediatez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 Se llevan a cabo 2 mesas de seguimiento psicosocial con el operador del contrato de albergue en la cual se analizaron casos que requieren de articulación con la estrategia de centros de encuentro y línea psicosocial para su proceso de atención. Total, casos abiertos para próximo encuentro 6. 
 Se lleva a cabo una mesa de seguimiento psicosocial en el marco del trato de arriendos, con el objetivo de fortalecer los conocimientos técnicos y de rutas institucionales de la ACPVR. 
13. Acciones Grupales y conmemoraciones
 En junio se implementó una acción de conmemoración en el marco del Día Nacional por la Dignidad de las Mujeres Víctimas de Violencia Sexual, se contó con la participación de 50 asistentes en el centro de encuentro de RUU. 
 En el CE de Bosa se llevan a cabo 6 activaciones socio comunitarias con el objetivo de acompañar a los sistemas familiares que requieren de apoyo para iniciar su proceso de estabilización en la ciudad, estas acciones se implementan en articulación con diferentes entidades y la alcaldía local. Se contó con la participación de 176 personas
 En los CE de Rafael Uribe y Suba se implementaron 3 encuentros individuales y familiares en el marco de los procesos de acompañamiento psicosocial, con el objetico de brindar apoyo y soporte emocional a los sistemas familiares que se encuentran en ruta de inmediatez. Se contó con la participación de 106 personas
 En el mes de junio se implementaron 2 acciones de conmemoración de los pueblos Rrom de las organizaciones Unión Romaní y Pro Rrom. Contando aproximadamente con la participación de 180 personas del pueblo gitano.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Visualización y actualización de la información para toma de decisiones al interior del equipo territorial.
• Garantizar la continuidad de las acciones de orientación psicosocial a población víctima del conflicto armado en los Centros de encuentro, punto de atención terminal y alojamientos temporales, con el objetivo de brindar una atención diferencial, humanizada y dignificante para el acceso y goce efectivo de derechos en el marco de la ruta de reparación integral.
• Fortalecer las alianzas institucionales y conocimientos del equipo implementador con el fin de brindar un servicio oportuno y humanizado.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Garantizar la continuidad de las acciones de orientación psicosocial a población víctima del conflicto armado en los Centros de encuentro, punto de atención terminal y alojamientos temporales, con el objetivo de brindar una atención diferencial, humanizada y dignificante para el acceso y goce efectivo de derechos en el marco de la ruta de reparación integral.
• Fortalecer las alianzas institucionales y conocimientos del equipo implementador con el fin de brindar un servicio oportuno y humanizado.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v>
          </cell>
          <cell r="IG72" t="str">
            <v>Para el cumplimiento de esta meta, en el mes de julio se desarrollaron las siguientes (15) actividades de (15) programadas, así:
•	Gestionar el funcionamiento administrativo y operativo para el otorgamiento de la ayuda humanitaria:
Se realizó evaluación de situación de vulnerabilidad acentuada a un total de 1176 familias, de las cuales 93 tuvieron como resultado No procede, por tanto, el total de las medidas otorgadas de Ayuda o Atención Humanitaria Inmediata (AAHI) es de 2.427 y se clasifican de la siguiente manera:
1.	Medidas de Albergue otorgadas: 176
2.	Medidas de Arriendo otorgadas: 427
3.	Medidas Unidades de Redención Alimentarias otorgadas: 476
4.	Medidas de auxilio funerario otorgadas: 1
5.	Medidas transporte de emergencia otorgadas: 3
6.	Kits Cocina otorgadas: 181
7.	Kits Dormitorio otorgadas: 395
8.	Kits Vajilla otorgadas: 381
9.	Kits Aseo personal otorgados: 387
La sumatoria de medidas del mes de JULIO de 2022 benefició a 1.555 personas para un acumulado de 4.260 personas en la vigencia 2022.
10. Tablero de control Estrategia Territorial
Visualización y actualización de las atenciones realizadas en los Centros de Encuentro para toma de decisiones al interior del equipo territorial.
11. Gestiones para la celebración de Acuerdos de Niveles de servicio.
El equipo territorial realiza la revisión técnica de los seis (6) Acuerdos de niveles de servicio (ANS) Red CADE – Modelos formato PDF de la Dirección Distrital del Sistema de Servicio a la Ciudadanía, generando como resultado final la propuesta borrador de un (1) documento técnico acuerdo de nivel de servicio (ANS), que aplica a las condiciones dadas por la ACPVR conforme a lo establecido para la prestación del servicio en los Centros de Encuentro y las entidades que allí hacen presencia. Con el ANS, se establecen las condiciones mínimas que las entidades presentes en los Centros de Encuentro, deben tener para garantizar una óptima atención a los ciudadanos.
12. Informe Estrategia Territorial. Acciones de articulación interinstitucional (SDARIV) y acciones de atención en Centros de Encuentro y Territorio.
En el marco de los procesos adelantados para la asistencia, atención y reparación integral de la población victima que llega a la ciudad de Bogotá, se desarrolla en el (2) segundo trimestre de 2022 una serie de acciones que aportan a los procesos de restablecimiento de derechos y garantías de no repetición en los Centros de Encuentro para la Paz y la Integración Local de víctimas del conflicto armado interno.
En este sentido, se llevaron a cabo actividades y eventos desde los Centros de Encuentro (CE): 
•	(72) Reuniones Bilaterales con las entidades que conforman el Sistema Nacional de Atención y Reparación Integral de las Víctimas (SNARIV) y el Sistema Distrital de Atención y reparación integral de las Víctimas (SDARIV), a fin de aportar en el proceso de restablecimiento de derechos según los componentes de asistencia, atención y reparación integral a víctimas del conflicto armado.
•	(3) Jornadas de Fortalecimiento Técnico, con las entidades del SNARIV, SDARIV y la ACPVR.
•	(13) Ferias de servicios, espacio locativo y de socialización de la oferta institucional con la comunidad.
•	(37) Socialización y sensibilización con población víctima en sala de espera CE, socializar los servicios de las entidades que están presentes en los Centros de Encuentro de manera constante, así como las jornadas especiales.
•	(12) acciones comunitarias dentro de las cuales se destacan Jornadas de trabajo en la huerta y la realización de actos simbólicos de reconocimiento, reconciliación y memoria.
•	(3) Acompañamiento Étnico, por parte de los referentes étnicos orientando a la población sobre los servicios de atención en el CE.
•	(4) Estrategia Psicosocial en Albergue, jornadas de activación psicosocial en Albergue.
•	Intervención Socio jurídica en Albergue, brindar lineamientos jurídicos a la población víctima del conflicto armado. 
•	Reuniones Locativas Centro de Encuentro, información de servicios de tecnología, infraestructura y administrativos utilizados en el Centro de Encuentro.
•	visitas Centros de Encuentro de seguimiento con entidades del SNARIV, SDARIV.
•	(37) reuniones de Equipo de Trabajo, con los funcionarios de cada Centro de Encuentro.
•	reuniones periódicas de coordinaciones sectoriales con el objetivo de realizar seguimiento a la estrategia territorial.
13.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Con esto se logra dar respuesta inmediata a los casos de atención en crisis, ideación suicida, delitos sexuales y solicitudes de traslado de emergencia para favorecer la integración familiar por medio de las rutas de la secretaría Distrital de Salud, CICR, SD Mujer y Comisión de seguimiento a Ministerio Publico. En el marco del proceso de orientación se identificaron casos que requieren de acompañamiento psicosocial en clave de la medida de rehabilitación psicosocial PAPSIVI los cuales fueron gestionados para su pronta atención.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Con esto se logra el fortalecimiento del relacionamiento institucional con los defensores y defensoras del espacio público DADEP, en el marco del proceso de articulación se llevaron a cabo 3 jornadas de fortalecimiento técnico para el abordaje y orientación de población víctima del conflicto armado.
14. Procesos de acompañamiento psicosocial
INMEDIATEZ Y EMERGENCIA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El equipo logra apoyar a más sistemas familiares en el abordaje de sus afectaciones emocionales derivadas de los hechos victimizantes y activación de oferta social que les permita iniciar procesos de estabilización en el nuevo territorio. Por medio de estas acciones se logra dar respuesta a las necesidades de la población que se encuentra en proceso de atención y en ruta de inmediatez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Se llevan a cabo 2 mesas de seguimiento psicosocial con el operador del contrato de albergue en la cual se analizaron casos que requieren de articulación con la estrategia de centros de encuentro y línea psicosocial para su proceso de atención. Total, casos abiertos para próximo encuentro 1. 
En el mes de julio no se convocó al espacio de mesa de seguimiento psicosocial en el marco del contrato de arriendos, sin embargo, se realiza seguimiento por medio de la base de reporte de visitas y se asignan los casos que requieren atenciones a los implementadores de los CE. Total, de casos asignados 8 en el presente mes. 
ESTABILIZACIÓN: 
Desde el componente de acompañamiento psicosocial se desarrolló la implementación de dos sesiones de la estrategia de acompañamiento psicosocial, la ruta de Bochica, con beneficiarios de las cohortes 2020-2 y 2021-1.
Se estableció contacto vía correo electrónico con las instituciones de educación superior nuevas, que corresponden a beneficiarios de las cohortes 2021-2 y 2022-1
15. Acciones Grupales y conmemoraciones
INMEDIATEZ Y EMERGENCIA
En el mes de julio se llevó a cabo la conmemoración del día de la afrocolombianidad en el CE de RUU, la cual tuvo como objetivo principal: Poner en marcha estas campañas de sensibilización el grupo de trabajo de la Mesa de Participación de Víctimas de Comunidades Negras Afrocolombianas y propone la realización de una serie de actividades que conlleven integración, formación y transformación de imaginarios de la comunidad que residen en la ciudad de Bogotá Objetivos específicos: 1. Conmemorar el día de la afrocolombianidad desde la mesa de victimas de Bogotá, 2. Desarrollar acciones afirmativas que permitan la socialización de saberes ancestrales con las nuevas generaciones de hijos e hijas de las víctimas del conflicto armado que pertenecen al pueblo negro en Colombia.
En el alojamiento temporal se implementó la Conmemoración sobre las violencias a la población LGTBI+ en el marco del conflicto armado, con la asistencia activa de 10 personas. 
En los centros de encuentro de Suba, Chapinero, RUU, Bosa y Patio Bonito se implementaron en total 11 acciones de acompañamiento psicosocial de la línea comunitaria y familiar, en total asistieron 241 personas. 
ESTABILIZACIÓN
Implementación de sesiones únicas por tramo de la estrategia de acompañamiento psicosocial para dos cohortes de beneficiarios.
Organización logística para el desarrollo de la implementación de la ruta para el primer semestre.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Fomentar el fortalecimiento institucional de las entidades y dependencias encargadas del servicio al ciudadano.
•	Incrementar la confianza y la satisfacción de la ciudadanía con los servicios prestados por la Administración Pública Nacional.
•	Fortalecer los canales de atención al ciudadano en las entidades públicas.
•	Atender oportunamente y con calidad los requerimientos de los ciudadanos.
•	Ampliación y diversificación de la oferta de servicios.
•	Articulación para la superación de la situación de vulnerabilidad de la población.
•	Fortalecimiento y reconstrucción de los proyectos de vida para las personas víctima.
•	Los Centros de Encuentro para la Paz y la Integración Local de víctimas del conflicto armado interno, representan una transformación en el enfoque de atención, ya que se pretende acercar la Alta Consejería de Paz, Víctimas y Reconciliación a la población declarante o víctima del conflicto armado que reside en Bogotá, así, la estrategia territorial presenta acciones planificadas que facilitan y promueven el acceso de las mismas a la oferta institucional, mediante ejercicios de orientación, información, remisión, así como a través de la organización de jornadas y/o espacios de atención directa entre las entidades y la población. Parten del derecho que tiene esta población de recibir un trato preferente y de su enorme capacidad para aportar en la construcción de la ciudad como epicentro de paz y reconciliación.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Fortalecer las alianzas institucionales y conocimientos del equipo implementador con el fin de brindar un servicio oportuno y humanizado.  
•	Frente al tema de estabilización, a través de la implementación con dos grupos de beneficiarios, se avanza en el objetivo de desarrollo personal de cada uno de los estudiantes, y se avanza en el logro de condonación del crédito adjudicado. Se genera un ambiente de calidez y confianza en los beneficiarios a través del desarrollo de las sesiones de implementación.</v>
          </cell>
          <cell r="IH72" t="str">
            <v>Para el cumplimiento de esta meta, en el mes de agosto se desarrollaron las siguientes (13) actividades de (13) programadas, así:
De acuerdo con lo dispuesto por la Ley 1448 de 2011 y sus decretos reglamentarios, para el mes de AGOSTO de 2022 se otorgaron (9) tipos de medidas de (9) programadas; se realizó evaluación de situación de vulnerabilidad acentuada a un total de 1176 familias, de las cuales 93 tuvieron como resultado No procede, por tanto, el total de las medidas otorgadas de Ayuda o Atención Humanitaria Inmediata (AAHI) es de 2.567 y se clasifican de la siguiente manera:
1. Medidas de Albergue otorgadas: 128
2. Medidas de Arriendo otorgadas: 484
3. Medidas Unidades de Redención Alimentarias otorgadas: 556
4. Medidas de auxilio funerario otorgadas: 0
5. Medidas transporte de emergencia otorgadas: 4
6. Kits Cocina otorgadas: 189
7. Kits Dormitorio otorgadas: 459
8. Kits Vajilla otorgadas: 465
9. Kits Aseo personal otorgados: 282
La sumatoria de medidas del mes de AGOSTO de 2022 benefició a 1.723 personas para un acumulado de 4.929 personas en la vigencia 2022.
10. Tablero de control Estrategia Territorial
El tablero de control permite desarrollar conocimientos prácticos con variedad de escenarios de los datos a partir de tres (3) visualizaciones propuestas: Reporte de Atenciones por funcionarios, Revisión medidas Ayuda Humanitaria Inmediata y, finalmente, los seguimientos y acompañamientos realizados en Centros de Encuentro.
Lo anterior, es un insumo importante que muestra el comportamiento de la operación en los Centros de Encuentro, prepara los datos y ahorra tiempo, con el objetivo que el Equipo Territorial de la Dirección de Reparación Integral – DIR, pueda generar respuestas, brindar soluciones y tomar decisiones adecuadas a partir del análisis de los datos.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logró dar respuesta a las solicitudes de atención psicosocial remitidas por Ministerio público y remisiones internas por medio de la asignación de los casos al equipo implementador, los procesos de acompañamiento fueron abiertos de acuerdo con la voluntariedad de cada persona.
• Se llevaron a cabo 2 mesas de seguimiento psicosocial con el operador del contrato de albergue en la cual se analizaron casos que requieren de articulación con la estrategia de centros de encuentro y línea psicosocial para su proceso de atención. Total, casos abiertos para próximo encuentro 2. 
• En el mes de agosto se convocó al espacio de mesa de seguimiento psicosocial en el marco del contrato de arriendos, con el objetivo de realizar seguimiento a la implementación de la estrategia. 
13. Acciones Grupales y conmemoraciones
• En el mes de agosto se llevó a cabo la conmemoración del día internacional de las víctimas de desaparición en conjunto con la UARIV, UBPDD, IDEPAC y Bibliored la cual tuvo como objetivo principal la visibilizarían de las organizaciones sociales de buscadores y buscadoras. Esta acción se llevó a cabo en la Plaza de Bolívar el martes 30 de agosto.
• En los centros de encuentro de Suba, RUU, Bosa y Patio Bonito se implementaron en total 10 acciones de acompañamiento psicosocial de la línea comunitaria y familiar, en total asistieron 422 personas.
Durante el mes de agosto se realizó un total de 1.898 atenciones psicosociales y un acumulado de 11.949 durante la vigencia 2022.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El tablero de control permite desarrollar conocimientos prácticos con variedad de escenarios de los datos a partir de tres (3) visualizaciones propuestas: Reporte de Atenciones por funcionarios, Revisión medidas Ayuda Humanitaria Inmediata -AHÍ y PAS Subsistencia mínima y medidas AHÍ.
• Lo anterior, es un insumo importante que muestra el comportamiento de la operación en los Centros de Encuentro, prepara los datos y ahorra tiempo, con el objetivo que el Equipo Territorial de la Dirección de Reparación Integral – DIR, pueda generar respuestas, brindar soluciones y tomar decisiones adecuadas a partir del análisis de los datos.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Fortalecer las alianzas institucionales y conocimientos del equipo implementador con el fin de brindar un servicio oportuno y humanizado.  
• Frente al tema de estabilización, a través de la implementación con dos grupos de beneficiarios, se avanza en el objetivo de desarrollo personal de cada uno de los estudiantes, y se avanza en el logro de condonación del crédito adjudicado. Se genera un ambiente de calidez y confianza en los beneficiarios a través del desarrollo de las sesiones de implementación.</v>
          </cell>
          <cell r="II72" t="str">
            <v>Para el cumplimiento de esta meta, en el mes de septiembre se desarrollaron las siguientes (13) actividades de (13) programadas, así:
De acuerdo con lo dispuesto por la Ley 1448 de 2011 y sus decretos reglamentarios, para el mes de SEPTIEMBRE de 2022 se otorgaron (9) tipos de medidas de (9) programadas; se realizó evaluación de situación de vulnerabilidad acentuada a un total de 1.243 familias, de las cuales 97 tuvieron como resultado “No procede”, por tanto, el total de las medidas otorgadas de Ayuda o Atención Humanitaria Inmediata (AAHI) es de 2.440 y se clasifican de la siguiente manera:
1. Medidas de Albergue otorgadas: 113
2. Medidas de Arriendo otorgadas: 451
3. Medidas Unidades de Redención Alimentarias otorgadas: 573
4. Medidas de auxilio funerario otorgadas: 1
5. Medidas transporte de emergencia otorgadas: 8
6. Kits Cocina otorgadas: 186
7. Kits Dormitorio otorgadas: 433
8. Kits Vajilla otorgadas: 426
9. Kits Aseo personal otorgados: 249
La sumatoria de medidas del mes de septiembre de 2022 benefició a 1.671 personas para un acumulado de 5.565 personas en la vigencia 2022.
10. Tablero de control Estrategia Territorial
El tablero de control permite desarrollar conocimientos prácticos con variedad de escenarios de los datos a partir de tres (3) visualizaciones propuestas: Reporte de Atenciones por funcionarios, Revisión medidas Ayuda Humanitaria Inmediata y, finalmente, los seguimientos y acompañamientos realizados en Centros de Encuentro.
Lo anterior, es un insumo importante que muestra el comportamiento de la operación en los Centros de Encuentro, prepara los datos y ahorra tiempo, con el objetivo que el Equipo Territorial de la Dirección de Reparación Integral – DIR, pueda generar respuestas, brindar soluciones y tomar decisiones adecuadas a partir del análisis de los datos.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	Se logró dar respuesta inmediata a los casos de atención en crisis, ideación suicida, delitos sexuales y solicitudes de traslado de emergencia para favorecer la integración familiar por medio de las rutas de la secretaría Distrital de Salud, CICR, SD Mujer y Comisión de seguimiento a Ministerio Publico. En el marco del proceso de orientación se identificaron casos que requieren de acompañamiento psicosocial en clave de la medida de rehabilitación psicosocial PAPSIVI los cuales fueron gestionados para su pronta atención.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	Se llevaron a cabo 2 mesas de seguimiento psicosocial con el operador del contrato de albergue en la cual se analizaron casos que requieren de articulación con la estrategia de centros de encuentro y línea psicosocial para su proceso de atención. Total, casos abiertos para próximo encuentro 4. 
•	Se convocó al espacio de mesa de seguimiento psicosocial en el marco del contrato de arriendos, con el objetivo de realizar seguimiento a la implementación de la estrategia. 
•	ESTABILIZACIÓN: 
1. El equipo implementador continua en el proceso de acompañamiento telefónico a los y las estudiantes de las cohortes vigentes. 
2. Se lleva a cabo la reunión de la junta administradora convenio 389 condonaciones 13 de septiembre de 2022 en la cual se revisó el listado de estudiantes a condonar y el estado de los aspirantes del corte 2022-2
13. Acciones Grupales y conmemoraciones
• En el mes de septiembre se conmemoró la semana por la paz en los Centros de Encuentro, alojamiento principal y Puntos de atención a víctimas, esta acción tiene como objetivo principal el sensibilizar a la población sobre los esfuerzos realizados por organizaciones, instituciones, personas y colectivos en la construcción y consolidación de iniciativas que dignifican la vida y aportan a la paz. En total asistieron 509 personas en los diferentes espacios. 
• En los centros de encuentro de Suba, RUU, Chapinero, Bosa y Patio Bonito se implementaron en total 12 acciones de acompañamiento psicosocial de la línea comunitaria y familiar, en total asistieron 245 personas. 
• Se llevaron a cabo 2 procesos de fortalecimiento técnico institucional con los equipos de IDIPRON y la Alcaldía local de Bosa, en el cual se dio a conocer la estructura del SDARIV, tiempos y competencias institucionales, adicionalmente,  se llevó a cabo un proceso de sensibilización por medio de recomendaciones psicosociales e implementación de los enfoques diferenciales de mujer y género. 
• ESTABILIZACIÓN: Se amplió el plazo hasta el 30 de septiembre para que los estudiantes postulados al fondo subsanen los documentos solicitados por el ICETEX, nos encontramos en espera de listado final y de esta forma proyectar el evento de Bienvenida
Durante la vigencia 2022, se han realizado 14.777 atenciones psicosociales discriminadas de la siguiente manera: (6.931) orientaciones psicosociales y atenciones en crisis, (4.819) procesos de acompañamiento psicosocial y (3.027)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El tablero de control permite desarrollar conocimientos prácticos con variedad de escenarios de los datos a partir de tres (3) visualizaciones propuestas: Reporte de Atenciones por funcionarios, Revisión medidas Ayuda Humanitaria Inmediata -AHÍ y PAS Subsistencia mínima y medidas AHÍ.  Lo anterior, es un insumo importante que muestra el comportamiento de la operación en los Centros de Encuentro, prepara los datos y ahorra tiempo, con el objetivo que el Equipo Territorial de la Dirección de Reparación Integral – DIR, pueda generar respuestas, brindar soluciones y tomar decisiones adecuadas a partir del análisis de los datos.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Fortalecer las alianzas institucionales y conocimientos del equipo implementador con el fin de brindar un servicio oportuno y humanizado.  
• Frente al tema de estabilización, a través de la implementación con dos grupos de beneficiarios, se avanza en el objetivo de desarrollo personal de cada uno de los estudiantes, y se avanza en el logro de condonación del crédito adjudicado. Se genera un ambiente de calidez y confianza en los beneficiarios a través del desarrollo de las sesiones de implementación.</v>
          </cell>
          <cell r="IJ72" t="str">
            <v>Para el cumplimiento de esta meta, en el mes de octubre se desarrollaron las siguientes (15) actividades de (15) programadas, así:
De acuerdo con lo dispuesto por la Ley 1448 de 2011 y sus decretos reglamentarios, para el mes de octubre de 2022 se otorgaron (9) tipos de medidas de (9) programadas; se realizó evaluación de situación de vulnerabilidad acentuada a un total de 1.114 familias, de las cuales 104 tuvieron como resultado No procede, por tanto, el total de las medidas otorgadas de Ayuda o Atención Humanitaria Inmediata (AAHI) es de 1.767 y se clasifican de la siguiente manera:
1. Medidas de Albergue otorgadas: 94
2. Medidas de Arriendo otorgadas: 402
3. Medidas Unidades de Redención Alimentarias otorgadas: 507
4. Medidas de auxilio funerario otorgadas: 0
5. Medidas transporte de emergencia otorgadas: 7
6. Kits Cocina otorgadas: 114
7. Kits Dormitorio otorgadas: 235
8. Kits Vajilla otorgadas: 232
9. Kits Aseo personal otorgados: 176
La sumatoria de medidas del mes de octubre de 2022 benefició a 2.378 personas para un acumulado de 6.898 personas en la vigencia 2022.
10. Tablero de control Estrategia Territorial
El tablero de control permite desarrollar conocimientos prácticos con variedad de escenarios de los datos a partir de tres (3) visualizaciones propuestas: Reporte de Atenciones por funcionarios, Revisión medidas Ayuda Humanitaria Inmediata -AHÍ y PAS Subsistencia mínima y medidas AAHÍ.
Lo anterior, es un insumo importante que muestra el comportamiento de la operación en los Centros de Encuentro, prepara los datos y ahorra tiempo, con el objetivo que el Equipo Territorial de la Dirección de Reparación Integral – DIR, pueda generar respuestas, brindar soluciones y tomar decisiones adecuadas a partir del análisis de los datos.
11. Gestiones para la celebración Convenio de acuerdos de servicio
El 9 de agosto de 2022, se recibe el Documento técnico ANS VF 09.08.22, en su versión final. A partir de esta consolidación se lleva a cabo las siguientes reuniones bilaterales, con el objetivo de socializar el Documento técnico ANS y generar compromisos de revisión por parte de las entidades para su posterior firma: 12/08/2022 Educación, 16/08/2022 Hábitat, 12/08/2022 Salud, SENA 31/08/2022. 
12. Informe Estrategia Territorial. Acciones de articulación interinstitucional (SDARIV) y acciones de atención en Centros de Encuentro y Territorio
En el marco de los procesos adelantados para la asistencia, atención y reparación integral de la población victima que llega a la ciudad de Bogotá, se presenta el Informe del tercer trimestre de las acciones adelantadas en los Centros de Encuentro para la Paz y la Integración Local (CE) Julio – septiembre de 2022. 
13. Orientaciones Psicosociales y atenciones en crisis
i)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ii)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14. Procesos de acompañamiento psicosocial
i)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ii)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iii) Se llevan a cabo 3 mesas de seguimiento psicosocial con el operador del contrato de albergue en la cual se analizaron casos que requieren de articulación con la estrategia de centros de encuentro y línea psicosocial para su proceso de atención. Total, casos abiertos para próximo encuentro 4. 
iv) En el mes de octubre se convocó al espacio de mesa de seguimiento psicosocial en el marco del contrato de arriendos, con el objetivo de realizar seguimiento a la implementación de la estrategia con la priorización de un caso para seguimiento. 
15. Acciones Grupales y conmemoraciones: 
i) En el mes de octubre se llevó a cabo la conmemoró del día de la niña en algunos Centros de Encuentro, esta acción tiene como objetivo el reconocer y abordar las necesidades y desafíos que enfrenta cada niña, así como para promover su empoderamiento y el cumplimiento de sus derechos humanos. Igualmente, se logra implementar la conmemoración del día de la mujer afrolatina, caribeña y de la diáspora africana, con esta acción se aporta al reconocimiento y sensibilización de los grupos poblacionales negros y los derechos de las mujeres afrocolombianas en el país. 
ii)En los centros de encuentro de Bosa, Chapinero, Patio Bonito, Rafael Uribe y Suba se implementaron en total 12 acciones de acompañamiento psicosocial de la línea comunitaria y familiar, en total asistieron 370 personas.
iii) Se llevaron a cabo 6 procesos de fortalecimiento institucional con enfoque diferencial a los equipos asistenciales de los CE, en el cual se dio a conocer la oferta social de la Consejería y se llevó a cabo un proceso de sensibilización por medio de recomendaciones psicosociales e implementación de los enfoques diferenciales de mujer y género.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El tablero de control permite desarrollar conocimientos prácticos con variedad de escenarios de los datos a partir de tres (3) visualizaciones propuestas: Reporte de Atenciones por funcionarios, Revisión medidas Ayuda Humanitaria Inmediata -AHÍ y PAS Subsistencia mínima y medidas AHÍ.  Lo anterior, es un insumo importante que muestra el comportamiento de la operación en los Centros de Encuentro, prepara los datos y ahorra tiempo, con el objetivo que el Equipo Territorial de la Dirección de Reparación Integral – DIR, pueda generar respuestas, brindar soluciones y tomar decisiones adecuadas a partir del análisis de los datos.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Fortalecer las alianzas institucionales y conocimientos del equipo implementador con el fin de brindar un servicio oportuno y humanizado.  
• Frente al tema de estabilización, a través de la implementación con dos grupos de beneficiarios, se avanza en el objetivo de desarrollo personal de cada uno de los estudiantes, y se avanza en el logro de condonación del crédito adjudicado. Se genera un ambiente de calidez y confianza en los beneficiarios a través del desarrollo de las sesiones de implementación.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K72" t="str">
            <v/>
          </cell>
          <cell r="IL72" t="str">
            <v/>
          </cell>
          <cell r="IM72">
            <v>1</v>
          </cell>
          <cell r="IN72">
            <v>1</v>
          </cell>
          <cell r="IO72">
            <v>1</v>
          </cell>
          <cell r="IP72">
            <v>1</v>
          </cell>
          <cell r="IQ72">
            <v>1</v>
          </cell>
          <cell r="IR72">
            <v>1</v>
          </cell>
          <cell r="IS72">
            <v>1</v>
          </cell>
          <cell r="IT72">
            <v>1</v>
          </cell>
          <cell r="IU72">
            <v>1</v>
          </cell>
          <cell r="IV72">
            <v>1</v>
          </cell>
          <cell r="IW72" t="str">
            <v/>
          </cell>
          <cell r="IX72" t="str">
            <v/>
          </cell>
          <cell r="IY72">
            <v>22102</v>
          </cell>
          <cell r="IZ72">
            <v>100</v>
          </cell>
          <cell r="JA72">
            <v>100</v>
          </cell>
          <cell r="JB72">
            <v>100</v>
          </cell>
          <cell r="JC72">
            <v>100</v>
          </cell>
          <cell r="JD72">
            <v>100</v>
          </cell>
          <cell r="JE72">
            <v>100</v>
          </cell>
          <cell r="JF72">
            <v>100</v>
          </cell>
          <cell r="JG72">
            <v>100</v>
          </cell>
          <cell r="JH72">
            <v>100</v>
          </cell>
          <cell r="JI72">
            <v>100</v>
          </cell>
          <cell r="JJ72">
            <v>0</v>
          </cell>
          <cell r="JK72">
            <v>0</v>
          </cell>
          <cell r="JL72">
            <v>100</v>
          </cell>
          <cell r="JM72">
            <v>100</v>
          </cell>
          <cell r="JN72">
            <v>100</v>
          </cell>
          <cell r="JO72">
            <v>100</v>
          </cell>
          <cell r="JP72">
            <v>100</v>
          </cell>
          <cell r="JQ72">
            <v>100</v>
          </cell>
          <cell r="JR72">
            <v>100</v>
          </cell>
          <cell r="JS72">
            <v>100</v>
          </cell>
          <cell r="JT72">
            <v>100</v>
          </cell>
          <cell r="JU72">
            <v>100</v>
          </cell>
          <cell r="JV72">
            <v>100</v>
          </cell>
          <cell r="JW72" t="str">
            <v/>
          </cell>
          <cell r="JX72">
            <v>100</v>
          </cell>
          <cell r="JY72">
            <v>100</v>
          </cell>
          <cell r="JZ72">
            <v>100</v>
          </cell>
          <cell r="KA72">
            <v>100</v>
          </cell>
          <cell r="KB72">
            <v>100</v>
          </cell>
          <cell r="KC72">
            <v>100</v>
          </cell>
          <cell r="KD72">
            <v>100</v>
          </cell>
          <cell r="KE72">
            <v>100</v>
          </cell>
          <cell r="KF72">
            <v>100</v>
          </cell>
          <cell r="KG72">
            <v>100</v>
          </cell>
          <cell r="KH72">
            <v>100</v>
          </cell>
          <cell r="KI72" t="str">
            <v/>
          </cell>
          <cell r="KJ72" t="str">
            <v/>
          </cell>
          <cell r="KK72">
            <v>100</v>
          </cell>
          <cell r="KL72">
            <v>100</v>
          </cell>
          <cell r="KM72">
            <v>100</v>
          </cell>
          <cell r="KN72">
            <v>100</v>
          </cell>
          <cell r="KO72">
            <v>100</v>
          </cell>
          <cell r="KP72">
            <v>100</v>
          </cell>
          <cell r="KQ72">
            <v>100</v>
          </cell>
          <cell r="KR72">
            <v>100</v>
          </cell>
          <cell r="KS72">
            <v>100</v>
          </cell>
          <cell r="KT72">
            <v>100</v>
          </cell>
          <cell r="KU72" t="str">
            <v/>
          </cell>
          <cell r="KV72" t="str">
            <v/>
          </cell>
          <cell r="KW72">
            <v>100</v>
          </cell>
          <cell r="KX72" t="str">
            <v>7871_N</v>
          </cell>
          <cell r="KY72" t="str">
            <v>N/A</v>
          </cell>
          <cell r="KZ72" t="str">
            <v>No programó</v>
          </cell>
          <cell r="LA72" t="str">
            <v/>
          </cell>
          <cell r="LB72" t="str">
            <v/>
          </cell>
          <cell r="LC72" t="str">
            <v/>
          </cell>
          <cell r="LD72">
            <v>99.853518815976557</v>
          </cell>
          <cell r="LE72">
            <v>91.826164710134094</v>
          </cell>
          <cell r="LF72">
            <v>33020418000</v>
          </cell>
          <cell r="LG72">
            <v>30936370769</v>
          </cell>
          <cell r="LH72">
            <v>22941975143</v>
          </cell>
          <cell r="LI72">
            <v>3442935911</v>
          </cell>
          <cell r="LJ72">
            <v>3440856465</v>
          </cell>
          <cell r="LK72">
            <v>100</v>
          </cell>
          <cell r="LL72">
            <v>100</v>
          </cell>
          <cell r="LM72">
            <v>100</v>
          </cell>
          <cell r="LN72">
            <v>100</v>
          </cell>
          <cell r="LO72">
            <v>100</v>
          </cell>
          <cell r="LP72">
            <v>100</v>
          </cell>
          <cell r="LQ72">
            <v>100</v>
          </cell>
          <cell r="LR72">
            <v>100</v>
          </cell>
          <cell r="LS72">
            <v>100</v>
          </cell>
          <cell r="LT72">
            <v>100</v>
          </cell>
          <cell r="LU72" t="str">
            <v/>
          </cell>
          <cell r="LV72" t="str">
            <v/>
          </cell>
          <cell r="LW72">
            <v>100</v>
          </cell>
          <cell r="LX72">
            <v>100</v>
          </cell>
          <cell r="LY72">
            <v>100</v>
          </cell>
          <cell r="LZ72" t="str">
            <v>No oportuna: El tiempo de radicación debe coincidir con el plazo establecido por la Oficina Asesora de Planeación - OAP</v>
          </cell>
          <cell r="MA72" t="str">
            <v>Oportuno: Se radica en los tiempos establecidos por la Oficina Asesora de Planeación - OAP</v>
          </cell>
          <cell r="MB72" t="str">
            <v>Oportuno: Se radica en los tiempos establecidos por la Oficina Asesora de Planeación - OAP</v>
          </cell>
          <cell r="MC72" t="str">
            <v>Oportuno: Se radica en los tiempos establecidos por la Oficina Asesora de Planeación - OAP</v>
          </cell>
          <cell r="MD72" t="str">
            <v>Oportuno: Se radica en los tiempos establecidos por la Oficina Asesora de Planeación - OAP</v>
          </cell>
          <cell r="ME72" t="str">
            <v>Oportuno: Se radica en los tiempos establecidos por la Oficina Asesora de Planeación - OAP</v>
          </cell>
          <cell r="MF72" t="str">
            <v>Oportuno: Se radica en los tiempos establecidos por la Oficina Asesora de Planeación - OAP</v>
          </cell>
          <cell r="MG72" t="str">
            <v>Oportuno: Se radica en los tiempos establecidos por la Oficina Asesora de Planeación - OAP</v>
          </cell>
          <cell r="MH72">
            <v>0</v>
          </cell>
          <cell r="MI72">
            <v>0</v>
          </cell>
          <cell r="MJ72">
            <v>0</v>
          </cell>
          <cell r="MK72">
            <v>0</v>
          </cell>
          <cell r="ML7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7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7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7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7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7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7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7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72">
            <v>0</v>
          </cell>
          <cell r="MU72">
            <v>0</v>
          </cell>
          <cell r="MV72">
            <v>0</v>
          </cell>
          <cell r="MW72">
            <v>0</v>
          </cell>
          <cell r="MX72">
            <v>100</v>
          </cell>
          <cell r="MY72">
            <v>100</v>
          </cell>
          <cell r="MZ72">
            <v>100</v>
          </cell>
          <cell r="NA72">
            <v>100</v>
          </cell>
          <cell r="NB72">
            <v>100</v>
          </cell>
          <cell r="NC72">
            <v>100</v>
          </cell>
          <cell r="ND72">
            <v>100</v>
          </cell>
          <cell r="NE72">
            <v>100</v>
          </cell>
          <cell r="NF72">
            <v>100</v>
          </cell>
          <cell r="NG72">
            <v>100</v>
          </cell>
          <cell r="NH72" t="str">
            <v/>
          </cell>
          <cell r="NI72" t="str">
            <v/>
          </cell>
          <cell r="NJ72" t="str">
            <v>No aplica</v>
          </cell>
          <cell r="NK72" t="str">
            <v>No aplica</v>
          </cell>
          <cell r="NL72" t="str">
            <v>No aplica</v>
          </cell>
          <cell r="NM72" t="str">
            <v>No aplica</v>
          </cell>
          <cell r="NN72" t="str">
            <v>No aplica</v>
          </cell>
          <cell r="NO72" t="str">
            <v>No aplica</v>
          </cell>
          <cell r="NP72" t="str">
            <v>No aplica</v>
          </cell>
          <cell r="NQ72" t="str">
            <v>No aplica</v>
          </cell>
          <cell r="NR72">
            <v>0</v>
          </cell>
          <cell r="NS72">
            <v>0</v>
          </cell>
          <cell r="NT72">
            <v>0</v>
          </cell>
          <cell r="NU72">
            <v>0</v>
          </cell>
          <cell r="NV72" t="str">
            <v xml:space="preserve">No se identificaron problemas o dificultades. La información consignada en el reporte del periodo, respecto a los avances, logros y retrasos presentados, da cuenta de forma clara, completa y concisa del nivel cumplimiento de la meta o indicador. </v>
          </cell>
          <cell r="NW72" t="str">
            <v>No aplica</v>
          </cell>
          <cell r="NX72" t="str">
            <v>No aplica</v>
          </cell>
          <cell r="NY72" t="str">
            <v>No aplica</v>
          </cell>
          <cell r="NZ72" t="str">
            <v>No aplica</v>
          </cell>
          <cell r="OA72" t="str">
            <v xml:space="preserve">La meta  no presenta rezagos en su ejecución, no obstante, se recomienda relacionar las fuentes de la información cuantitativa  para dar cuenta del total de medidas otorgadas, personas atendidas por grupo etario y por localidad. De igual forma se sugiere se revise el reporte de personas unicas atendidas tanto para la vigencia como para el cuatrienio, con el fin de garantizar el correcto conteo. </v>
          </cell>
          <cell r="OB72" t="str">
            <v xml:space="preserve">Se presenta oportunidad de mejora para la presentación de las evidencias con el fin de integrar la fuente de información de los datos que se presentan mensualmente, por ende, se haran reuniones para asistir técnicamente al área que reporta. </v>
          </cell>
          <cell r="OC72" t="str">
            <v>Se mejora la entrega de las evidencias, integrando las fuentes de información de los datos proporcionados para el cumplimiento de las metas, atendiendo las recomendaciones emitidas desde el ejercicio de retroalimentación de parte de la Oficina Asesora de Planeación.</v>
          </cell>
          <cell r="OD72">
            <v>0</v>
          </cell>
          <cell r="OE72">
            <v>0</v>
          </cell>
          <cell r="OF72">
            <v>0</v>
          </cell>
          <cell r="OG72">
            <v>0</v>
          </cell>
          <cell r="OJ72" t="str">
            <v>PD112A</v>
          </cell>
          <cell r="OK72">
            <v>100</v>
          </cell>
          <cell r="OL72" t="str">
            <v>N/A</v>
          </cell>
          <cell r="OM72" t="str">
            <v>N/A</v>
          </cell>
          <cell r="ON72" t="str">
            <v>N/A</v>
          </cell>
          <cell r="OO72" t="str">
            <v>N/A</v>
          </cell>
          <cell r="OP72" t="str">
            <v>N/A</v>
          </cell>
          <cell r="OQ72" t="str">
            <v>N/A</v>
          </cell>
          <cell r="OR72" t="str">
            <v>N/A</v>
          </cell>
          <cell r="OS72" t="str">
            <v>N/A</v>
          </cell>
          <cell r="OT72" t="str">
            <v>N/A</v>
          </cell>
          <cell r="OU72" t="str">
            <v>N/A</v>
          </cell>
          <cell r="OV72" t="str">
            <v>N/A</v>
          </cell>
          <cell r="OW72" t="str">
            <v>N/A</v>
          </cell>
          <cell r="OX72" t="str">
            <v>N/A</v>
          </cell>
          <cell r="OY72" t="str">
            <v>N/A</v>
          </cell>
          <cell r="OZ72" t="str">
            <v>N/A</v>
          </cell>
          <cell r="PA72" t="str">
            <v>N/A</v>
          </cell>
          <cell r="PB72" t="str">
            <v>N/A</v>
          </cell>
          <cell r="PC72" t="str">
            <v>N/A</v>
          </cell>
          <cell r="PD72" t="str">
            <v>N/A</v>
          </cell>
          <cell r="PE72" t="str">
            <v>N/A</v>
          </cell>
          <cell r="PF72" t="str">
            <v>N/A</v>
          </cell>
          <cell r="PG72" t="str">
            <v>N/A</v>
          </cell>
          <cell r="PH72" t="str">
            <v>N/A</v>
          </cell>
          <cell r="PI72" t="str">
            <v>N/A</v>
          </cell>
          <cell r="PJ72" t="str">
            <v>N/A</v>
          </cell>
          <cell r="PK72" t="str">
            <v>N/A</v>
          </cell>
          <cell r="PL72">
            <v>1942744</v>
          </cell>
          <cell r="PM72">
            <v>3440993167</v>
          </cell>
          <cell r="PN72" t="str">
            <v>Meta Sectorial</v>
          </cell>
        </row>
        <row r="73">
          <cell r="A73" t="str">
            <v>PD112B</v>
          </cell>
          <cell r="B73">
            <v>7871</v>
          </cell>
          <cell r="D73">
            <v>2020110010188</v>
          </cell>
          <cell r="E73" t="str">
            <v>Un nuevo contrato social y ambiental para la Bogotá del siglo XXI</v>
          </cell>
          <cell r="F73" t="str">
            <v>3. Inspirar confianza y legitimidad para vivir sin miedo y ser epicentro de cultura ciudadana, paz y reconciliación.</v>
          </cell>
          <cell r="G73" t="str">
            <v>39.  Bogotá territorio de paz y atención integral a las víctimas del conflicto armado.</v>
          </cell>
          <cell r="H73" t="str">
            <v>Mejorar la integración de las acciones, servicios y escenarios que dan respuesta a las obligaciones derivadas de ley para las víctimas, el Acuerdo de Paz, y los demás compromisos distritales en materia de memoria, reparación, paz y reconciliación.</v>
          </cell>
          <cell r="I73" t="str">
            <v>N/A</v>
          </cell>
          <cell r="J73" t="str">
            <v>Construcción de Bogotá-región como territorio de paz para las víctimas y la reconciliación</v>
          </cell>
          <cell r="K73" t="str">
            <v>Oficina de Alta Consejería de Paz, Víctimas y Reconciliación</v>
          </cell>
          <cell r="L73" t="str">
            <v xml:space="preserve">Carlos Vladimir Rodriguez Valencia </v>
          </cell>
          <cell r="M73" t="str">
            <v>Alto Consejero de Paz, Víctimas y Reconciliación</v>
          </cell>
          <cell r="N73" t="str">
            <v>Oficina de Alta Consejería de Paz, Víctimas y Reconciliación</v>
          </cell>
          <cell r="O73" t="str">
            <v xml:space="preserve">Carlos Vladimir Rodriguez Valencia </v>
          </cell>
          <cell r="P73" t="str">
            <v>Alto Consejero de Paz, Víctimas y Reconciliación</v>
          </cell>
          <cell r="Q73" t="str">
            <v>Ivana Carolina Gonzalez Murcia, Juan Guillermo Becerra Jimenez</v>
          </cell>
          <cell r="R73" t="str">
            <v>Hilda Lucero Molina Velandia</v>
          </cell>
          <cell r="S73" t="str">
            <v>299. Desarrollar acciones y procesos de asistencia, atención, reparación integral y participación para las víctimas del conflicto armado, en concordancia con las obligaciones y disposiciones legales establecidas para el Distrito Capital.</v>
          </cell>
          <cell r="T73" t="str">
            <v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v>
          </cell>
          <cell r="Z73" t="str">
            <v>299. Desarrollar acciones y procesos de asistencia, atención, reparación integral y participación para las víctimas del conflicto armado, en concordancia con las obligaciones y disposiciones legales establecidas para el Distrito Capital.</v>
          </cell>
          <cell r="AA73" t="str">
            <v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v>
          </cell>
          <cell r="AH73" t="str">
            <v>16. Paz, justicia e instituciones sólidas</v>
          </cell>
          <cell r="AI73"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319.  Porcentaje de medidas de prevención, protección, asistencia y atención distintas a la ayuda humanitaria inmediata, acorde a las competencias institucionales de la Alta consejería para las víctimas, la paz y la reconciliación de la Secretaría General, otorgadas. ; ODS: 16. Paz, justicia e instituciones sólidas; </v>
          </cell>
          <cell r="AJ73">
            <v>0</v>
          </cell>
          <cell r="AK73">
            <v>44466</v>
          </cell>
          <cell r="AL73">
            <v>2</v>
          </cell>
          <cell r="AM73">
            <v>2022</v>
          </cell>
          <cell r="AN73"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v>
          </cell>
          <cell r="AO73" t="str">
            <v>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v>
          </cell>
          <cell r="AP73">
            <v>2020</v>
          </cell>
          <cell r="AQ73">
            <v>2024</v>
          </cell>
          <cell r="AR73" t="str">
            <v>Constante</v>
          </cell>
          <cell r="AS73" t="str">
            <v>Eficacia</v>
          </cell>
          <cell r="AT73" t="str">
            <v>Porcentaje</v>
          </cell>
          <cell r="AU73" t="str">
            <v>Producto</v>
          </cell>
          <cell r="AV73">
            <v>2019</v>
          </cell>
          <cell r="AW73">
            <v>1</v>
          </cell>
          <cell r="AX73" t="str">
            <v>Proyecto de inversión 1156</v>
          </cell>
          <cell r="AZ73">
            <v>1</v>
          </cell>
          <cell r="BB73" t="str">
            <v>El indicador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v>
          </cell>
          <cell r="BC73" t="str">
            <v>(Valor porcentual asignado al total de las acciones o actividades ejecutadas en el periodo/Valor porcentual asignado al total de las acciones o actividades programadas en el periodo)*100</v>
          </cell>
          <cell r="BD73" t="str">
            <v>Valor porcentual asignado al total de las acciones o actividades ejecutadas en el periodo</v>
          </cell>
          <cell r="BE73" t="str">
            <v>Valor porcentual asignado al total de las acciones o actividades programadas en el periodo</v>
          </cell>
          <cell r="BF73" t="str">
            <v>Soportes de las actividades realizadas para la gestión de medidas de prevención y protección a victimas del conflicto armado, realizadas por la Oficina Alta Consejería de Paz, Víctimas y Reconciliación.</v>
          </cell>
          <cell r="BG73">
            <v>3</v>
          </cell>
          <cell r="BH73">
            <v>44644</v>
          </cell>
          <cell r="BI73" t="str">
            <v>Radicado 3-2022-9977 del 24/03/2022</v>
          </cell>
          <cell r="BJ73" t="str">
            <v>Establecer variables 1 y/o 2 numéricas</v>
          </cell>
          <cell r="BK73">
            <v>100</v>
          </cell>
          <cell r="BL73">
            <v>100</v>
          </cell>
          <cell r="BM73">
            <v>100</v>
          </cell>
          <cell r="BN73">
            <v>100</v>
          </cell>
          <cell r="BO73">
            <v>100</v>
          </cell>
          <cell r="BP73">
            <v>100</v>
          </cell>
          <cell r="BW73">
            <v>100</v>
          </cell>
          <cell r="BX73">
            <v>100</v>
          </cell>
          <cell r="BY73">
            <v>100</v>
          </cell>
          <cell r="BZ73">
            <v>100</v>
          </cell>
          <cell r="CA73">
            <v>100</v>
          </cell>
          <cell r="CB73">
            <v>0</v>
          </cell>
          <cell r="CC73">
            <v>0</v>
          </cell>
          <cell r="CD73">
            <v>0</v>
          </cell>
          <cell r="CE73">
            <v>0</v>
          </cell>
          <cell r="CF73">
            <v>100</v>
          </cell>
          <cell r="CG73">
            <v>100</v>
          </cell>
          <cell r="CH73" t="str">
            <v>No aplica</v>
          </cell>
          <cell r="CI73" t="str">
            <v>Constante</v>
          </cell>
          <cell r="CJ73">
            <v>100</v>
          </cell>
          <cell r="CK73">
            <v>100</v>
          </cell>
          <cell r="CL73">
            <v>100</v>
          </cell>
          <cell r="CM73">
            <v>100</v>
          </cell>
          <cell r="CN73">
            <v>100</v>
          </cell>
          <cell r="CO73">
            <v>100</v>
          </cell>
          <cell r="CP73">
            <v>100</v>
          </cell>
          <cell r="CQ73">
            <v>100</v>
          </cell>
          <cell r="CR73">
            <v>100</v>
          </cell>
          <cell r="CS73">
            <v>100</v>
          </cell>
          <cell r="CT73">
            <v>100</v>
          </cell>
          <cell r="CU73">
            <v>100</v>
          </cell>
          <cell r="CV73">
            <v>100</v>
          </cell>
          <cell r="CW73">
            <v>100</v>
          </cell>
          <cell r="CX73">
            <v>100</v>
          </cell>
          <cell r="CY73">
            <v>3.23</v>
          </cell>
          <cell r="CZ73">
            <v>6.45</v>
          </cell>
          <cell r="DA73">
            <v>8.06</v>
          </cell>
          <cell r="DB73">
            <v>8.06</v>
          </cell>
          <cell r="DC73">
            <v>6.45</v>
          </cell>
          <cell r="DD73">
            <v>17.73</v>
          </cell>
          <cell r="DE73">
            <v>8.06</v>
          </cell>
          <cell r="DF73">
            <v>6.45</v>
          </cell>
          <cell r="DG73">
            <v>8.06</v>
          </cell>
          <cell r="DH73">
            <v>8.06</v>
          </cell>
          <cell r="DI73" t="str">
            <v/>
          </cell>
          <cell r="DJ73" t="str">
            <v/>
          </cell>
          <cell r="DK73" t="str">
            <v/>
          </cell>
          <cell r="DL73">
            <v>3.23</v>
          </cell>
          <cell r="DM73">
            <v>4.84</v>
          </cell>
          <cell r="DN73">
            <v>9.68</v>
          </cell>
          <cell r="DO73">
            <v>8.06</v>
          </cell>
          <cell r="DP73">
            <v>8.06</v>
          </cell>
          <cell r="DQ73">
            <v>17.73</v>
          </cell>
          <cell r="DR73">
            <v>8.06</v>
          </cell>
          <cell r="DS73">
            <v>6.45</v>
          </cell>
          <cell r="DT73">
            <v>6.45</v>
          </cell>
          <cell r="DU73">
            <v>9.68</v>
          </cell>
          <cell r="DV73" t="str">
            <v/>
          </cell>
          <cell r="DW73" t="str">
            <v/>
          </cell>
          <cell r="DX73">
            <v>82.240000000000009</v>
          </cell>
          <cell r="DY73" t="str">
            <v/>
          </cell>
          <cell r="DZ73" t="str">
            <v>Informe mensual  de acciones acompañamiento de emergencias humanitarias y jornadas territoriales</v>
          </cell>
          <cell r="EA73" t="str">
            <v>Informe mensual  de acciones acompañamiento de emergencias humanitarias y jornadas territoriales</v>
          </cell>
          <cell r="EB73" t="str">
            <v>Informe mensual  de acciones acompañamiento de emergencias humanitarias y jornadas territoriales</v>
          </cell>
          <cell r="EC73" t="str">
            <v>Informe mensual  de acciones acompañamiento de emergencias humanitarias y jornadas territoriales</v>
          </cell>
          <cell r="ED73" t="str">
            <v>Informe mensual  de acciones acompañamiento de emergencias humanitarias y jornadas territoriales</v>
          </cell>
          <cell r="EE73" t="str">
            <v>Informe mensual  de acciones acompañamiento de emergencias humanitarias y jornadas territoriales</v>
          </cell>
          <cell r="EF73" t="str">
            <v>Informe mensual  de acciones acompañamiento de emergencias humanitarias y jornadas territoriales</v>
          </cell>
          <cell r="EG73" t="str">
            <v>Informe mensual  de acciones acompañamiento de emergencias humanitarias y jornadas territoriales</v>
          </cell>
          <cell r="EH73" t="str">
            <v>Informe mensual  de acciones acompañamiento de emergencias humanitarias y jornadas territoriales</v>
          </cell>
          <cell r="EI73" t="str">
            <v>Informe mensual  de acciones acompañamiento de emergencias humanitarias y jornadas territoriales</v>
          </cell>
          <cell r="EJ73" t="str">
            <v>Informe mensual  de acciones acompañamiento de emergencias humanitarias y jornadas territoriales</v>
          </cell>
          <cell r="EK73" t="str">
            <v>Informe mensual  de acciones acompañamiento de emergencias humanitarias y jornadas territoriales</v>
          </cell>
          <cell r="EL73" t="str">
            <v>•	Anexo 1. Informe emergencias humanitarias
•	24.01.2022 Correo de remisión a ruta de UNP   
•	12.01.2022 Correo remisión de panfletos
•	Reporte Prevención y protección enero 2022</v>
          </cell>
          <cell r="EM73" t="str">
            <v>•	Anexo 1. Informe emergencias humanitarias
•	Asistencia Ruta de la ley 1448 de 2011. UARIV
•	17.2.22 Espacio de Difusión Ruta de La Ley 1448 de 2011
•	09.02.2022 Envío de caso lideresa a UNP
•	09.02.2022. Remisión solicitud UNP caso líderesa víctima del conflicto armado
•	Segplan PPGNR febrero 2022</v>
          </cell>
          <cell r="EN73" t="str">
            <v>•	2.3.1.2. Informe Unidad Móvil Emergencias
•	2.3.2.1. (1) 06032022 Acta Ruta Única SDMujer
• 2.3.2.1. (2) 29032022 Acta Espacio de Difusión Línea PPMesa Pruunna
• 2.3.2.2. (1) 09032022 Acta Taller integral mujeres víctimas.
• 2.3.2.2. (2) 11032022 Taller Integral MNARP
• 2.3.2.9. (1) SEGPLAN PREVENCIÓN Y PROTECCIÓN MARZO 2022
• 2.3.2.9. (4) 28032022 remisión a SDG Ruta Casa LGTBI
• 2.3.2.9. (2) 09032022 remisión a SDG Caso Líder Los Mártires
• 2.3.2.9. (3) 28032022 remisión a SDG Caso Lideresa indígena</v>
          </cell>
          <cell r="EO73" t="str">
            <v xml:space="preserve">• Anexo 1. Informe Vías de Hecho 
• Anexo 2. Informe emergencias humanitarias
• Espacio de difusión 1 04-22
• Espacio de difusión 2 04-22
• Remisión caso SDG 29.04.22
• Segplan Prevención y Protección abril 2022
</v>
          </cell>
          <cell r="EP73" t="str">
            <v>•	Anexo 1. Informe de acciones acompañamiento UM
•	Bateria de indicadores PAD 2022
•	Aplicativo AVANTI
•	Informe Seguimiento al PAD Primer Trimestre de 2022</v>
          </cell>
          <cell r="EQ73" t="str">
            <v xml:space="preserve">*Anexo No. 1 informe de acciones acompañamiento de emergencias humanitarias y jornadas territoriales.
*Espacio Difusión 090622
*Espacio Difusión 230622
*Correo Propuesta Taller Integral MPCIV
*02.06.2022 Taller Integral Coordinadores CE
*Informe campañas I 2022
*25.05.2022 Identificación Riesgos LMPEV
*09.06.2022 Identificación Riesgos LMPEV
*Plan de Contingencia 2022
*Informe de participación e Incidencia Comité de PP
*Informe de participación e Incidencia Mesa Pruunna
*Informe semestral CDLTP
*Remisión SDG
*Segplan Prevención Junio
</v>
          </cell>
          <cell r="ER73" t="str">
            <v>• Anexo No. 1 Informe de vías de hecho 
• Anexo No. 2 Informe de acciones acompañamiento UM
• Anexos 2.3.2.1
• Anexos 2.3.2.9</v>
          </cell>
          <cell r="ES73" t="str">
            <v>• Anexo 1. Reportes PAS Anexo 2. 01 09 2022 Informe acompañamiento Unidad Móvil
• Anexo 1. 2.3.1 
• Anexo 2. 2.3.2.9</v>
          </cell>
          <cell r="ET73" t="str">
            <v>•	Anexo 1. Informe acompañamiento Unidad Móvil
•	Anexo 2. Reportes PAS
•	Anexo 1. 2.3.2.1
•	Anexo 2. 2.3.2.9</v>
          </cell>
          <cell r="EU73" t="str">
            <v>•	Anexo 1. Informe vías de hecho
•	Anexo 2. Informe acompañamiento UM
•	Anexo 1. 2.3.2.1
•	Anexo 2. 2.3.2.2
•	Anexo 3. 2.3.2.9
•	Anexo 4. SEGPLAN prevención y protección octubre 2022</v>
          </cell>
          <cell r="EV73" t="str">
            <v/>
          </cell>
          <cell r="EW73" t="str">
            <v/>
          </cell>
          <cell r="EX73" t="str">
            <v>N/A</v>
          </cell>
          <cell r="EY73" t="str">
            <v>N/A</v>
          </cell>
          <cell r="EZ73" t="str">
            <v>N/A</v>
          </cell>
          <cell r="FA73" t="str">
            <v>N/A</v>
          </cell>
          <cell r="FB73" t="str">
            <v>N/A</v>
          </cell>
          <cell r="FC73" t="str">
            <v>N/A</v>
          </cell>
          <cell r="FD73" t="str">
            <v>N/A</v>
          </cell>
          <cell r="FE73" t="str">
            <v>N/A</v>
          </cell>
          <cell r="FF73" t="str">
            <v>N/A</v>
          </cell>
          <cell r="FG73" t="str">
            <v>N/A</v>
          </cell>
          <cell r="FH73" t="str">
            <v>N/A</v>
          </cell>
          <cell r="FI73" t="str">
            <v>N/A</v>
          </cell>
          <cell r="FJ73" t="str">
            <v>N/A</v>
          </cell>
          <cell r="FK73" t="str">
            <v>N/A</v>
          </cell>
          <cell r="FL73" t="str">
            <v>N/A</v>
          </cell>
          <cell r="FM73" t="str">
            <v>N/A</v>
          </cell>
          <cell r="FN73" t="str">
            <v>N/A</v>
          </cell>
          <cell r="FO73" t="str">
            <v>N/A</v>
          </cell>
          <cell r="FP73" t="str">
            <v>N/A</v>
          </cell>
          <cell r="FQ73" t="str">
            <v>N/A</v>
          </cell>
          <cell r="FR73" t="str">
            <v>N/A</v>
          </cell>
          <cell r="FS73" t="str">
            <v>N/A</v>
          </cell>
          <cell r="FT73" t="str">
            <v>N/A</v>
          </cell>
          <cell r="FU73" t="str">
            <v>N/A</v>
          </cell>
          <cell r="FV73" t="str">
            <v>N/A</v>
          </cell>
          <cell r="FW73" t="str">
            <v>N/A</v>
          </cell>
          <cell r="FX73" t="str">
            <v>N/A</v>
          </cell>
          <cell r="FY73" t="str">
            <v>N/A</v>
          </cell>
          <cell r="FZ73" t="str">
            <v>N/A</v>
          </cell>
          <cell r="GA73" t="str">
            <v>N/A</v>
          </cell>
          <cell r="GB73" t="str">
            <v>N/A</v>
          </cell>
          <cell r="GC73" t="str">
            <v>N/A</v>
          </cell>
          <cell r="GD73" t="str">
            <v>N/A</v>
          </cell>
          <cell r="GE73" t="str">
            <v>N/A</v>
          </cell>
          <cell r="GF73" t="str">
            <v>N/A</v>
          </cell>
          <cell r="GG73" t="str">
            <v>N/A</v>
          </cell>
          <cell r="GH73" t="str">
            <v>N/A</v>
          </cell>
          <cell r="GI73" t="str">
            <v>N/A</v>
          </cell>
          <cell r="GJ73" t="str">
            <v>N/A</v>
          </cell>
          <cell r="GK73" t="str">
            <v>N/A</v>
          </cell>
          <cell r="GL73" t="str">
            <v>N/A</v>
          </cell>
          <cell r="GM73" t="str">
            <v>N/A</v>
          </cell>
          <cell r="GN73" t="str">
            <v>N/A</v>
          </cell>
          <cell r="GO73" t="str">
            <v>N/A</v>
          </cell>
          <cell r="GP73" t="str">
            <v>N/A</v>
          </cell>
          <cell r="GQ73" t="str">
            <v>N/A</v>
          </cell>
          <cell r="GR73" t="str">
            <v>N/A</v>
          </cell>
          <cell r="GS73" t="str">
            <v>N/A</v>
          </cell>
          <cell r="GT73" t="str">
            <v>N/A</v>
          </cell>
          <cell r="GU73" t="str">
            <v>N/A</v>
          </cell>
          <cell r="GV73" t="str">
            <v>N/A</v>
          </cell>
          <cell r="GW73" t="str">
            <v>N/A</v>
          </cell>
          <cell r="GX73" t="str">
            <v>N/A</v>
          </cell>
          <cell r="GY73" t="str">
            <v>N/A</v>
          </cell>
          <cell r="GZ73" t="str">
            <v>N/A</v>
          </cell>
          <cell r="HA73" t="str">
            <v>N/A</v>
          </cell>
          <cell r="HB73" t="str">
            <v>N/A</v>
          </cell>
          <cell r="HC73" t="str">
            <v>N/A</v>
          </cell>
          <cell r="HD73" t="str">
            <v>N/A</v>
          </cell>
          <cell r="HE73" t="str">
            <v>N/A</v>
          </cell>
          <cell r="HF73" t="str">
            <v>N/A</v>
          </cell>
          <cell r="HG73" t="str">
            <v>N/A</v>
          </cell>
          <cell r="HH73" t="str">
            <v>N/A</v>
          </cell>
          <cell r="HI73" t="str">
            <v>N/A</v>
          </cell>
          <cell r="HJ73" t="str">
            <v>N/A</v>
          </cell>
          <cell r="HK73" t="str">
            <v>N/A</v>
          </cell>
          <cell r="HL73" t="str">
            <v>N/A</v>
          </cell>
          <cell r="HM73" t="str">
            <v>N/A</v>
          </cell>
          <cell r="HN73" t="str">
            <v>N/A</v>
          </cell>
          <cell r="HO73" t="str">
            <v>N/A</v>
          </cell>
          <cell r="HP73" t="str">
            <v>N/A</v>
          </cell>
          <cell r="HQ73" t="str">
            <v>N/A</v>
          </cell>
          <cell r="HR73" t="str">
            <v>N/A</v>
          </cell>
          <cell r="HS73" t="str">
            <v>N/A</v>
          </cell>
          <cell r="HT73" t="str">
            <v>N/A</v>
          </cell>
          <cell r="HU73" t="str">
            <v>N/A</v>
          </cell>
          <cell r="HV73" t="str">
            <v>N/A</v>
          </cell>
          <cell r="HW73" t="str">
            <v>N/A</v>
          </cell>
          <cell r="HX73" t="str">
            <v xml:space="preserve">Para el indicador de gestionar las medidas de prevención y protección a víctimas del conflicto armado, reconociendo afectaciones, riesgos y conductas vulneratorias desde los enfoques poblacionales y diferenciales, acorde con las competencias institucionales de la Alta Consejería de Paz, Víctimas y Reconciliación, con corte al mes de octubre se programaron un total de 50 acciones y se lograron realizar 51 acciones.  Este resultado se debe al desarrollo de dos grandes estrategias centradas en gestionar el funcionamiento administrativo y operativo para:
1. El otorgamiento de medidas de asistencia y atención para las víctimas en el Distrito, se adelantaron acciones evidenciadas en el Informe Vías de Hecho acompañadas por ACPVR y el Informe de acciones acompañamiento de emergencias humanitarias y jornadas territoriales, en donde se relacionan las actividades relacionadas con: atención de ayuda humanitaria, seguimiento a ocupación de albergues, articulación interinstitucional, ferias de servicios, conmemoraciones y de funcionamiento administrativo.
2. El otorgamiento de medidas de prevención y protección que contribuyan a las Garantías de No Repetición de las víctimas en el Distrito, que con corte a octubre se programaron 38 acciones y se realizaron un total de 34 que corresponde a: Espacios de formación y difusión (18), talleres integrales para el fortalecimiento de habilidades y manejo de instrumentos (4), definición e implementación de campañas y sus estrategias de divulgación (1), Identificación Participativa de riesgos y sus efectos diferenciados  (1), actualización plan de contingencia para la atención de emergencias humanitarias (1), asistencia e incidencia en Comité Distrital de Prevención (1), asistencia e incidencia en Mesa PRUUNNA (1), asistencia e incidencia en Comité Distrital para la Lucha contra la Trata de Personas (1) y remisión de casos a los programas y rutas de la Secretaria de Gobierno (10).
BENEFICIOS 
• Los funcionarios y funcionarias que atienden víctimas del conflicto armado en el distrito capital; los Líderes y lideresas de las Mesas de Participación Efectiva de las Víctimas del Conflicto Armado en Bogotá D.C. y las Víctimas del Conflicto Armado que asistieron al espacio accedieron a la información presentada por UARIV y plantearon sus inquietudes al respecto.
• Las personas que fueron remitidas los programas y rutas que lidera La Subsecretaría para la Gobernabilidad y la Garantía de Derechos en la Dirección de Derechos Humanos de la Secretaría de Gobierno, contaron con la atención y orientación según la situación riesgo configurada con la amenaza que recibieron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 población beneficiaria que se encuentra en los alojamientos dispuestos por la ACPVR, ha contado con un acompañamiento psicosocial en el marco de su proceso de sustitución de medida y estabilización en la ciudad de Bogotá.
• La presencia del equipo de la Unidad Móvil en las emergencias sociales que se han presentado de cara a los últimos hechos de violencia en el marco del conflicto armado ocurridos en la ciudad de Bogotá, han contribuido al goce de derechos de la población declarante.
• En los espacios de formación de pudo reconocer los métodos para el reconocimiento de los riesgos de parte de las entidades competentes, el diagnóstico realizado desde la alerta temprana y también se logró la participación de las y los líderes de la población con cada una de sus solicitudes </v>
          </cell>
          <cell r="HY73" t="str">
            <v>No se presentaron retrasos</v>
          </cell>
          <cell r="HZ73" t="str">
            <v/>
          </cell>
          <cell r="IA73" t="str">
            <v xml:space="preserve">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1.  Articulación Interinstitucional 
• Articulación con funcionarios de Procuraduría General de la Nación para la remisión de (50) sistemas familiares que realizaron declaración y requerían atención por parte de la ACPVR para el eventual otorgamiento de ayuda humanitaria inmediata. 
• Participación activa y de manera permanente en los PMU que se llevan a cabo en la Unidad de Protección Integral – La Florida donde se encuentra la población Embera, en los cuales se realiza seguimiento a las condiciones habitacionales en las que se encuentran los sistemas familiares. 
• Participación en los PMU que se llevan a cabo en la Alcaldía Mayor de Bogotá para atender requerimientos de entidades distritales en el marco de la ocupación que realiza la población Embera en las instalaciones del Parque Nacional. 
• Atención de Ayuda Humanitaria: El equipo apoyo el proceso de evaluación de vulnerabilidad de (19) sistemas familiares, de estas (5) remisiones para alojamiento temporal Albergue, (10) sustituciones de medida para otorgar medida de arrendamiento y (4) unidades de redención por alimentación y elementos de aseo.
• Seguimiento Albergue: El equipo realiza acompañamiento permanente a la población que se encuentra en los albergues dispuestos por la ACPVR, en materia psicosocial y jurídico, a través de la implementación de la estrategia de riesgo emocional y de formación en derechos.
2. Se atendieron 6 personas que solicitaron orientación por el hecho victimizante de amenaza, de ellos 1 caso fue remitido a la ruta de protección a la Unidad Nacional de Protección (UNP) y se registra seguimiento a 2 casos previamente atendidos.  Se remitieron por correo electrónico, dos panfletos con amenazas de muerte en contra de líderes y lideresas sociales, a la SDG para si conocimiento y actuación de conformidad con sus competencias
BENEFICIOS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El apoyo del equipo a los Centros de Encuentro, ha facilitado los procesos de evaluación de ayuda humanitaria.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Las personas que fueron atendidas en el desarrollo de esta actividad contaron con la atención y orientación según la situación riesgo configurada con la amenaza que recibieron
</v>
          </cell>
          <cell r="IB73"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(3) actividades de (4) programadas, para la activación de las rutas de prevención temprana, prevención urgente y protección:
1. Se presentó el informe de acciones acompañamiento de emergencias humanitarias y jornadas territoriales que incluye lo realizado por la Alta Consejería de Paz, Víctimas y Reconciliación -ACPVR, con relación a la articulación interinstitucional y la atención de ayuda humanitaria.
Articulación Interinstitucional
• Articulación con funcionarios de Procuraduría General de la Nación para la remisión de (57) sistemas familiares que realizaron declaración y requerían atención por parte de la ACPVR para el eventual otorgamiento de ayuda humanitaria inmediata.
• Participación y de manera permanente en los PMU que se llevan a cabo en la Unidad de Protección Integral – La Florida donde se encuentra la población Embera, en los cuales se realiza seguimiento a las condiciones habitacionales en las que se encuentran los sistemas familiares.
• Participación en jornadas de preparación interinstitucionales de cara a la jornada de identificación de población indígena asentada en las instalaciones del Parque Nacional, a través de las cuales se definen los roles y los responsables de ejecutar cada una de las acciones definas en el plan de trabajo.
• Participación en la audiencia de recuperación de espacio de las instalaciones del edificio “Embajada de Noruega”, en la que hacen presencia entidades del orden distrital: Alcaldía Local, Secretaría de Seguridad, Secretaría de Integración Social, Secretaría de Gobierno y Alta Consejería, en el marco de este espacio se verifica la garantía de derechos de la población victima asentada en el marco de la recuperación del espacio público.
Atención de Ayuda Humanitaria
En el marco del proceso de evaluación de vulnerabilidad y posterior entrega de ayuda humanitaria, el equipo de la Unidad Móvil apoya en dos líneas: a) Proceso de evaluación de vulnerabilidad de los casos de declaración que son remitidos por Ministerio Publico, para el caso concreto: Procuraduría General y b) Evaluación de vulnerabilidad para otorgar sustitución de medida.
De acuerdo con lo anterior, el equipo móvil realiza durante el mes (113) evaluaciones vulnerabilidad, de estas (5) remisiones para alojamiento temporal Albergue, (10) sustituciones de medida para otorgar medida de arrendamiento y (4) unidades de redención por alimentación y elementos de aseo.
2. Espacios de formación y difusión frente a las obligaciones del Estado en materia de prevención y protección, y las rutas con las que cuenta el Distrito para los efectos (1)
Se realizó (1) espacio de Difusión de la ruta de la ley 1448 de 2011 por parte de funcionarios de la Unidad Administrativa Especial para la Atención y Reparación Integral a las Victimas, con la asistencia de 40 personas entre víctimas, líderes y lideresas junto a funcionarios y funcionarias que atienden a la población víctima.
3. Remisión de casos a los programas y rutas que lidera La Subsecretaría para la Gobernabilidad y la Garantía de Derechos en la Dirección de Derechos Humanos de la Secretaría de Gobierno
En el mes de febrero de 2022 se atendieron 5 personas que solicitaron orientación por el hecho victimizante de amenaza, de ellos 2 casos fueron remitidos a la ruta de protección a la UNP y se registran 4 seguimientos a casos.
BENEFICIOS: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 presencia del equipo de la Unidad Móvil en las jornadas de recuperación de espacio público ha permitido verificar la garantía de derechos de población víctima del conflicto, así como brindar una atención calificada en el marco de lo dispuesto por la ley 1448 de 2011. 
•	Los funcionarios y funcionarias que atienden víctimas del conflicto armado en el distrito capital; los Líderes y lideresas de las Mesas de Participación Efectiva de las Víctimas del Conflicto Armado en Bogotá D.C. y las Víctimas del Conflicto Armado que asistieron al espacio accedieron a la información presentada por UARIV y plantearon sus inquietudes al respecto.
•	Las personas que fueron remitidos los programas y rutas que lidera La Subsecretaría para la Gobernabilidad y la Garantía de Derechos en la Dirección de Derechos Humanos de la Secretaría de Gobierno, contaron con la atención y orientación según la situación riesgo configurada con la amenaza que recibieron
RETRASOS
•	El segundo espacio de formación y difusión se planeó para el mes de febrero con la Secretaría Distrital de la Mujer sobre la ruta única de mujeres Víctimas de violencias. Sin embargo, hubo un cambio de enlace en dicha entidad, por lo que fue necesario replantear todo el compromiso adquirido desde el subcomité de PPGNR y por tal razón hubo un atraso en su realización. El espacio se llevará a cabo en el mes de marzo.</v>
          </cell>
          <cell r="IC73"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(6) actividades de (5) programadas, para la activación de las rutas de prevención temprana, prevención urgente y protección:
1. Se presentó el informe de acciones acompañamiento de emergencias humanitarias y jornadas territoriales que incluye lo realizado por la Alta Consejería de Paz, Víctimas y Reconciliación -ACPVR, con relación a la articulación interinstitucional y la atención de ayuda humanitaria. En este informe se describe lo realizado con respecto a:
Articulación Interinstitucional 
• Articulación con funcionarios de Procuraduría General de la Nación para la remisión de (45) sistemas familiares que realizaron declaración y requerían atención por parte de la ACPVR para el eventual otorgamiento de ayuda humanitaria inmediata.
• Participación y de manera permanente en los PMU que se llevan a cabo en la Unidad de Protección Integral – La Florida y Parque Nacional Enrique Olaya donde se encuentra la población Embera, en los cuales se realiza seguimiento a las condiciones habitacionales en las que se encuentran los sistemas familiares. 
• Participación en la jornada de trabajo interinstitucional cuyo objetivo consistió en adelantar el proceso de identificación que se llevó a cabo en las inmediaciones del Parque Nacional en el marco del cumplimiento de la sentencia de Tutela que ordenaba la caracterización de la población indígena asentada en las instalaciones del Parque. 
• Jornadas técnicas de fortalecimiento interinstitucional para adelantar el proceso de elaboración del Plan de Contingencia que busca brindar los lineamientos para atender a la población víctima de desplazamiento que llega a la ciudad de Bogotá. 
Atención de Ayuda Humanitaria
En el marco del proceso de evaluación de vulnerabilidad y posterior entrega de ayuda humanitaria, el equipo de la Unidad Móvil apoya en dos líneas: a) Proceso de evaluación de vulnerabilidad de los casos de declaración que son remitidos por Ministerio Publico, para el caso concreto: Procuraduría General y b) Evaluación de vulnerabilidad para otorgar sustitución de medida. 
De acuerdo con lo anterior, el equipo móvil realiza durante el mes (17) evaluaciones vulnerabilidad, de estas (8) remisiones para alojamiento temporal Albergue, (9) sustituciones de medida para otorgar medida de arrendamiento y unidades de redención por alimentación y elementos de aseo.
Seguimiento ocupación Albergue 
El equipo de la Unidad Móvil desarrolló acciones de seguimiento a la población que se encuentra en el marco de la ruta de asistencia y atención de la ACPVR, recibiendo medida de alojamiento en la modalidad albergue. 
2 y 3)  Dos (2) Espacios de formación y difusión frente a las obligaciones del Estado en materia de prevención y protección, y las rutas con las que cuenta el Distrito para los efectos:
Se realizaron dos (2) espacios de difusión en el mes de marzo, el primero estuvo a cargo de la Secretaría Distrital de la Mujer el día 16 de marzo de 2022 dando a conocer la ruta única de mujeres víctimas de violencias y el segundo espacio fue coordinado por la Mesa PRUUNNA y realizado el día 29 de marzo sobre la Línea de política de Prevención del reclutamiento, uso y utilización de niños, niñas y adolescentes, con la asistencia de aproximadamente 40 personas por sesión entre víctimas, líderes y lideresas junto a funcionarios y funcionarias que atienden a la población víctima.
4 y 5) Dos (2) Talleres Integrales para el fortalecimiento de habilidades y manejo de instrumentos para identificar, advertir y actuar frente a un eventual riesgo, según enfoque diferencial y de género:
Se realizaron dos (2) talleres de prevención, protección y garantías de no repetición. El primero se realizó el 19 de marzo de 2022 en el marco de la sesión ordinaria de la Mesa de enfoque diferencial de mujeres víctimas del conflicto armado que se encuentran en Bogotá. El segundo se realizó el 11 de marzo de 2022 en el marco de la sesión ordinaria de la Mesa de enfoque diferencial de comunidades negras, afrocolombianas, raizales y palenqueras víctimas del conflicto armado residentes en Bogotá D.C.
6) Una (1) Remisión de casos a los programas y rutas que lidera La Subsecretaría para la Gobernabilidad y la Garantía de Derechos en la Dirección de Derechos Humanos de la Secretaría de Gobierno:
Se atendieron 10 personas que solicitaron orientación por el hecho victimizante de amenaza, de ellos 2 casos fueron remitidos a la ruta de protección y 1 caso remitido a la ruta de protección Casa Refugio LGTBI ambas rutas de la Dirección de Derechos Humanos de la Secretaría Distrital de Gobierno y se registran 8 seguimientos a casos.
BENEFICIOS: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 presencia del equipo de la Unidad Móvil en las jornadas de recuperación de espacio público ha permitido verificar la garantía de derechos de población víctima del conflicto, así como brindar una atención calificada en el marco de lo dispuesto por la ley 1448 de 2011. 
• Los funcionarios y funcionarias que atienden víctimas del conflicto armado en el distrito capital; los Líderes y lideresas de las Mesas de Participación Efectiva de las Víctimas del Conflicto Armado en Bogotá D.C. y las Víctimas del Conflicto Armado que asistieron al espacio accedieron a la información presentada por UARIV y plantearon sus inquietudes al respecto.
• Las personas que fueron remitidos los programas y rutas que lidera La Subsecretaría para la Gobernabilidad y la Garantía de Derechos en la Dirección de Derechos Humanos de la Secretaría de Gobierno, contaron con la atención y orientación según la situación riesgo configurada con la amenaza que recibieron</v>
          </cell>
          <cell r="ID73"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abril se realizaron (5) actividades de (5) programadas, para la activación de las rutas de prevención temprana, prevención urgente y protección:
1. Informe Vías de Hecho acompañadas por ACDVPR
Articulación Interinstitucional 
• Articulación con funcionarios de Procuraduría General de la Nación para la remisión de (17) sistemas familiares que realizaron declaración y requerían atención por parte de la ACPVR para el eventual otorgamiento de ayuda humanitaria inmediata.
• Participación y de manera permanente en los PMU que se llevan a cabo en la Unidad de Protección Integral – La Florida y Parque Nacional Enrique Olay donde se encuentra la población Embera, en los cuales se realiza seguimiento a las condiciones habitacionales en las que se encuentran los sistemas familiares. 
• Participación en la jornada de trabajo interinstitucional cuyo objetivo consistió en adelantar el proceso de identificación que se llevó a cabo en las inmediaciones del Parque Nacional en el marco del cumplimiento de la sentencia de Tutela que ordenaba la caracterización de la población indígena asentada en las instalaciones del Parque. 
• Durante el periodo comprendido entre el 05 de marzo de 2022 al 30 de marzo 2022, se adelantó un acompañamiento permanente a la población afectada por los actos terroristas ocurridos contra la Estación de Policía y el Centro de Atención Inmediata (CAI) de la Policía Nacional, en el sector de Sierra Morena el pasado 5 de marzo y en Arborizadora Alta el 26 de marzo, en la localidad de Ciudad Bolívar.
2. Informes de acciones acompañamiento de emergencias humanitarias y jornadas territoriales desde la ACDVPR
Atención de Ayuda Humanitaria
En el marco del proceso de evaluación de vulnerabilidad y posterior entrega de ayuda humanitaria, el equipo de la Unidad Móvil apoya en tres líneas: a) Proceso de evaluación de vulnerabilidad de los casos de declaración que son remitidos por Ministerio Publico, para el caso concreto: Procuraduría General; b) Evaluación de vulnerabilidad para otorgar sustitución de medida; y c). Seguimiento ocupación Albergue, el equipo desarrolló acciones de seguimiento a la población que se encuentra en el marco de la ruta de asistencia y atención de la ACPVR, recibiendo medida de alojamiento en la modalidad albergue. 
3-4. Espacios de formación y difusión frente a las obligaciones del Estado en materia de prevención y protección, y las rutas con las que cuenta el Distrito para los efectos: Se realizaron dos (2) espacios de formación, el 21 de abril el espacio que socializa la Ruta de defensores y defensoras y el 27 de abril se hizo lo propio con la Ruta de protección Casa Refugio LGBT por parte de la dirección de Derechos Humanos de la Secretaría Distrital de Gobierno.
5.Remisión de casos a los programas y rutas que lidera La Subsecretaría para la Gobernabilidad y la Garantía de Derechos en la Dirección de Derechos Humanos de la Secretaría de Gobierno: En el mes de abril se atendieron 3 situaciones de riesgo, se les dio seguimiento a 8 situaciones previamente atendidas y se remitió 1 caso a la Secretaría Distrital de Gobierno. Para un total de 10 personas atendidas.
BENEFICIOS
• Los Funcionarios y funcionarias que atienden víctimas del conflicto armado en el distrito capital; los Líderes y lideresas de las Mesas de Participación Efectiva de las Víctimas del Conflicto Armado en Bogotá D.C. y las Víctimas del Conflicto Armado que asistieron al espacio accedieron a la información presentada por UARIV y plantearon sus inquietudes al respecto.
• Las personas que fueron remitidas los programas y rutas que lidera La Subsecretaría para la Gobernabilidad y la Garantía de Derechos en la Dirección de Derechos Humanos de la Secretaría de Gobierno, contaron con la atención y orientación según la situación riesgo configurada con la amenaza que recibieron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 presencia del equipo de la Unidad Móvil en las jornadas de recuperación de espacio público ha permitido verificar la garantía de derechos de población víctima del conflicto, así como brindar una atención calificada en el marco de lo dispuesto por la ley 1448 de 2011. 
• Los funcionarios y funcionarias que atienden víctimas del conflicto armado en el distrito capital; los Líderes y lideresas de las Mesas de Participación Efectiva de las Víctimas del Conflicto Armado en Bogotá D.C. y las Víctimas del Conflicto Armado que asistieron al espacio accedieron a la información presentada por UARIV y plantearon sus inquietudes al respecto.
• Las personas que fueron remitidos los programas y rutas que lidera La Subsecretaría para la Gobernabilidad y la Garantía de Derechos en la Dirección de Derechos Humanos de la Secretaría de Gobierno, contaron con la atención y orientación según la situación riesgo configurada con la amenaza que recibieron</v>
          </cell>
          <cell r="IE73" t="str">
            <v xml:space="preserve">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MAYO se realizaron (5) actividades de (4) programadas, para la activación de las rutas de prevención temprana, prevención urgente y protección:
•	(1) Se presenta el Informe de acciones acompañamiento de emergencias humanitarias y jornadas territoriales desde la ACDVPR, en donde se describen las acciones relacionadas con:
*Atención de Ayuda Humanitaria
En el marco del proceso de evaluación de vulnerabilidad y posterior entrega de ayuda humanitaria, el equipo de la Unidad Móvil apoya en dos líneas: a)Evaluación de vulnerabilidad para otorgar sustitución de medida. 
De acuerdo con lo anterior, el equipo móvil realiza durante el mes (60) evaluaciones vulnerabilidad, de estas (4) remisión para alojamiento temporal Albergue, (51) sustituciones de medida para otorgar medida de arrendamiento y (5) unidades de redención por alimentación y elementos de aseo.
*Seguimiento ocupación Albergue 
El equipo de la Unidad Móvil desarrolló acciones de seguimiento a la población que se encuentra en el marco de la ruta de asistencia y atención de la ACPVR, recibiendo medida de alojamiento en la modalidad albergue.  
•	(3) Espacios de formación y difusión frente a las obligaciones del Estado en materia de prevención y protección, y las rutas con las que cuenta el Distrito para los efectos
En el mes de mayo se realizaron 3 espacios de formación de 2 programados, con la presentación por parte de la Dirección de Derechos Humanos de la Secretaría Distrital de Gobierno de tres de sus rutas: el 12 de mayo La Ruta de Atención a Víctimas de Presunto Abuso de Autoridad por parte de la Fuerza Pública, el 19 de mayo La Ruta por la Reconciliación para la Atención a la Población Reinsertada y Reincorporada en Riesgo y el 26 de mayo La Ruta de atención interna de las víctimas del delito de trata de personas. Es importante indicar que estos espacios son programados en articulación con la Secretaría Distrital de Gobierno -SDG, en tal sentido, el compromiso para la vigencia 2022 es realizar 20 espacios de formación y difusión, por lo cual se durante la vigencia 2022, por lo cual se cumplirá esta meta durante la vigencia (para el presente mes se adelantó 1 espacio de formación y difusión).
•	(1) Remisión de casos a los programas y rutas que lidera La Subsecretaría para la Gobernabilidad y la Garantía de Derechos en la Dirección de Derechos Humanos de la Secretaría de Gobierno 
En el mes de mayo de 2022 se atendieron 2 personas que solicitaron orientación por el hecho victimizante de amenaza, de ellos 1 caso fue remitido a la Ruta Distrital para la atención y protección de Defensores y Defensoras de la Dirección de Derechos Humanos de la Secretaría Distrital de Gobierno y se registra seguimiento a 2 casos, para un total de 4 personas en el mes
BENEFICIOS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Se socializaron 3 rutas para la atención en el distrito de ciudadanos y ciudadanas
•	Se remitió 1 caso a atención de la ruta distrital de Defensoras y Defensores de la Dirección de DDHH de la SDG </v>
          </cell>
          <cell r="IF7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JUNIO se desarrollaron las siguientes (48) actividades de (48) programadas:
1. El 21, 22 y 23 de junio de 2022 la ACPVR acompañó a la Jurisdicción Especial para la Paz (JEP) a la realización de la Audiencia pública de reconocimiento al último Secretariado de las extintas FARC-EP por los secuestros ejecutados en el marco del conflicto armado por ese grupo. 
2. Reporte número de personas caracterizadas en el módulo de estabilización socioeconómica y una segunda parte está enfocada al estudio, análisis y socialización con la comunidad étnica de la política pública relacionada con retornos y reubicaciones. 
3. Remisión de la población a las ofertas en las líneas de formación, empleabilidad y emprendimiento
En el mes de junio se remitieron a las tres líneas del servicio de caracterización socioeconómica que corresponde a un total de 1160 datos remitidos por interno a: Emprendimiento: TEXMODAS 137, Empleabilidad: IDU 225, Formación: Centro Social Nazareth 60 datos enviados y 125 datos de población inscrita en Centros de Encuentro.   738 datos de población a Fundación ANDAP con el programa de sacúdete, quienes aportan a las tres líneas de estabilización socioeconómica.
4. Reporte de seguimiento a población focalizada para las ofertas remitidas en las líneas de formación, empleabilidad y emprendimiento. En cuanto al seguimiento del segundo trimestre del año 2022, se reporta que a la fecha se ha intentado establecer contacto con 9958 personas a través de la línea 195 y envío de mensajes de texto logrando un contacto efectivo con 9602 personas, y de estás 224 personas se encuentran vinculadas en algún programa de formación, emprendimiento o empleabilidad de alguno de los aliados.
5. Gestión y seguimiento a las medidas y acciones a cargo de la ACPVR a los PIRC territorializados
Se avanza en la construcción de un informe balance de la implementación del plan de reparación colectiva (PIRC) del sujeto de reparación colectiva ANMUCIC, El informe da cuenta del estado del PIRC, se identifican 48 documentos, entre actas de reunión, informes de gestión, convenios, entre otros; además, se resalta aquí que se encuentran 29 actas de recibo a satisfacción firmadas por el sujeto que dan cuenta de la implementación en un 99 % del PIRC. Se realizó reunión presentación del balance o estado de la implementación del PIRC SRC ANMUCIC el día 26 de mayo de 2022, en esta reunión estuvo presente la representante legal del SRC ANMUCIC y el ministerio público. 
De igual manera el 10 de mayo de 2022 se realiza reunión, análisis y concertación de las acciones pendientes a realizar en el marco del plan de reparación colectiva del sujeto GDSIA092, se acordó avanzar en la construcción de la resolución que permita realizar 30 talleres y un foro, además se solicita al SRC la última versión del libro que cuenta la historia de la organización para su revisión y publicación. 
El día 15 de junio de 2022 se realiza reunión del equipo de reparación colectiva, la líder del PPGNR y la referente étnica gitana, para evaluar el estado de avance en la construcción de los informes balance de los planes de reparación colectiva, entre estos el del SRC GDSIA092. Además, se evalúan las acciones pendientes y como se vienen desarrollando. 
El dia 16 de junio de 2022 se publica la resolución 011- 2022 para el sujeto de reparación colectiva pueblo RROM, con la cual se implementará la medida anteriormente descrita. 
El día 13 de mayo se realizó reunión mesa consejo consultivo pueblo RROM, donde se abordaron desde reparación colectiva la construcción de un plan de trabajo para realizar las gestiones correspondientes a la implementación de la medida 5, de su plan de reparación colectiva, gestión ante el DADEP de una casa o lote para la adecuación de las casas de cultura gitana. 
El día 16 de junio de 2022, se realizó reunión con la organización PRORROM con el objetivo de socializar la resolución 011 de 2022, identificar y analizar los requerimientos para dar cumplimiento a la misma por parte de la organización, tiempos y requisitos. La propuesta a la organización fue el acompañamiento y seguimiento del proceso de entregables para el primer desembolso 70% del recurso asignado. 
El 15 de junio de 2022 se realiza reunión avance en la revisión documental y construcción del balance del plan de reparación colectiva para el sujeto AFROMUPAZ, se establecen tiempos y para la finalización y entrega de este resultado, se acuerda el mes de agosto como fecha de entrega. 
6. Gestión y seguimiento a las medidas y acciones a cargo de la ACPVR y otras entidades del SDARIV a los PIRC territorializados
Se realiza articulación con la Unidad para la atención y reparación integral a las víctimas del conflicto armado en Colombia (UARIV), para la presentación conjunta del informe atendiendo las características nacionales y territoriales del mismo. Además, se articula con la UARIV la reunión presentación del balance o estado de la implementación del PIRC SRC ANMUCIC el día 26 de mayo de 2022, en esta reunión estuvo presente la representante legal del SRC ANMUCIC y el ministerio público. 
El 10 de mayo de 2022, con el Sujeto de Reparación Colectiva, el Ministerio público y la Unidad nacional para la atención y reparación integral a las víctimas para el seguimiento del plan del Grupo Distrital de Seguimiento e Incidencia al Auto 092.
El 28 de junio se lleva a cabo reunión con el directo del Fondo para la reparación a las víctimas del conflicto armado y la dirección de reparación integral para evaluar las opciones del fondo en cuento a la implementación de la medida 5 del PIRK del Pueblo Rrom 
Así mismo, se llevaron a cabo reuniones técnicas e interinstitucionales para el seguimiento a la implementación de los Planes Integrales de Reparación Colectiva, de 3 Sujetos de Reparación Colectiva, como sigue: Grupo Distrital de Seguimiento e Incidencia al Auto 092: Se lleva a cabo reunión de articulación con la Unidad Nacional para la atención y reparación integral a las víctimas de revisión y seguimiento a la implementación del Plan de este sujeto, el 05 de mayo del 2022 
AFROMUPAZ: Se lleva a cabo una reunión de articulación con la Unidad Nacional para la atención y reparación integral a las víctimas de revisión y seguimiento a la implementación del Plan de este sujeto, el 16 de mayo. 
7. Gestión y seguimiento a las medidas y acciones a cargo de otras entidades del Distrito a los PIRC territorializados
El día 13 de mayo se realizó reunión mesa consejo consultivo pueblo RROM, donde se abordaron desde reparación colectiva la construcción de un plan de trabajo para realizar las gestiones correspondientes a la implementación de la medida 5, de su plan de reparación colectiva, gestión ante el DADEP de una casa o lote para la adecuación de las casas de cultura gitana. Se aborda también la retroalimentación por parte de las organizaciones PRORROM y UNION ROMANI, sobre la resolución próxima a ser publicada para la implementación de la medida particularizada 3.1. 
Se realiza informe con el detalle de cada una de las acciones realizadas y se relacionan los anexos respectivos.
8. Formular y ejecutar plan de trabajo de la ruta de Retorno Reubicaciones hacia y desde otros entes territoriales e Integración Local No étnica
Durante el trimestre abril a junio de 2022, se avanzó en la ejecución del plan de retornos y reubicaciones no étnico en las manzanas que fueron focalizadas para la vigencia 2021. Este avance consistió en el acompañamiento a la implementación de las iniciativas para la resignificación de espacios de cinco proyectos de vivienda. A la fecha de corte, el avance en cuatro de los proyectos de vivienda es del 80% y en el restante es del 20%.
9. Presentación de informe de seguimiento a las víctimas en ruta de reparación en la ciudad de Bogotá. 
Se realiza reporte de las acciones realizadas con la población que ingreso en ruta de atención, asistencia y reparación únicamente en el seguimiento a población que accedieron a los servicios de la en cabeza de la Dirección de Reparación Integral de la ACPVR.
10. Gestiones en el marco del retorno y reubicación étnico
Se han adelantado dos partes del proceso, por un lado, todo lo relacionado al proceso de atención, asistencia y retorno y reubicación de las comunidades Embera Chami, Dobida y Katio que se encuentran en situación de desplazamiento por conflicto armado en la ciudad de Bogotá 
Y una segunda parte está enfocada al estudio, análisis y socialización con la comunidad étnica de la política pública relacionada con retornos y reubicaciones. Se han adelantado charlas y jornadas pedagógicas con la comunidad Dobida, se ha entregado el resumen a las mesas étnicas y se ha acompañado a la UARIV en los procesos de capacitación. 
	Gestionar el funcionamiento administrativo y operativo para el otorgamiento de la ayuda humanitaria:
se realizó evaluación de situación de vulnerabilidad acentuada a un total de 1.013 familias, de las cuales 47 tuvieron como resultado No procede, por tanto, el total de las medidas otorgadas de Ayuda o Atención Humanitaria Inmediata (AAHI) es de 2.196 y se clasifican de la siguiente manera:
11.Medidas de Albergue otorgadas: 177
12.Medidas de Arriendo otorgadas: 360
13. Medidas Unidades de Redención Alimentarias otorgadas: 423
14.	Medidas de auxilio funerario otorgadas: 3
15.	Medidas transporte de emergencia otorgadas: 3
16.	Kits Cocina otorgadas: 157
17.	Kits Dormitorio otorgadas: 359
18.	Kits Vajilla otorgadas: 350
19.	Kits Aseo personal otorgados: 364
La sumatoria de medidas del mes de JUNIO de 2022 benefició a 1.349 personas para un acumulado de 3.718 personas en la vigencia 2022
20.	Tablero de control Estrategia Territorial
Visualización y actualización de la información para toma de decisiones al interior del equipo territorial, presenta tres (3) vistas que relacionan las atenciones registradas en el sistema de información por cada funcionario y Centro de Encuentro
21.	Orientaciones Psicosociales y atenciones en crisis
Logros inmediatez y emergencia en los que se brindó asesoría a las personas que lo requirieron el servicio 
22.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23.	Acciones Grupales y conmemoraciones
	En junio se implementó una acción de conmemoración en el marco del Día Nacional por la Dignidad de las Mujeres Víctimas de Violencia Sexual, se contó con la participación de 50 asistentes en el centro de encuentro de RUU. 
	En el CE de Bosa se llevan a cabo 6 activaciones socio comunitarias con el objetivo de acompañar a los sistemas familiares que requieren de apoyo para iniciar su proceso de estabilización en la ciudad, estas acciones se implementan en articulación con diferentes entidades y la alcaldía local. Se contó con la participación de 176 personas
	En los CE de Rafael Uribe y Suba se implementaron 3 encuentros individuales y familiares en el marco de los procesos de acompañamiento psicosocial, con el objetico de brindar apoyo y soporte emocional a los sistemas familiares que se encuentran en ruta de inmediatez. Se contó con la participación de 106 personas
	En el mes de junio se implementaron 2 acciones de conmemoración de los pueblos Rrom de las organizaciones Unión Romaní y Pro Rrom. Contando aproximadamente con la participación de 180 personas del pueblo gitano.
24. Informes de acciones acompañamiento de emergencias humanitarias y jornadas territoriales desde la ACDVPR 
Atención de Ayuda Humanitaria En el marco del proceso de evaluación de vulnerabilidad y posterior entrega de ayuda humanitaria, el equipo de la Unidad Móvil apoya en dos líneas: a) Evaluación de vulnerabilidad para otorgar sustitución de medida. 
De acuerdo con lo anterior, el equipo móvil realiza durante el mes (51) evaluaciones vulnerabilidad, de estas (10) remisión para alojamiento temporal Albergue, (37) sustituciones de medida para otorgar medida de arrendamiento, (3) unidades de redención por alimentación y elementos de aseo y (1) transporte de emergencia.
Seguimiento ocupación Albergue 
El equipo de la Unidad Móvil desarrolló acciones de seguimiento a la población que se encuentra en el marco de la ruta de asistencia y atención de la ACPVR, recibiendo medida de alojamiento en la modalidad albergue. 
El equipo inició la elaboración de la metodología de intervención en alojamientos, la cual busca abordar las siguientes dimensiones:
• Estabilización emocional
• Promoción de la cultura de paz y sana convivencia
• Reconocimiento de capacidades
• Oferta social del distrito y rutas de atención
25- 26. Dos (2) espacios de formación y difusión frente a las obligaciones del Estado en materia de prevención y protección, y las rutas con las que cuenta el Distrito para los efectos.
En el mes de junio se realizaron 2 espacios de formación, por parte de la oficina del Alto Comisionado para la Paz: el día 09 realizaron la Difusión de Educación en riesgo de minas y el día 23 La Ruta de Asistencia a Víctimas de Minas Antipersonales.
27.	Talleres Integrales para el fortalecimiento de habilidades y manejo de instrumentos para identificar, advertir y actuar frente a un eventual riesgo, según enfoque diferencial y de género:
El día 02 de junio en el marco de la reunión Sectorial de las coordinaciones de los Centros de Encuentro se realizó la presentación sobre el taller integral para el fortalecimiento de habilidades y manejo de instrumentos para identificar, advertir, actuar ante un eventual riesgo.
Así mismo, el día 17 de mayo de 2022, se reiteró por medio de correo electrónico los comentarios y observaciones a propósito de la Propuesta para el desarrollo de Taller Integral para el fortalecimiento de habilidades en el manejo de instrumentos de identificación, advertencia y actuación frente a un eventual riesgo (en adjunto). La propuesta fue remitida a través del profesional del equipo de participación que acompaña la mesa en el mes de marzo.
28. Definición e implementación de Campañas y sus estrategias de Divulgación
En el marco de la Implementación de estrategias de divulgación y piezas comunicativas para la disminución de la estigmatización y del riesgo el avance y desarrollo de 2 campañas durante el primer semestre del año se han realizado las siguientes actividades: 1 #ENBOGOTÁENCONTRÉ: videos de víctimas del conflicto armado residentes en Bogotá, reconstrucción de la memoria, la voz y la participación: se ha publicado 9 #vocesdepaz, Afectaciones y daños causados en el marco del conflicto armado. Esta campaña se encuentra en fase de definición.
29. Identificación Participativa de riesgos y sus efectos diferenciados
Los días 25 de mayo y el 09 de junio, se desarrollaron talleres participativos con las y los líderes de las Mesas de Participación Efectiva de Víctimas por parte de la Dirección de Derechos Humanos, el propósito de estos talleres es la realización de identificación de este grupo poblacional de los riesgos y sus efectos en el territorio desde sus liderazgos.
30. Actualización Plan de Contingencia para la atención de emergencias humanitarias
En el desarrollo del Comité Distrital de Justicia Transicional realizado el pasado 13 de junio de 2022, se presentó y aprobó el Plan de Contingencia para la presente vigencia.
31. Asistencia e incidencia en Comité distrital de prevención
Desde el Comité Distrital de Comité Distrital de Prevención para la Coordinación de Acciones de Implementación de la Estrategia de Prevención de Vulneraciones a los Derechos a la Vida, Libertad, Integridad y Seguridad de Personas, Grupos o Comunidades se formuló el plan de acción para la actualización del Plan Distrital de Prevención y Protección de Vulneraciones a los Derechos a la Vida, Integridad, Libertad y Seguridad de Personas, Grupos y Comunidades.
32. Asistencia e incidencia en Mesa PRUUNNA, seguimiento a las actividades definidas en la mesa 33. Asistencia e incidencia en Comité Distrital para la Lucha contra la Trata de Personas Durante el I semestre del 2022 se asiste a las 3 sesiones ordinarias del Comité Distrital de Lucha contra la trata de personas el 24 de febrero, el 21 de abril y el 17 de junio, con sus respectivas sesiones previas de comité técnico: 15 de febrero, 12 de abril y 10 de junio. Así como a sus Mesas Técnicas de Prevención, asistencia e investigación y judicialización, en implementación de la estrategia de participación e incidencia definida para este espacio.
34. Remisión de casos a los programas y rutas que lidera La Subsecretaría para la Gobernabilidad y la Garantía de Derechos en la Dirección de Derechos Humanos de la Secretaria de Gobierno
En el mes de Junio se realizaron 17 atenciones, 16 seguimientos de casos se registra con ocasión del reporte remitido por la Dirección de DDHH de la SDG de atención en sus rutas durante el primes trimestre del 2022 y la remisión de 1 caso a la ruta distrital de Defensores y Defensoras de un sistema familiar.
35. Solicitud seguimiento trimestral
Se realizó la solicitud de seguimiento a la implementación del Plan de Acción Distrital (PAD) con corte al 30 de junio de 2022. Esta solicitud se envió a veintiún (21) entidades y consta de las siguientes variables para cada una de las 148 metas anualizadas: 
• Información de avance físico 
• Información de la ejecución presupuestal de 2022 diligenciada en millones de pesos       
• Información de beneficiarios por sexo y localidad     
• Información de características poblacionales y diferenciales     
• Información de grupo etario     
• Información de tipo cualitativo de la implementación de acciones para dar cumplimiento a la meta PAD. 
Se realizó la solicitud de seguimiento a los acuerdos establecidos con la Mesa de Pueblos Indígenas Víctimas (MPIV) en el marco del proceso de concertación derivado del artículo 66 del Plan Distrital de Desarrollo. Esta solicitud es elevada a 11 entidades, a quienes se les solicita el avance cuantitativo y cualitativo de sus acuerdos en el segundo trimestre de la vigencia 2022.
36. Cargue Modulo PAT Vivanto 
En los meses de abril, mayo y junio se realizaron acciones orientadas a la planeación y cargue de la información en el módulo PAT Vivanto de la vigencia 2022, de conformidad con las orientaciones brindadas por la Unidad para las Víctimas, entidad administradora de la plataforma. A continuación, se relacionan las acciones desarrolladas: 
a)	Se realizó el cargue de las bases de datos de beneficiarios de medidas de Atención y Ayuda Humanitaria Inmediata (AAHI) otorgadas por la OACPVR durante el primer trimestre del año 2022. 
b)	Se realizó el cargue de información correspondiente a la matriz de anualización del Plan de Acción Distrital (PAD) 2022, anualizando un total de 146 metas con un presupuesto total de $759.601.410.488. En la plataforma fue registrada la información 
37. Asistencias técnicas para seguimiento PAD
A continuación, se presentan las diferentes asistencias técnicas desarrolladas durante los meses de abril, mayo y junio:  *Revisión bases de datos de beneficiarios, *Implementación de las metas con las áreas y equipos misionales de cada entidad, *Reporte trimestral metas PAD 
38. Adecuación SIVIC: Se desarrolló sobre el Sistema de Información SIVIC un control que permite evidenciar o visualizar criterios del cálculo de la tasación y observar si la tasación está bien calculada porque algún dato de las personas que están evaluando no es correcto. Asimismo, permite validar los caracteres de campo número de documento al momento de ingresar una persona en ayuda humanitaria inmediata, esta validación contempla que el numero sea mayor de 8 y no permite ingresar vacíos en el número de cedula.
39. Extracción de Información Se extrajo la información del Sistema de Información SIVIC y el registro único de víctimas para generar los indicadores y datos de la población víctima ubicada en Bogotá, las victimas que ocurrieron hechos en Bogotá y la población Victima desplazada a Bogotá.
40. Desarrollo del proceso de gestión de cooperación en el marco de los acuerdos con PNUD, EMBAJADA DE SUIZA, KAS Y PROGRAMA MUNDIAL DE ALIMENTOS. 
41. Seguimiento y gestión de alianzas de la vigencia 2022 con iniciativas de impacto para la población objeto entre Cámara de Comercio de Bogotá, SDDE, OEI, SENA, GRAN FUNDACIÓN, FUNDACIÓN ANDI, GLOBANT Y SMARTEC. 
42. Actualización y reactivación de alianzas en el marco del fortalecimiento de sistema de economía solidaria.  
Es importante aclarar, que sólo se reportan tres actividades dado que la cuarta (4) actividad se relacionó con una acción de impacto que fue reportada en el mes de mayo de 2022 ya que se adelantó su gestión. 
43. Convocatoria CDJT
De conformidad con lo establecido en el Decreto 339 de 2020 y la Resolución 036 de 2014 se realiza convocatoria para la primera sesión ordinaria del Comité Distrital de Justicia Transicional (CDJT) de acuerdo con el cronograma y plan de trabajo definido para ello. Se establece la agenda y los contenidos del CDJT, así como la asistencia de los invitados especiales de conformidad a los temas a desarrollar. 
En razón a esto se llevaron a cabo las siguientes actividades:
 I) se gestiona la agenda la alcaldesa para la asistencia al CDJT, II) se gestiona con la oficina de protocolo el prestamos de la sala, III) se verifica con el Equipo de Participación las delegaciones de víctimas, señaladas oficialmente por la Personería para participar en el CDJT; IV) se realiza el acopio de los documentos definidos para que sean discutidos en la sesión del CDJT; V) se realiza la convocatoria formal y envío de oficio; VI) se verifica el recibido de la convocatoria, insumos y asistencia al CDJT, a través de comunicación telefónica dirigida al despacho de los secretarios y demás funcionarios-directivos de las entidades que figuran como integrantes del CDJT, como también, a los delegados de las Mesas de Participación de Víctimas; VII) se realiza la solicitud a soporte técnico para que garantice la transmisión simultánea del CDJT.
44. Acta CDJT
La Alta Consejería de Paz, Víctimas y Reconciliación en calidad de Secretaría Técnica del Comité Distrital de Justicia Transicional (CDJT), realiza envío del acta correspondiente a la primera sesión ordinaria del Comité, celebrado el día 13 de junio de 2022.    
Los puntos abordados durante la sesión fueron los siguientes: 
A.	Llamado a lista y verificación del quórum 
B.	Aprobación del acta del Comité Distrital de Justicia Transicional realizado el día 27 de diciembre de 2021
C.	Actualización Plan de Contingencia para la Atención y Ayuda Humanitaria Inmediata en Bogotá D.C.
D.	Definición de la favorabilidad o no del concepto de seguridad  
E.	Seguimiento a compromisos: 
a.	Presentación SDHT
b.	Presentación SDG – SDSCJ 
c.	Presentación SDEE  
F.	Informe seguimiento Plan de Acción Distrital (PAD) primer trimestre 2022 
G.	Cierre. 
En cumplimiento del artículo 13, numeral 4 de la Resolución 036 de 2014, “la Secretaría Técnica elaborará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De conformidad con lo anterior, se realiza envío del acta el día 23 de junio de 2022, y se da el plazo para el envío de sugerencias o comentarios al para el día martes 5 de julio de 2022. 
45. Matriz seguimiento a compromisos derivados del CDJT
Se consolida la matriz de seguimiento a los compromisos derivados del Comité Distrital de Justicia Transicional. Esta matriz permite identificar la instancia en la cual se estableció el compromiso, el nombre de quién realizó la solicitud, la entidad o espacio que representa la persona y los tiempos de ley previstos para el cumplimiento de dicho compromiso. Así mismo, esta matriz se remite a cada uno de los encargados y responsables de dar respuesta a las solicitudes de los delegados de las Mesas de Participación Efectiva de Víctimas o quien realice las solicitudes formales para que, de conformidad con las competencias de cada entidad o equipo de trabajo se realice seguimiento al cumplimiento de los mismos.
Se presenta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46. Se bridó apoyo técnico y operativo para las sesiones desarrolladas en el mes de junio, durante este periodo sesionaron 23 Mesas de Participación Efectiva de Victimas, 19 mesas locales, las 3 mesas de enfoque diferencias (Afro, Mujeres, Indígena) y la Mesa Distrital, la Mesa que no sesiono por falta de quorum fue la de Mesa de Barrios Unidos. 
47. En relación con las acciones adelantadas en el marco del Protocolo de Niños, Niñas y Adolescentes (NNA), se desarrolló un encuentro que tenía como objetivo establecer la estrategia para Coordinar las acciones necesarias para la realización de la Feria de participación de NNA en el marco del protocolo de participación de NNA víctimas del conflicto
48. Se presentó el informe Mensual de la implementación de las acciones que son competencia de la Alta Consejería frente al apoyo técnico y operativo dirigido a las Mesas de Participación Efectiva de Victimas, el protocolo de Niños, Niñas y Adolescentes y los procesos de formación y capacitación. En dicho informe se menciona el proceso que se ha adelantado frente a las acciones de fortalecimiento a las Mesas de participación y enfoque diferencial, a las organizaciones de víctimas formales y no formales.
En relación a los procesos de formación y fortalecimiento de las mesas de participación efectiva, las víctimas y sus organizaciones formales y no formales, durante el mes de junio, en el marco del Convenio suscrito entre la Oficina Alta Consejería de Paz Victimas y Reconciliación y el Programa de las Naciones Unidas para el Desarrollo -PNUD, se evidenció de manera importante el desarrollo de las actividades de las iniciativas ganadoras. Las 20 organizaciones avanzaron con el desarrollo de los eventos, charlas, talleres, procesos artísticos y de reivindicación de patrimonios inmateriales en especial el gastronómico.
Adicionalmente desde el PNUD y la ACPVR se he venido trabajando con las organizaciones en la elaboración de los informes para adelantar los desembolsos y generar un informe final del desarrollo de cada una de las iniciativas. Para el mes de julio se espera consolidar la totalidad de los informes de las organizaciones. Adicionalmente se ha venido trabajando en los documentos finales del proceso de sistematización de la modalidad de participación e Incidencia Territorial
Finalmente se apoyaron 3 actividades en el marco del fortalecimiento adelantados en el mes de junio, la cuales fueron:
• Reunión de articulación sectorial de la estrategia de participación para la fase de agenda pública
• Elección de la representante mujer a la mesa de enfoque diferencial
• Primer encuentro de los delegados por juventud de las 24 mesas de participación y el consejo distrital de juventud</v>
          </cell>
          <cell r="IG73"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julio se realizaron (5) actividades de (5) programadas, para la activación de las rutas de prevención temprana, prevención urgente y protección:
1. Informe vías de Hecho acompañadas por ACDVPR
El presente informe evidencia el acompañamiento que ha realizado el equipo de la Unidad Móvil, frente a las vías de hecho que se presentaron el segundo trimestre año y actividades que se desglosan de la misma.
• Acompañamiento a Población Embera
Durante el periodo reportado el equipo de Unidad Móvil ha adelantado un acompañamiento permanente a la población Embera que se encuentra presente en la Unidad de Protección - La Florida y Rioja, a través de la intervención de un equipo que hace presencia de manera permanente brindando una atención integral a la población.
• Ferias de servicios 
En lo corrido de los meses reportados, el equipo de la Unidad Móvil ha participado en 4 Ferias de servicios, con el objetivo de garantizar la atención a la población víctima del conflicto armado presentes en las distintas localidades. Durante dichas jornadas el equipo logra la atención de 50 personas.
• Acompañamiento población víctima de emergencia climática en la Localidad de Usme
Los días 25, 28 y 30 de junio, la Alta Consejería de Paz, Víctimas y Reconciliación, adelantó un acompañamiento a la población afectada por el deslizamiento de tierra.
2. Informes de acciones acompañamiento de emergencias humanitarias y jornadas territoriales desde la ACDVPR
En el marco del proceso de evaluación de vulnerabilidad y posterior entrega de ayuda humanitaria, el equipo de la Unidad Móvil apoya en dos líneas: 
a)Evaluación de vulnerabilidad para otorgar sustitución de medida.
De acuerdo con lo anterior, el equipo móvil realiza durante el mes (57) evaluaciones vulnerabilidad, de estas (6) remisión para alojamiento temporal Albergue, (51) sustituciones de medida para otorgar medida de arrendamiento.
b)Seguimiento ocupación Albergue
El equipo de la Unidad Móvil desarrolló acciones de seguimiento a la población que se encuentra en el marco de la ruta de asistencia y atención de la ACPVR, recibiendo medida de alojamiento en la modalidad albergue.
El equipo inició la elaboración de la metodología de intervención en alojamientos, la cual busca abordar las siguientes dimensiones:
• Estabilización emocional
• Promoción de la cultura de paz y sana convivencia
• Reconocimiento de capacidades
• Oferta social del distrito y rutas de atención
Implementación de la estrategia para la mitigación del riesgo psicosocial en albergues
Se realizan dos (2) encuentros en el marco de la implementación de la estrategia de mitigación del riesgo psicosocial, en el desarrollo de este ejercicio psicosocial se contemplaron los siguientes objetivos:
• Generar un espacio de confianza entre los facilitadores y los beneficiarios, así como propiciar un espacio de confianza entre los beneficiarios.
• Facilitar herramientas para la regulación emocional.
• Facilitar la identificación de los recursos de afrontamiento.
Articulación interinstitucional
El equipo hace presencia de manera permanente en la procuraduría general de la nación para adelantar procesos de orientación y enrutamiento a los sistemas familias declarantes de hechos victimizantes en el marco del conflicto armado.
3 y 4. Espacios de formación y difusión frente a las obligaciones del Estado en materia de prevención y protección, y las rutas con las que cuenta el Distrito para los efectos
En el mes de julio se realizaron dos (2) espacios de formación y difusión. El primero de ellos fue el 14 de julio con la participación del Director de DDHH del Ministerio del Interior donde realizó la exposición de la ley de Seguridad y el segundo fue el 28 de julio donde se realizó la exposición de la ruta de protección de la Unidad Nacional de Protección –UNP-.
5. Remisión de casos a los programas y rutas que lidera La Subsecretaría para la Gobernabilidad y la Garantía de Derechos en la Dirección de Derechos Humanos de la Secretaría de Gobierno
En el mes de Julio se logró realizar 35 servicios de seguimiento de las atenciones recibidas por parte del mismo número de personas frente a la atención realizada en las rutas de la Secretaría Distrital de Gobierno. Se remitió (1) caso a la ruta de atención y protección a Defensoras y Defensores de Derechos Humanos.
BENEFICIOS
•La presencia de ACPVR en los Puestos de Mando Unificado que atienden la situación con la población Emberá en las inmediaciones de Unidad de Protección Integral Florida, Rioja, y sector de Tocaimita ha permitido que la entidad realice seguimiento de las condiciones en las que se encuentra la población y facilitar los espacios de dialogo que contribuyan a la restitución de derechos de los pueblos indígenas que se encuentran en la ciudad de Bogotá.
•La presencia de ACPVR en las ferias de servicios organizadas por la Alcaldía Mayor de Bogotá permiten el acceso a la oferta y ruta de servicios de la entidad a la población víctima y declarante presente en Bogotá, así como permite el fortalecimiento de la estrategia territorial.
•La población víctima del conflicto armado que se encuentra en los alojamientos dispuestos por la ACPVR, ha contado con un acompañamiento jurídico y psicosocial de manera permanente, lo que ha contribuido a la remoción de barreras de acceso, así como de reconstrucción de confianzas con la institucionalidad.
•La población beneficiaria que se encuentra en los alojamientos dispuestos por la ACPVR, ha contado con un acompañamiento psicosocial en el marco de su proceso de sustitución de medida y estabilización en la ciudad de Bogotá.
•La presencia del equipo de la Unidad Móvil en las emergencias sociales que se han presentado de cara a los últimos hechos de violencia en el marco del conflicto armado ocurridos en la ciudad de Bogotá, han contribuido al goce de derechos de la población declarante.
•La población víctima del conflicto armado pudo obtener información y hacer compromisos con las entidades frente a los procesos de protección que se solicitan por parte de aquellos. 
•Se realizó la atención y seguimiento del 100% de los casos remitidos.</v>
          </cell>
          <cell r="IH73"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agosto se realizaron (4) actividades de (4) programadas, para la activación de las rutas de prevención temprana, prevención urgente y protección:
1. Informe de acciones acompañamiento de emergencias humanitarias y jornadas territoriales desde la ACDVPR
En el marco del proceso de evaluación de vulnerabilidad y posterior entrega de ayuda humanitaria, el equipo de la Unidad Móvil apoya en dos líneas: a) Evaluación de vulnerabilidad para otorgar sustitución de medida. 
De acuerdo con lo anterior, el equipo móvil realiza durante el mes (62) evaluaciones vulnerabilidad, de estas (12) remisiones para alojamiento temporal Albergue, (38) sustituciones de medida para otorgar medida de arrendamiento y (12) unidades de redención por alimentos.
Seguimiento ocupación Albergue: 
El equipo de la Unidad Móvil desarrolló acciones de seguimiento a la población que se encuentra en el marco de la ruta de asistencia y atención de la ACPVR, recibiendo medida de alojamiento en la modalidad albergue. Igualmente, se avanzó en la elaboración de la metodología de intervención en alojamientos, la cual busca abordar las siguientes dimensiones:
• Estabilización emocional
• Promoción de la cultura de paz y sana convivencia
• Reconocimiento de capacidades
• Oferta social del distrito y rutas de atención
Implementación de la estrategia para la mitigación del riesgo psicosocial en albergues:
Se realiza un (1) encuentro en el marco de la implementación de la estrategia de mitigación del riesgo psicosocial, en el desarrollo de este ejercicio psicosocial se contemplaron los siguientes objetivos:
• Generar un espacio de confianza entre los facilitadores y los beneficiarios, así como propiciar un espacio de confianza entre los beneficiarios.
• Facilitar herramientas para la regulación emocional.
• Facilitar la identificación de los recursos de afrontamiento.
Frente a la articulación interinstitucional, se hizo presencia de manera permanente en la Procuraduría General de la Nación para adelantar procesos de orientación y enrutamiento a los sistemas familias declarantes de hechos victimizantes en el marco del conflicto armado.
2 y 3. Se realizaron (2) espacios de formación, con la presentación por parte del Ministerio del Interior como Secretaría Técnica del Comité Interinstitucional de Alertas Tempranas (CIPRAT) de la Política de Prevención el 17 de agosto y por parte de la Defensoría del Pueblo se realizó el 24 de agosto la exposición de la Alerta Temprana No. 010 de 2021 y su informe de seguimiento.
4. Se recibió un caso desde el equipo de participación que se atendió y orientó que no fue remitido a ninguna ruta de la Secretaría Distrital de Gobierno – SDG, por no ser de competencia de alguna de ellas; además se recibió el informe de seguimiento de un caso remitido en el mes de julio de 2022.
BENEFICIOS
• La población víctima del conflicto armado que se encuentra en los alojamientos dispuestos por la ACPVR, ha contado con un acompañamiento jurídico y psicosocial de manera permanente, lo que ha contribuido a la remoción de barreras de acceso, así como de reconstrucción de confianzas con la institucionalidad.
• La población beneficiaria que se encuentra en los alojamientos dispuestos por la ACPVR, ha contado con un acompañamiento psicosocial en el marco de su proceso de sustitución de medida y estabilización en la ciudad de Bogotá.
• La presencia del equipo de la Unidad Móvil en las emergencias sociales que se han presentado de cara a los últimos hechos de violencia en el marco del conflicto armado ocurridos en la ciudad de Bogotá, han contribuido al goce de derechos de la población declarante.
• En los espacios de formación de pudo reconocer los métodos para el reconocimiento de los riesgos de parte de las entidades competentes, el diagnóstico realizado desde la alerta temprana y también se logró la participación de las y los líderes de la población con cada una de sus solicitudes e inquietudes.</v>
          </cell>
          <cell r="II73"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septiembre se realizaron (4) actividades de (5) programadas, para la activación de las rutas de prevención temprana, prevención urgente y protección:
1. Informe de acciones acompañamiento de emergencias humanitarias y jornadas territoriales desde la ACDVPR
Atención de Ayuda Humanitaria
En el marco del proceso de evaluación de vulnerabilidad y posterior entrega de ayuda humanitaria, el equipo de la Unidad Móvil apoya en dos líneas: a)Evaluación de vulnerabilidad para otorgar sustitución de medida. 
De acuerdo con lo anterior, el equipo móvil realiza durante el mes (94) evaluaciones vulnerabilidad, de estas (9) remisión para alojamiento temporal Albergue, (71) sustituciones de medida para otorgar medida de arrendamiento, (12) unidades de redención por alimentos y (1) traslado de emergencia.
Seguimiento ocupación Albergue 
El equipo de la Unidad Móvil desarrolló acciones de seguimiento a la población que se encuentra en el marco de la ruta de asistencia y atención de la ACPVR, recibiendo medida de alojamiento en la modalidad albergue. 
El equipo avanzó en la elaboración de la metodología de intervención en alojamientos, la cual busca abordar las siguientes dimensiones:
• Estabilización emocional
• Promoción de la cultura de paz y sana convivencia
• Reconocimiento de capacidades
• Oferta social del distrito y rutas de atención
Implementación de la estrategia para la mitigación del riesgo psicosocial en albergues
Se realiza un (1) encuentro en el marco de la implementación de la estrategia de mitigación del riesgo psicosocial, en el desarrollo de este ejercicio psicosocial se contemplaron los siguientes objetivos:
• Generar un espacio de confianza entre los facilitadores y los beneficiarios, así como propiciar un espacio de confianza entre los beneficiarios.
• Facilitar herramientas para la regulación emocional.
• Facilitar la identificación de los recursos de afrontamiento.
Articulación interinstitucional 
El equipo hace presencia de manera permanente en la procuraduría general de la nación para adelantar procesos de orientación y enrutamiento a los sistemas familias declarantes de hechos victimizantes en el marco del conflicto armado.
2 y 3.  Se realizaron dos (2) espacios de difusión en el mes de septiembre; el primero se realizó el día 08, estuvo a cargo de la profesional del equipo PPGNR Juliana Niño sobre el capítulo de recomendaciones del informe de la Comisión de la Verdad 2022 y el segundo espacio fue coordinado por la Unidad de Búsqueda de personas dadas por Desaparecidas, realizado el día 15 de septiembre, dando a conocer la ruta de atención a víctimas del delito de desaparición forzada, con la asistencia de aproximadamente 25 personas por sesión entre víctimas, líderes y lideresas junto a funcionarios y funcionarias que atienden a la población víctima.
4. Se realizó la remisión por correo electrónico de la ruta de defensores y defensoras de la Secretaría Distrital de Gobierno de un panfleto amenazante donde se incluían a varias lideresas de las mesas de participación efectiva de víctimas.
NOTA: Para el mes de septiembre se programó la realización de (1) Taller Integral para el fortalecimiento de habilidades y manejo de instrumentos para identificar, advertir y actuar frente a un eventual riesgo, según enfoque diferencial y de género. Este espacio se adelantó y se realizó el 19 de marzo de 2022 en el marco de la sesión ordinaria de la Mesa de enfoque diferencial de mujeres víctimas del conflicto armado que se encuentran en Bogotá. La actividad fue reportada en el mes de marzo.
BENEFICIOS
• La población víctima del conflicto armado que se encuentra en los alojamientos dispuestos por la ACPVR, ha contado con un acompañamiento jurídico y psicosocial de manera permanente, lo que ha contribuido a la remoción de barreras de acceso, así como de reconstrucción de confianzas con la institucionalidad.
• La población beneficiaria que se encuentra en los alojamientos dispuestos por la ACPVR, ha contado con un acompañamiento psicosocial en el marco de su proceso de sustitución de medida y estabilización en la ciudad de Bogotá.
• La presencia del equipo de la Unidad Móvil en las emergencias sociales que se han presentado de cara a los últimos hechos de violencia en el marco del conflicto armado ocurridos en la ciudad de Bogotá, han contribuido al goce de derechos de la población declarante.
• En los espacios de formación se pudo reconocer los métodos para el reconocimiento de los riesgos de parte de las entidades competentes, el diagnóstico realizado desde la alerta temprana y también se logró la participación de las y los líderes de la población con cada una de sus solicitudes e inquietudes.</v>
          </cell>
          <cell r="IJ73"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octubre se realizaron (6) actividades de (5) programadas, para la activación de las rutas de prevención temprana, prevención urgente y protección:
1. Informe Vías de Hecho acompañadas por ACDVPR
Acompañamiento a Población Embera 
Durante el periodo reportado el equipo de Unidad Móvil ha adelantado un acompañamiento permanente a la población Embera que se encuentra presente en las Unidades de Protección La Florida y Rioja, a través de la intervención de un equipo que hace presencia de manera permanente brindando una atención integral a la población.
Ferias de servicios:
En lo corrido de los meses reportados, el equipo de la Unidad Móvil ha participado en 3 Ferias de servicios, con el objetivo de garantizar la atención a la población víctima del conflicto armado presentes en las distintas localidades. Durante dichas jornadas el equipo logra la atención de personas.
Acompañamiento población víctima en la Localidad de Kennedy:
Los días 14, 15 y 16 de octubre, el equipo de la Alta Consejería de Paz, Víctimas y Reconciliación, adelantó un acompañamiento a un sistema familiar en la activación de rutas de oferta distrital para atender necesidades propias de la población. 
2. Informes de acciones acompañamiento de emergencias humanitarias y jornadas territoriales desde la ACDVPR
Atención de Ayuda Humanitaria
En el marco del proceso de evaluación de vulnerabilidad y posterior entrega de ayuda humanitaria, el equipo de la Unidad Móvil apoya en la Evaluación de vulnerabilidad para otorgar sustitución de medida. 
De acuerdo con lo anterior, el equipo móvil realiza durante el mes (27) evaluaciones vulnerabilidad, de estas (5) remisión para alojamiento temporal Albergue, (18) sustituciones de medida para otorgar medida de arrendamiento y  (4) unidades de redención por alimentos.
Seguimiento ocupación Albergue 
El equipo de la Unidad Móvil desarrolló acciones de seguimiento a la población que se encuentra en el marco de la ruta de asistencia y atención de la ACPVR, recibiendo medida de alojamiento en la modalidad albergue. 
El equipo avanzó la elaboración de la metodología de intervención en alojamientos, la cual busca abordar las siguientes dimensiones:
• Estabilización emocional
• Promoción de la cultura de paz y sana convivencia
• Reconocimiento de capacidades
• Oferta social del distrito y rutas de atención
Implementación de la estrategia para la mitigación del riesgo psicosocial en albergues
Se realiza un (1) encuentro en el marco de la implementación de la estrategia de mitigación del riesgo psicosocial, en el desarrollo de este ejercicio psicosocial se contemplaron los siguientes objetivos:
• Generar un espacio de confianza entre los facilitadores y los beneficiarios, así como propiciar un espacio de confianza entre los beneficiarios.
• Facilitar herramientas para la regulación emocional.
• Facilitar la identificación de los recursos de afrontamiento.
Articulación interinstitucional 
El equipo hace presencia de manera permanente en la Procuraduría General de la Nación para adelantar procesos de orientación y enrutamiento a los sistemas familias declarantes de hechos victimizantes en el marco del conflicto armado.
3 y 4.  Espacios de formación y difusión frente a las obligaciones del Estado en materia de prevención y protección, y las rutas con las que cuenta el Distrito para los efectos: 
En el mes de octubre se realizaron dos (2) Espacios de formación y difusión frente a las obligaciones del Estado en materia de prevención y protección, y las rutas con las que cuenta el Distrito para los efectos. El primero se realizó de manera virtual el 13 de octubre estuvo a cargo de la Secretaría Distrital de Seguridad, Convivencia y Justicia exponiendo sus competencias y la ruta de las Casas de Justicia; el segundo se realizó presencial el 18 de octubre, en el Centro de Encuentro de Patio Bonito y estuvo a cargo de la Secretaría Distrital de Gobierno, Dirección de Derechos Humanos sobre la política pública contra el delito de trata de personas
5. Talleres Integrales para el fortalecimiento de habilidades y manejo de instrumentos para identificar, advertir y actuar frente a un eventual riesgo, según enfoque diferencial y de género: 
Esta actividad corresponde con lo programado para el mes de septiembre; sin embargo,  el viernes 21 de octubre se realizó la Minga de Pensamiento, concepciones, mecanismos y procedimientos interculturales sobre sistemas de protección de la vida para los pueblos indígenas víctimas en el Distrito Capital. De esta manera se da cumplimiento a lo programado para la vigencia 2022 (4 talleres). Así las cosas, el taller programado para el mes de diciembre no se realizará.
6. Remisión de casos a los programas y rutas que lidera La Subsecretaría para la Gobernabilidad y la Garantía de Derechos en la Dirección de Derechos Humanos de la Secretaría de Gobierno: 
El 4 de octubre se remitió un panfleto amenazante a líderes y lideresas de la ciudad a la ruta de defensores y defensoras de la SDG.
BENEFICIOS
• La población víctima del conflicto armado que se encuentra en los alojamientos dispuestos por la ACPVR, ha contado con un acompañamiento jurídico y psicosocial de manera permanente, lo que ha contribuido a la remoción de barreras de acceso, así como de reconstrucción de confianzas con la institucionalidad.
• La población beneficiaria que se encuentra en los alojamientos dispuestos por la ACPVR, ha contado con un acompañamiento psicosocial en el marco de su proceso de sustitución de medida y estabilización en la ciudad de Bogotá.
• La presencia del equipo de la Unidad Móvil en las emergencias sociales que se han presentado de cara a los últimos hechos de violencia en el marco del conflicto armado ocurridos en la ciudad de Bogotá, han contribuido al goce de derechos de la población declarante.
• En los espacios de formación se pudo reconocer los métodos para el reconocimiento de los riesgos de parte de las entidades competentes, el diagnóstico realizado desde la alerta temprana y también se logró la participación de las y los líderes de la población con cada una de sus solicitudes e inquietudes.
• Los y las lideresas de la mesa de participación de víctimas de los pueblos indígenas en el Distrito Capital de acuerdo con sus usos y costumbres lograron el empoderamiento en los conceptos, el análisis de riesgos y los caminos o rutas a seguir en situaciones riesgo.
• Las personas mencionadas en el panfleto de amenaza fueron remitidas para su atención a la Dirección de DDHH de la Secretaría de Gobierno -SDG</v>
          </cell>
          <cell r="IK73" t="str">
            <v/>
          </cell>
          <cell r="IL73" t="str">
            <v/>
          </cell>
          <cell r="IM73">
            <v>1</v>
          </cell>
          <cell r="IN73">
            <v>0.75038759689922474</v>
          </cell>
          <cell r="IO73">
            <v>1.2009925558312653</v>
          </cell>
          <cell r="IP73">
            <v>1</v>
          </cell>
          <cell r="IQ73">
            <v>1.2496124031007751</v>
          </cell>
          <cell r="IR73">
            <v>1</v>
          </cell>
          <cell r="IS73">
            <v>1</v>
          </cell>
          <cell r="IT73">
            <v>1</v>
          </cell>
          <cell r="IU73">
            <v>0.80024813895781632</v>
          </cell>
          <cell r="IV73">
            <v>1.2009925558312653</v>
          </cell>
          <cell r="IW73" t="str">
            <v/>
          </cell>
          <cell r="IX73" t="str">
            <v/>
          </cell>
          <cell r="IY73">
            <v>82.240000000000009</v>
          </cell>
          <cell r="IZ73">
            <v>100</v>
          </cell>
          <cell r="JA73">
            <v>75.038759689922472</v>
          </cell>
          <cell r="JB73">
            <v>120.09925558312653</v>
          </cell>
          <cell r="JC73">
            <v>100</v>
          </cell>
          <cell r="JD73">
            <v>124.96124031007751</v>
          </cell>
          <cell r="JE73">
            <v>100</v>
          </cell>
          <cell r="JF73">
            <v>100</v>
          </cell>
          <cell r="JG73">
            <v>100</v>
          </cell>
          <cell r="JH73">
            <v>80.024813895781634</v>
          </cell>
          <cell r="JI73">
            <v>120.09925558312653</v>
          </cell>
          <cell r="JJ73">
            <v>0</v>
          </cell>
          <cell r="JK73">
            <v>0</v>
          </cell>
          <cell r="JL73">
            <v>102.02233250620347</v>
          </cell>
          <cell r="JM73">
            <v>100</v>
          </cell>
          <cell r="JN73">
            <v>83.367768595041326</v>
          </cell>
          <cell r="JO73">
            <v>100</v>
          </cell>
          <cell r="JP73">
            <v>100</v>
          </cell>
          <cell r="JQ73">
            <v>105.02325581395348</v>
          </cell>
          <cell r="JR73">
            <v>103.24129651860746</v>
          </cell>
          <cell r="JS73">
            <v>102.79117849758788</v>
          </cell>
          <cell r="JT73">
            <v>102.51201736703366</v>
          </cell>
          <cell r="JU73">
            <v>100.01378359751895</v>
          </cell>
          <cell r="JV73">
            <v>102.02208162758963</v>
          </cell>
          <cell r="JW73" t="str">
            <v/>
          </cell>
          <cell r="JX73">
            <v>102.02208162758963</v>
          </cell>
          <cell r="JY73">
            <v>100</v>
          </cell>
          <cell r="JZ73">
            <v>75.038759689922472</v>
          </cell>
          <cell r="KA73">
            <v>120.09925558312653</v>
          </cell>
          <cell r="KB73">
            <v>100</v>
          </cell>
          <cell r="KC73">
            <v>124.96124031007751</v>
          </cell>
          <cell r="KD73">
            <v>100</v>
          </cell>
          <cell r="KE73">
            <v>100</v>
          </cell>
          <cell r="KF73">
            <v>100</v>
          </cell>
          <cell r="KG73">
            <v>80.024813895781634</v>
          </cell>
          <cell r="KH73">
            <v>120.09925558312653</v>
          </cell>
          <cell r="KI73" t="str">
            <v/>
          </cell>
          <cell r="KJ73" t="str">
            <v/>
          </cell>
          <cell r="KK73">
            <v>100</v>
          </cell>
          <cell r="KL73">
            <v>83.367768595041326</v>
          </cell>
          <cell r="KM73">
            <v>100</v>
          </cell>
          <cell r="KN73">
            <v>100</v>
          </cell>
          <cell r="KO73">
            <v>105.02325581395348</v>
          </cell>
          <cell r="KP73">
            <v>103.24129651860746</v>
          </cell>
          <cell r="KQ73">
            <v>102.79117849758788</v>
          </cell>
          <cell r="KR73">
            <v>102.51201736703366</v>
          </cell>
          <cell r="KS73">
            <v>100.01378359751895</v>
          </cell>
          <cell r="KT73">
            <v>102.02208162758963</v>
          </cell>
          <cell r="KU73" t="str">
            <v/>
          </cell>
          <cell r="KV73" t="str">
            <v/>
          </cell>
          <cell r="KW73">
            <v>102.02208162758963</v>
          </cell>
          <cell r="KX73" t="str">
            <v>7871_N</v>
          </cell>
          <cell r="KY73" t="str">
            <v>N/A</v>
          </cell>
          <cell r="KZ73" t="str">
            <v>No programó</v>
          </cell>
          <cell r="LA73" t="str">
            <v/>
          </cell>
          <cell r="LB73" t="str">
            <v/>
          </cell>
          <cell r="LC73" t="str">
            <v/>
          </cell>
          <cell r="LD73">
            <v>99.853518815976557</v>
          </cell>
          <cell r="LE73">
            <v>91.826164710134094</v>
          </cell>
          <cell r="LF73">
            <v>33020418000</v>
          </cell>
          <cell r="LG73">
            <v>30936370769</v>
          </cell>
          <cell r="LH73">
            <v>22941975143</v>
          </cell>
          <cell r="LI73">
            <v>3442935911</v>
          </cell>
          <cell r="LJ73">
            <v>3440856465</v>
          </cell>
          <cell r="LK73">
            <v>100</v>
          </cell>
          <cell r="LL73">
            <v>83.367768595041326</v>
          </cell>
          <cell r="LM73">
            <v>100</v>
          </cell>
          <cell r="LN73">
            <v>100</v>
          </cell>
          <cell r="LO73">
            <v>105.02325581395348</v>
          </cell>
          <cell r="LP73">
            <v>103.24129651860746</v>
          </cell>
          <cell r="LQ73">
            <v>102.79117849758788</v>
          </cell>
          <cell r="LR73">
            <v>102.51201736703366</v>
          </cell>
          <cell r="LS73">
            <v>100.01378359751895</v>
          </cell>
          <cell r="LT73">
            <v>102.02208162758963</v>
          </cell>
          <cell r="LU73" t="str">
            <v/>
          </cell>
          <cell r="LV73" t="str">
            <v/>
          </cell>
          <cell r="LW73">
            <v>102.02208162758963</v>
          </cell>
          <cell r="LX73">
            <v>102.02208162758963</v>
          </cell>
          <cell r="LY73">
            <v>102.02208162758963</v>
          </cell>
          <cell r="LZ73" t="str">
            <v>No oportuna: El tiempo de radicación debe coincidir con el plazo establecido por la Oficina Asesora de Planeación - OAP</v>
          </cell>
          <cell r="MA73" t="str">
            <v>Oportuno: Se radica en los tiempos establecidos por la Oficina Asesora de Planeación - OAP</v>
          </cell>
          <cell r="MB73" t="str">
            <v>Oportuno: Se radica en los tiempos establecidos por la Oficina Asesora de Planeación - OAP</v>
          </cell>
          <cell r="MC73" t="str">
            <v>Oportuno: Se radica en los tiempos establecidos por la Oficina Asesora de Planeación - OAP</v>
          </cell>
          <cell r="MD73" t="str">
            <v>Oportuno: Se radica en los tiempos establecidos por la Oficina Asesora de Planeación - OAP</v>
          </cell>
          <cell r="ME73" t="str">
            <v>Oportuno: Se radica en los tiempos establecidos por la Oficina Asesora de Planeación - OAP</v>
          </cell>
          <cell r="MF73" t="str">
            <v>Oportuno: Se radica en los tiempos establecidos por la Oficina Asesora de Planeación - OAP</v>
          </cell>
          <cell r="MG73" t="str">
            <v>Oportuno: Se radica en los tiempos establecidos por la Oficina Asesora de Planeación - OAP</v>
          </cell>
          <cell r="MH73">
            <v>0</v>
          </cell>
          <cell r="MI73">
            <v>0</v>
          </cell>
          <cell r="MJ73">
            <v>0</v>
          </cell>
          <cell r="MK73">
            <v>0</v>
          </cell>
          <cell r="ML7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7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7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7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73">
            <v>0</v>
          </cell>
          <cell r="MQ7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7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7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73">
            <v>0</v>
          </cell>
          <cell r="MU73">
            <v>0</v>
          </cell>
          <cell r="MV73">
            <v>0</v>
          </cell>
          <cell r="MW73">
            <v>0</v>
          </cell>
          <cell r="MX73">
            <v>100</v>
          </cell>
          <cell r="MY73">
            <v>83.367768595041326</v>
          </cell>
          <cell r="MZ73">
            <v>100</v>
          </cell>
          <cell r="NA73">
            <v>100</v>
          </cell>
          <cell r="NB73">
            <v>105.02325581395348</v>
          </cell>
          <cell r="NC73">
            <v>103.24129651860746</v>
          </cell>
          <cell r="ND73">
            <v>102.79117849758788</v>
          </cell>
          <cell r="NE73">
            <v>102.51201736703366</v>
          </cell>
          <cell r="NF73">
            <v>100.01378359751895</v>
          </cell>
          <cell r="NG73">
            <v>102.02208162758963</v>
          </cell>
          <cell r="NH73" t="str">
            <v/>
          </cell>
          <cell r="NI73" t="str">
            <v/>
          </cell>
          <cell r="NJ73" t="str">
            <v>No aplica</v>
          </cell>
          <cell r="NK73" t="str">
            <v>No aplica</v>
          </cell>
          <cell r="NL73" t="str">
            <v>No aplica</v>
          </cell>
          <cell r="NM73" t="str">
            <v>No aplica</v>
          </cell>
          <cell r="NN73" t="str">
            <v>No aplica</v>
          </cell>
          <cell r="NO73" t="str">
            <v>No aplica</v>
          </cell>
          <cell r="NP73" t="str">
            <v>No aplica</v>
          </cell>
          <cell r="NQ73" t="str">
            <v>No aplica</v>
          </cell>
          <cell r="NR73">
            <v>0</v>
          </cell>
          <cell r="NS73">
            <v>0</v>
          </cell>
          <cell r="NT73">
            <v>0</v>
          </cell>
          <cell r="NU73">
            <v>0</v>
          </cell>
          <cell r="NV73" t="str">
            <v xml:space="preserve">No se identificaron problemas o dificultades. La información consignada en el reporte del periodo, respecto a los avances, logros y retrasos presentados, da cuenta de forma clara, completa y concisa del nivel cumplimiento de la meta o indicador. </v>
          </cell>
          <cell r="NW73" t="str">
            <v>No aplica</v>
          </cell>
          <cell r="NX73" t="str">
            <v>No aplica</v>
          </cell>
          <cell r="NY73" t="str">
            <v>No aplica</v>
          </cell>
          <cell r="NZ73" t="str">
            <v>El indicador sectorial número 319 presenta una sobre ejecución correspondiente a 5,02 puntos porcentuales en la medida que su cálculo depende de variables numéricas, con lo cual alcanzó al corte del mes de mayo un porcentaje de cumplimiento acumulado del 105,02%. Esta diferencia se debe tener presente para el reporte de junio de manera que no se supere la programación del 100,00% de la meta planeada al corte de junio de 2022.</v>
          </cell>
          <cell r="OA73" t="str">
            <v>La meta presenta sobrejecución, ya que se ha realizado una actividad mas de la programada  en el primer semestre, debe tenerse en cuenta que la meta es de tipo constante y por tanto, se sugiere sean  revisadas las programaciones y de ser necesario ajustarla para el segundo semestre de la vigencia. Adicionalmente se recomienda tener en cuenta la utilización de formatos y logos en los documentos soportes que se reporten.</v>
          </cell>
          <cell r="OB73" t="str">
            <v xml:space="preserve">La meta presenta sobrejecución, ya que se ha realizado una actividad mas de la programada  en el primer semestre, debe tenerse en cuenta que la meta es de tipo constante y por tanto, se sugiere sean  revisadas las programaciones y de ser necesario ajustar programación.  </v>
          </cell>
          <cell r="OC73" t="str">
            <v>La meta presenta sobrejecución, ya que se adelató  la ejecución de una actividad programada  en el primer semestre, la cual ya no será presentada en el ultimo trimestre del año, de tal forma que se nivele el porcentaje de avance para obtener un cumplimiento del 100%</v>
          </cell>
          <cell r="OD73">
            <v>0</v>
          </cell>
          <cell r="OE73">
            <v>0</v>
          </cell>
          <cell r="OF73">
            <v>0</v>
          </cell>
          <cell r="OG73">
            <v>0</v>
          </cell>
          <cell r="OJ73" t="str">
            <v>PD112B</v>
          </cell>
          <cell r="OK73">
            <v>100</v>
          </cell>
          <cell r="OL73" t="str">
            <v>N/A</v>
          </cell>
          <cell r="OM73" t="str">
            <v>N/A</v>
          </cell>
          <cell r="ON73" t="str">
            <v>N/A</v>
          </cell>
          <cell r="OO73" t="str">
            <v>N/A</v>
          </cell>
          <cell r="OP73" t="str">
            <v>N/A</v>
          </cell>
          <cell r="OQ73" t="str">
            <v>N/A</v>
          </cell>
          <cell r="OR73" t="str">
            <v>N/A</v>
          </cell>
          <cell r="OS73" t="str">
            <v>N/A</v>
          </cell>
          <cell r="OT73" t="str">
            <v>N/A</v>
          </cell>
          <cell r="OU73" t="str">
            <v>N/A</v>
          </cell>
          <cell r="OV73" t="str">
            <v>N/A</v>
          </cell>
          <cell r="OW73" t="str">
            <v>N/A</v>
          </cell>
          <cell r="OX73" t="str">
            <v>N/A</v>
          </cell>
          <cell r="OY73" t="str">
            <v>N/A</v>
          </cell>
          <cell r="OZ73" t="str">
            <v>N/A</v>
          </cell>
          <cell r="PA73" t="str">
            <v>N/A</v>
          </cell>
          <cell r="PB73" t="str">
            <v>N/A</v>
          </cell>
          <cell r="PC73" t="str">
            <v>N/A</v>
          </cell>
          <cell r="PD73" t="str">
            <v>N/A</v>
          </cell>
          <cell r="PE73" t="str">
            <v>N/A</v>
          </cell>
          <cell r="PF73" t="str">
            <v>N/A</v>
          </cell>
          <cell r="PG73" t="str">
            <v>N/A</v>
          </cell>
          <cell r="PH73" t="str">
            <v>N/A</v>
          </cell>
          <cell r="PI73" t="str">
            <v>N/A</v>
          </cell>
          <cell r="PJ73" t="str">
            <v>N/A</v>
          </cell>
          <cell r="PK73" t="str">
            <v>N/A</v>
          </cell>
          <cell r="PL73">
            <v>1942744</v>
          </cell>
          <cell r="PM73">
            <v>3440993167</v>
          </cell>
          <cell r="PN73" t="str">
            <v>Meta Sectorial</v>
          </cell>
        </row>
        <row r="74">
          <cell r="A74" t="str">
            <v>PD113</v>
          </cell>
          <cell r="B74">
            <v>7871</v>
          </cell>
          <cell r="D74">
            <v>2020110010188</v>
          </cell>
          <cell r="E74" t="str">
            <v>Un nuevo contrato social y ambiental para la Bogotá del siglo XXI</v>
          </cell>
          <cell r="F74" t="str">
            <v>3. Inspirar confianza y legitimidad para vivir sin miedo y ser epicentro de cultura ciudadana, paz y reconciliación.</v>
          </cell>
          <cell r="G74" t="str">
            <v>39.  Bogotá territorio de paz y atención integral a las víctimas del conflicto armado.</v>
          </cell>
          <cell r="H74" t="str">
            <v>Mejorar la integración de las acciones, servicios y escenarios que dan respuesta a las obligaciones derivadas de ley para las víctimas, el Acuerdo de Paz, y los demás compromisos distritales en materia de memoria, reparación, paz y reconciliación.</v>
          </cell>
          <cell r="I74" t="str">
            <v>N/A</v>
          </cell>
          <cell r="J74" t="str">
            <v>Construcción de Bogotá-región como territorio de paz para las víctimas y la reconciliación</v>
          </cell>
          <cell r="K74" t="str">
            <v>Oficina de Alta Consejería de Paz, Víctimas y Reconciliación</v>
          </cell>
          <cell r="L74" t="str">
            <v xml:space="preserve">Carlos Vladimir Rodriguez Valencia </v>
          </cell>
          <cell r="M74" t="str">
            <v>Alto Consejero de Paz, Víctimas y Reconciliación</v>
          </cell>
          <cell r="N74" t="str">
            <v>Oficina de Alta Consejería de Paz, Víctimas y Reconciliación</v>
          </cell>
          <cell r="O74" t="str">
            <v xml:space="preserve">Carlos Vladimir Rodriguez Valencia </v>
          </cell>
          <cell r="P74" t="str">
            <v>Alto Consejero de Paz, Víctimas y Reconciliación</v>
          </cell>
          <cell r="Q74" t="str">
            <v>Ivana Carolina Gonzalez Murcia, Juan Guillermo Becerra Jimenez</v>
          </cell>
          <cell r="R74" t="str">
            <v>Hilda Lucero Molina Velandia</v>
          </cell>
          <cell r="S74" t="str">
            <v>300. Formular e implementar una estrategia para la apropiación social de la memoria, para la paz y la reconciliación en los territorios ciudad región, a través de la pedagogía social y la gestión del conocimiento.</v>
          </cell>
          <cell r="T74" t="str">
            <v>320. Porcentaje de avance en la implementación de la estrategia para la apropiación social de la memoria, para la paz y la reconciliación en los territorios ciudad región a través de la pedagogía social y la gestión del conocimiento</v>
          </cell>
          <cell r="X74" t="str">
            <v>83. Formular e implementar una estrategia para la apropiación social de la memoria, para la paz y la reconciliación en los territorios ciudad región, a través de la pedagogía social y la gestión del conocimiento.</v>
          </cell>
          <cell r="Y74" t="str">
            <v>Porcentaje (%) de avance en la implementación de la estrategia para la apropiación social de la memoria, para la paz y la reconciliación en los territorios ciudad región, a través de la pedagogía social y la gestión del conocimiento.</v>
          </cell>
          <cell r="Z74" t="str">
            <v>300. Formular e implementar una estrategia para la apropiación social de la memoria, para la paz y la reconciliación en los territorios ciudad región, a través de la pedagogía social y la gestión del conocimiento.</v>
          </cell>
          <cell r="AA74" t="str">
            <v>320. Porcentaje de avance en la implementación de la estrategia para la apropiación social de la memoria, para la paz y la reconciliación en los territorios ciudad región, a través de la pedagogía social y la gestión del conocimiento.</v>
          </cell>
          <cell r="AH74" t="str">
            <v>16. Paz, justicia e instituciones sólidas</v>
          </cell>
          <cell r="AI74" t="str">
            <v xml:space="preserve">PD_Meta Estratégica: 83. Formular e implementar una estrategia para la apropiación social de la memoria, para la paz y la reconciliación en los territorios ciudad región, a través de la pedagogía social y la gestión del conocimiento.; PD_ID Meta Estratégica: Porcentaje (%) de avance en la implementación de la estrategia para la apropiación social de la memoria, para la paz y la reconciliación en los territorios ciudad región, a través de la pedagogía social y la gestión del conocimiento.; PD_Meta Sectorial: 300. Formular e implementar una estrategia para la apropiación social de la memoria, para la paz y la reconciliación en los territorios ciudad región, a través de la pedagogía social y la gestión del conocimiento.; PD_Indicador Meta sector: 320. Porcentaje de avance en la implementación de la estrategia para la apropiación social de la memoria, para la paz y la reconciliación en los territorios ciudad región, a través de la pedagogía social y la gestión del conocimiento.; ODS: 16. Paz, justicia e instituciones sólidas; </v>
          </cell>
          <cell r="AJ74">
            <v>0</v>
          </cell>
          <cell r="AK74">
            <v>44466</v>
          </cell>
          <cell r="AL74">
            <v>2</v>
          </cell>
          <cell r="AM74">
            <v>2022</v>
          </cell>
          <cell r="AN74" t="str">
            <v>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v>
          </cell>
          <cell r="AO74" t="str">
            <v>-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v>
          </cell>
          <cell r="AP74">
            <v>2020</v>
          </cell>
          <cell r="AQ74">
            <v>2024</v>
          </cell>
          <cell r="AR74" t="str">
            <v>Creciente</v>
          </cell>
          <cell r="AS74" t="str">
            <v>Eficacia</v>
          </cell>
          <cell r="AT74" t="str">
            <v>Porcentaje</v>
          </cell>
          <cell r="AU74" t="str">
            <v>Producto</v>
          </cell>
          <cell r="AV74" t="str">
            <v>N/D</v>
          </cell>
          <cell r="AW74" t="str">
            <v>N/D</v>
          </cell>
          <cell r="AX74" t="str">
            <v>N/D</v>
          </cell>
          <cell r="AZ74">
            <v>1</v>
          </cell>
          <cell r="BB74" t="str">
            <v>La meta se cumplirá a través de la programación y ejecución de las acciones o actividades asociadas a la meta del proyecto de inversión, las cuales se programarán anualmente y se les hará seguimiento mensualmente. El peso de las actividades asociadas a la meta puede variar dependiendo de las prioridades definidas para cada la vigencia (ID PD100), de conformidad con el plan interno de trabajo de la Oficina Alta Consejería de Paz, Víctimas y Reconciliación.</v>
          </cell>
          <cell r="BC74" t="str">
            <v>(Sumatoria de acciones o actividades ejecutadas/Sumatoria de acciones o actividades programadas)*100</v>
          </cell>
          <cell r="BD74" t="str">
            <v>Sumatoria de acciones o actividades ejecutadas</v>
          </cell>
          <cell r="BE74" t="str">
            <v>Sumatoria de acciones o actividades programadas</v>
          </cell>
          <cell r="BF74" t="str">
            <v>Soportes de cumplimiento de las acciones o actividades ralacionadas con la estrategia de promoción de la memoria, para la construcción de paz, la reconciliación y la democracia.</v>
          </cell>
          <cell r="BG74">
            <v>3</v>
          </cell>
          <cell r="BH74">
            <v>44644</v>
          </cell>
          <cell r="BI74" t="str">
            <v>Radicado 3-2022-9977 del 24/03/2022</v>
          </cell>
          <cell r="BJ74" t="str">
            <v>Establecer variables 1 y/o 2 numéricas</v>
          </cell>
          <cell r="BK74">
            <v>100</v>
          </cell>
          <cell r="BL74">
            <v>5</v>
          </cell>
          <cell r="BM74">
            <v>20</v>
          </cell>
          <cell r="BN74">
            <v>55</v>
          </cell>
          <cell r="BO74">
            <v>90</v>
          </cell>
          <cell r="BP74">
            <v>100</v>
          </cell>
          <cell r="BW74">
            <v>5</v>
          </cell>
          <cell r="BX74">
            <v>20</v>
          </cell>
          <cell r="BY74">
            <v>55</v>
          </cell>
          <cell r="BZ74">
            <v>15</v>
          </cell>
          <cell r="CA74">
            <v>35</v>
          </cell>
          <cell r="CB74">
            <v>0</v>
          </cell>
          <cell r="CC74">
            <v>0</v>
          </cell>
          <cell r="CD74">
            <v>0</v>
          </cell>
          <cell r="CE74">
            <v>0</v>
          </cell>
          <cell r="CF74">
            <v>5</v>
          </cell>
          <cell r="CG74">
            <v>20</v>
          </cell>
          <cell r="CH74">
            <v>48.174999999999997</v>
          </cell>
          <cell r="CI74" t="str">
            <v>Suma</v>
          </cell>
          <cell r="CJ74">
            <v>0</v>
          </cell>
          <cell r="CK74">
            <v>4.6375000000000002</v>
          </cell>
          <cell r="CL74">
            <v>2.1875</v>
          </cell>
          <cell r="CM74">
            <v>2.4500000000000002</v>
          </cell>
          <cell r="CN74">
            <v>0</v>
          </cell>
          <cell r="CO74">
            <v>2.1875</v>
          </cell>
          <cell r="CP74">
            <v>7.4375</v>
          </cell>
          <cell r="CQ74">
            <v>4.6375000000000002</v>
          </cell>
          <cell r="CR74">
            <v>2.1875</v>
          </cell>
          <cell r="CS74">
            <v>2.4500000000000002</v>
          </cell>
          <cell r="CT74">
            <v>2.1875</v>
          </cell>
          <cell r="CU74">
            <v>4.6375000000000002</v>
          </cell>
          <cell r="CV74">
            <v>55</v>
          </cell>
          <cell r="CW74">
            <v>28.174999999999997</v>
          </cell>
          <cell r="CX74">
            <v>28.174999999999997</v>
          </cell>
          <cell r="CY74">
            <v>0</v>
          </cell>
          <cell r="CZ74">
            <v>26.5</v>
          </cell>
          <cell r="DA74">
            <v>12.5</v>
          </cell>
          <cell r="DB74">
            <v>14</v>
          </cell>
          <cell r="DC74">
            <v>0</v>
          </cell>
          <cell r="DD74">
            <v>12.5</v>
          </cell>
          <cell r="DE74">
            <v>42.5</v>
          </cell>
          <cell r="DF74">
            <v>26.5</v>
          </cell>
          <cell r="DG74">
            <v>12.5</v>
          </cell>
          <cell r="DH74">
            <v>14</v>
          </cell>
          <cell r="DI74">
            <v>12.5</v>
          </cell>
          <cell r="DJ74">
            <v>26.5</v>
          </cell>
          <cell r="DK74">
            <v>200</v>
          </cell>
          <cell r="DL74">
            <v>0</v>
          </cell>
          <cell r="DM74">
            <v>26.5</v>
          </cell>
          <cell r="DN74">
            <v>12.5</v>
          </cell>
          <cell r="DO74">
            <v>14</v>
          </cell>
          <cell r="DP74">
            <v>0</v>
          </cell>
          <cell r="DQ74">
            <v>10</v>
          </cell>
          <cell r="DR74">
            <v>45</v>
          </cell>
          <cell r="DS74">
            <v>26.5</v>
          </cell>
          <cell r="DT74">
            <v>12.5</v>
          </cell>
          <cell r="DU74">
            <v>14</v>
          </cell>
          <cell r="DV74">
            <v>0</v>
          </cell>
          <cell r="DW74">
            <v>0</v>
          </cell>
          <cell r="DX74">
            <v>161</v>
          </cell>
          <cell r="DY74">
            <v>161</v>
          </cell>
          <cell r="DZ74" t="str">
            <v>No Programó</v>
          </cell>
          <cell r="EA74" t="str">
            <v>Actas de reunión
Informe de avance
Informe de actividades
Evidencias de reunión
Documento técnico
Soportes de labores administrativas</v>
          </cell>
          <cell r="EB74" t="str">
            <v>Actas de reunión
Informe de avance
Informe de actividades
Evidencias de reunión
Documento técnico
Soportes de labores administrativas</v>
          </cell>
          <cell r="EC74" t="str">
            <v>Actas de reunión
Informe de avance
Informe de actividades
Evidencias de reunión
Documento técnico
Soportes de labores administrativas</v>
          </cell>
          <cell r="ED74" t="str">
            <v>No Programó</v>
          </cell>
          <cell r="EE74" t="str">
            <v>Actas de reunión
Informe de avance
Informe de actividades
Evidencias de reunión
Documento técnico
Soportes de labores administrativas</v>
          </cell>
          <cell r="EF74" t="str">
            <v>Actas de reunión
Informe de avance
Informe de actividades
Evidencias de reunión
Documento técnico
Soportes de labores administrativas</v>
          </cell>
          <cell r="EG74" t="str">
            <v>Actas de reunión
Informe de avance
Informe de actividades
Evidencias de reunión
Documento técnico
Soportes de labores administrativas</v>
          </cell>
          <cell r="EH74" t="str">
            <v>Actas de reunión
Informe de avance
Informe de actividades
Evidencias de reunión
Documento técnico
Soportes de labores administrativas</v>
          </cell>
          <cell r="EI74" t="str">
            <v>Actas de reunión
Informe de avance
Informe de actividades
Evidencias de reunión
Documento técnico
Soportes de labores administrativas</v>
          </cell>
          <cell r="EJ74" t="str">
            <v>Actas de reunión
Informe de avance
Informe de actividades
Evidencias de reunión
Documento técnico
Soportes de labores administrativas</v>
          </cell>
          <cell r="EK74" t="str">
            <v>Actas de reunión
Informe de avance
Informe de actividades
Evidencias de reunión
Documento técnico
Soportes de labores administrativas</v>
          </cell>
          <cell r="EL74" t="str">
            <v/>
          </cell>
          <cell r="EM74" t="str">
            <v>•	M 1.A2.1 Programación CMPR
•	M1.A1.1 Borrador informe 9 de abril CMPR
"</v>
          </cell>
          <cell r="EN74" t="str">
            <v>• M1.A1.1.2.1 CERTIFICADO MANTENIMIENTO Y LIMPIEZA CTZ CMPR
• M1.A1.1.2.2 ANEXO INFORME ASEGURADORA FACHADA CMPR
• M1.A1.1.2.3 ANEXO INFORME ASEGURADORA FACHADA CMPR 8M</v>
          </cell>
          <cell r="EO74" t="str">
            <v>• M1.A.1.1.1.3 REPORTE PCAS PUB CMPR</v>
          </cell>
          <cell r="EP74" t="str">
            <v/>
          </cell>
          <cell r="EQ74" t="str">
            <v>M1. A1.1.1.2 Solicitud Mantenimiento Edificaciones CMPR</v>
          </cell>
          <cell r="ER74" t="str">
            <v>• M1.A1.1.1.1. INFORME INDICADOR DE GESTIÓN IITRIM22
• M1.A1.1.1.2. REPORTE PCAS PUB IITRIM22
• M1.A1.1.1.2 PROGRAMACIÓN DE ESPACIOS CMPR
• ESTUDIO PREVIO CENTRO DE MEMORIA - CMPR rev 03-05
• Estudio Previo OBRA CMPR Observ. SGA-LP-003-2022 v. 07062022
• ANEXO 15 TECNICO_ADECUACIONES_SISTEMA_ELECTRICO_CMPR_29_04_2022</v>
          </cell>
          <cell r="ES74" t="str">
            <v>• M1.A1.1.1.1. INFORME SEMESTRAL ACCIONES DE FORTALECIMIENTO A IMH ENEJUN22
• M1.A1.1.1.2 INSUMOS MPR ANTEPROYECTO 2023</v>
          </cell>
          <cell r="ET74" t="str">
            <v>•	M1.A1.1.1.2.1 Acta comite tecnico Septiembre 2022.docx
•	M1.A1.1.1.2.2 Lista Asistencia Comite técnico convenio 394 Septiembre 2022.txt</v>
          </cell>
          <cell r="EU74" t="str">
            <v>M1.A1.1.1.1. INFORME INDICADOR DE GESTIÓN IIITRIM22</v>
          </cell>
          <cell r="EV74" t="str">
            <v/>
          </cell>
          <cell r="EW74" t="str">
            <v/>
          </cell>
          <cell r="EX74" t="str">
            <v>N/A</v>
          </cell>
          <cell r="EY74" t="str">
            <v>N/A</v>
          </cell>
          <cell r="EZ74" t="str">
            <v>N/A</v>
          </cell>
          <cell r="FA74" t="str">
            <v>N/A</v>
          </cell>
          <cell r="FB74" t="str">
            <v>N/A</v>
          </cell>
          <cell r="FC74" t="str">
            <v>N/A</v>
          </cell>
          <cell r="FD74" t="str">
            <v>N/A</v>
          </cell>
          <cell r="FE74" t="str">
            <v>N/A</v>
          </cell>
          <cell r="FF74" t="str">
            <v>N/A</v>
          </cell>
          <cell r="FG74" t="str">
            <v>N/A</v>
          </cell>
          <cell r="FH74" t="str">
            <v>N/A</v>
          </cell>
          <cell r="FI74" t="str">
            <v>N/A</v>
          </cell>
          <cell r="FJ74" t="str">
            <v>N/A</v>
          </cell>
          <cell r="FK74" t="str">
            <v>N/A</v>
          </cell>
          <cell r="FL74" t="str">
            <v>N/A</v>
          </cell>
          <cell r="FM74" t="str">
            <v>N/A</v>
          </cell>
          <cell r="FN74" t="str">
            <v>N/A</v>
          </cell>
          <cell r="FO74" t="str">
            <v>N/A</v>
          </cell>
          <cell r="FP74" t="str">
            <v>N/A</v>
          </cell>
          <cell r="FQ74" t="str">
            <v>N/A</v>
          </cell>
          <cell r="FR74" t="str">
            <v>N/A</v>
          </cell>
          <cell r="FS74" t="str">
            <v>N/A</v>
          </cell>
          <cell r="FT74" t="str">
            <v>N/A</v>
          </cell>
          <cell r="FU74" t="str">
            <v>N/A</v>
          </cell>
          <cell r="FV74" t="str">
            <v>N/A</v>
          </cell>
          <cell r="FW74" t="str">
            <v>N/A</v>
          </cell>
          <cell r="FX74" t="str">
            <v>N/A</v>
          </cell>
          <cell r="FY74" t="str">
            <v>N/A</v>
          </cell>
          <cell r="FZ74" t="str">
            <v>N/A</v>
          </cell>
          <cell r="GA74" t="str">
            <v>N/A</v>
          </cell>
          <cell r="GB74" t="str">
            <v>N/A</v>
          </cell>
          <cell r="GC74" t="str">
            <v>N/A</v>
          </cell>
          <cell r="GD74" t="str">
            <v>N/A</v>
          </cell>
          <cell r="GE74" t="str">
            <v>N/A</v>
          </cell>
          <cell r="GF74" t="str">
            <v>N/A</v>
          </cell>
          <cell r="GG74" t="str">
            <v>N/A</v>
          </cell>
          <cell r="GH74" t="str">
            <v>N/A</v>
          </cell>
          <cell r="GI74" t="str">
            <v>N/A</v>
          </cell>
          <cell r="GJ74" t="str">
            <v>N/A</v>
          </cell>
          <cell r="GK74" t="str">
            <v>N/A</v>
          </cell>
          <cell r="GL74" t="str">
            <v>N/A</v>
          </cell>
          <cell r="GM74" t="str">
            <v>N/A</v>
          </cell>
          <cell r="GN74" t="str">
            <v>N/A</v>
          </cell>
          <cell r="GO74" t="str">
            <v>N/A</v>
          </cell>
          <cell r="GP74" t="str">
            <v>N/A</v>
          </cell>
          <cell r="GQ74" t="str">
            <v>N/A</v>
          </cell>
          <cell r="GR74" t="str">
            <v>N/A</v>
          </cell>
          <cell r="GS74" t="str">
            <v>N/A</v>
          </cell>
          <cell r="GT74" t="str">
            <v>N/A</v>
          </cell>
          <cell r="GU74" t="str">
            <v>N/A</v>
          </cell>
          <cell r="GV74" t="str">
            <v>N/A</v>
          </cell>
          <cell r="GW74" t="str">
            <v>N/A</v>
          </cell>
          <cell r="GX74" t="str">
            <v>N/A</v>
          </cell>
          <cell r="GY74" t="str">
            <v>N/A</v>
          </cell>
          <cell r="GZ74" t="str">
            <v>N/A</v>
          </cell>
          <cell r="HA74" t="str">
            <v>N/A</v>
          </cell>
          <cell r="HB74" t="str">
            <v>N/A</v>
          </cell>
          <cell r="HC74" t="str">
            <v>N/A</v>
          </cell>
          <cell r="HD74" t="str">
            <v>N/A</v>
          </cell>
          <cell r="HE74" t="str">
            <v>N/A</v>
          </cell>
          <cell r="HF74" t="str">
            <v>N/A</v>
          </cell>
          <cell r="HG74" t="str">
            <v>N/A</v>
          </cell>
          <cell r="HH74" t="str">
            <v>N/A</v>
          </cell>
          <cell r="HI74" t="str">
            <v>N/A</v>
          </cell>
          <cell r="HJ74" t="str">
            <v>N/A</v>
          </cell>
          <cell r="HK74" t="str">
            <v>N/A</v>
          </cell>
          <cell r="HL74" t="str">
            <v>N/A</v>
          </cell>
          <cell r="HM74" t="str">
            <v>N/A</v>
          </cell>
          <cell r="HN74" t="str">
            <v>N/A</v>
          </cell>
          <cell r="HO74" t="str">
            <v>N/A</v>
          </cell>
          <cell r="HP74" t="str">
            <v>N/A</v>
          </cell>
          <cell r="HQ74" t="str">
            <v>N/A</v>
          </cell>
          <cell r="HR74" t="str">
            <v>N/A</v>
          </cell>
          <cell r="HS74" t="str">
            <v>N/A</v>
          </cell>
          <cell r="HT74" t="str">
            <v>N/A</v>
          </cell>
          <cell r="HU74" t="str">
            <v>N/A</v>
          </cell>
          <cell r="HV74" t="str">
            <v>N/A</v>
          </cell>
          <cell r="HW74" t="str">
            <v>N/A</v>
          </cell>
          <cell r="HX74" t="str">
            <v>Para el indicador de porcentaje de la estrategia de promoción de la memoria, para la construcción de paz, la reconciliación y la democracia, en la ciudad región, durante lo corrido de la vigencia 2022, con corte al mes de octubre se han realizado en total 13 actividades de las 13 programadas así:
1. Se proyectaron los insumos del Centro Memoria, Paz y Reconciliación -CMPR, a partir de la gestión realizada durante el 2021, para el Informe del 9 de abril.
2. Se consolidó la agenda de préstamo y uso de espacios del Centro Memoria, Paz y Reconciliación -CMPR.
3. Se adelantaron las gestiones necesarias y se realizaron los informes pertinentes que documentaban los daños a la fachada del Centro de Memoria, Paz y Reconciliación - CMPR.
4. Se llevaron a cabo (2) reportes de la gestión del CMPR en el cumplimiento de las políticas públicas distritales.
5. Se realizó una solicitud de mantenimiento, a través de GLPI, a la Dirección Administrativa y Financiera, para la reparación y cambio de luminarias en la Sala Infantil Camino a Casa ubicada en el Centro de Memoria, Paz y Reconciliación.
6. Se realizó seguimiento a la gestión del CMPR con la presentación del informe bimestral del indicador de gestión GE 076
7. Se adelantó gestión y se documentó el daño en la fachada del CMPR, producto de la vandalización por las marchas y protesta social.
8.Se presentó el informe semestral de acciones de fortalecimiento a iniciativas ciudadanas para la construcción de paz y reconciliación.
9. Se proyectaron los insumos técnicos para la presentación del anteproyecto de presupuesto 2023.
10. Se lideró el Comité Técnico del Convenio Interadministrativo entre la Secretaría General y la Secretaría Distrital de Cultura, Recreación y Deporte.
11, 12 y 13. Se presentaron los informes trimestrales,  correspondientes al trabajo del CMPR durante la vigencia 2022 del indicador de gestión GE 076, definido para hacer seguimiento a la gestión desarrollada por la CMPR: "Porcentaje de cumplimiento de productos de pedagogía social y los procesos pedagógicos para la apropiación social de la paz, la memoria y la reconciliación".
BENEFICIOS:
• Se garantizó el uso de espacios por parte de organizaciones, colectivos e iniciativas ciudadanas de memoria, paz y reconciliación, contando con las adecuaciones necesarias para que la ciudadanía y las organizaciones sociales que acceden al CMPR puedan disfrutar de unas instalaciones en condiciones óptimas, permitiendo una mejor atención a los y las ciudadanas que asisten o solicitan asistencia técnica al CMPR, y de forma particular beneficia a los niños y niñas que son usuarios y participantes de las actividades que se programan en la Sala Infantil.
• La realización del reporte de seguimiento a políticas públicas permite entender el avance del CMPR en sus compromisos con la ciudadanía a través de las políticas públicas distritales. En particular, parte de estos compromisos tienen que ver con la política pública de juventud, y es una forma de visibilizar las acciones que, desde la memoria, la paz y la reconciliación, benefician a esta población.
• Los comités técnicos permiten hacer supervisión de la adecuada ejecución del convenio, y entre ellos de las convocatorias de estímulos del CMPR, que redundan en beneficios a organizaciones e iniciativas ciudadanas que, desde el arte, aportan a la memoria, la paz y la reconciliación de la ciudad.
• Los informes de la gestión del CMPR son una herramienta fundamental para visibilizar el trabajo realizado por la Dirección en la Gestión Pública. También, a través de los reportes de políticas públicas permite brindar información a las entidades distritales ya la ciudadanía sobre las acciones del CMPR en materia de juventud.</v>
          </cell>
          <cell r="HY74" t="str">
            <v>No se presentaron retrasos</v>
          </cell>
          <cell r="HZ74" t="str">
            <v/>
          </cell>
          <cell r="IA74" t="str">
            <v>No programó</v>
          </cell>
          <cell r="IB74" t="str">
            <v>Este indicador está compuesto por el reporte de las acciones para el desarrollo de la estrategia para la promoción de la memoria, para la construcción de paz y reconciliación de Bogotá-Región, según las cuales, para el mes de febrero se reportaron (2) actividades de (2) programadas:
*Se proyectaron los insumos del Centro Memoria, Paz y Reconciliación -CMPR, a partir de la gestión realizada durante el 2021, para el "Informe del 9 de abril". El Informe "09 de abril" de conmemoración del “Día de la Memoria y la Solidaridad con las Víctimas del Conflicto Armado en Colombia”, presentará el balance de la vigencia 2021 al exponer avances y retos de gestión, seguimiento e implementación de la Política Pública de Atención y Reparación Integral a las víctimas del conflicto armado residentes en Bogotá.
*Se consolidó la agenda de préstamo y uso de espacios del Centro Memoria, Paz y Reconciliación -CMPR para el mes de febrero.
BENEFICIOS
Se garantizó el uso de espacios por parte de organizaciones, colectivos e iniciativas ciudadanas de memoria, paz y reconciliación.</v>
          </cell>
          <cell r="IC74" t="str">
            <v>Este indicador está compuesto por el reporte de las acciones para el desarrollo de la estrategia para la promoción de la memoria, para la construcción de paz y reconciliación de Bogotá-Región, según las cuales, para el mes de marzo se reportó (1) actividad de (1) programada:
• Se adelantaron las gestiones necesarias y se realizaron los informes pertinentes que documentaban los daños a la fachada del Centro de Memoria, Paz y Reconciliación - CMPR, producto de la vandalización de estas en distintos escenarios de movilización social y acciones de hecho.
BENEFICIOS
• Se adelantaron las adecuaciones necesarias para que la ciudadanía y las organizaciones sociales que acceden al CMPR puedan disfrutar de unas instalaciones en condiciones óptimas.</v>
          </cell>
          <cell r="ID74" t="str">
            <v>Este indicador está compuesto por el reporte de las acciones para el desarrollo de la estrategia para la promoción de la memoria para la construcción de paz y reconciliación de Bogotá-Región, según las cuales en el mes de abril se reportó (1) actividad de (1) programada:
• Se consolidó el seguimiento a los productos de las políticas de Derechos Humanos y Juventud, en los cuales participa la Dirección de Centro Memoria, Paz y Reconciliación de la Oficina de Alta Consejería der Paz, Víctimas y Reconciliación las cuales tuvieron ajecución en el primer trimestre  de 2022.
BENEFICIOS
• La realización del reporte de seguimiento a políticas públicas permite entender el avance del CMPR en sus compromisos con la ciudadanía a través de las políticas públicas distritales. En particular, parte de estos compromisos tienen que ver con la política pública de juventud, y Es una forma de visibilizar las acciones que, desde la memoria, la paz y la reconciliación, benefician a esta población.</v>
          </cell>
          <cell r="IE74" t="str">
            <v>No programó</v>
          </cell>
          <cell r="IF74" t="str">
            <v xml:space="preserve">Este indicador está compuesto por el reporte de las acciones para el desarrollo de la estrategia para la promoción de la memoria para la construcción de paz y reconciliación de Bogotá-Región, según las cuales en el mes de junio se reportó (1) actividad de (1) programada:
Se realizó una solicitud de mantenimiento el 09 de junio de 2022, a través de GLPI a la Dirección Administrativa y Financiera, para la reparación y cambio de luminarias en la Sala Infantil Camino a Casa ubicada en el Centro de Memoria, Paz y Reconciliación.
RETRASO: Se realizó la solicitud de mantenimiento, sin embargo no al corte de junio esta pendiente el mantenimiento de las iluminarias, que se espera solucionar en los siguientes meses.
BENEFICIOS
Se logó identificar las necesidades de mantenimiento del CMPR para que se logre gestionar por parte del área de mantenimiento las adecuaciones y reparaciones necesarias a la infraestructura del centro de memoria.
</v>
          </cell>
          <cell r="IG74" t="str">
            <v>Este indicador está compuesto por el reporte de las acciones para el desarrollo de la estrategia para la promoción de la memoria, para la construcción de paz y reconciliación de Bogotá-Región, según las cuales, para el mes de julio se reportaron (3) actividades de (3) programadas:
1. Se realizó el informe bimestral del indicador de gestión GE 076, definido para hacer seguimiento a la gestión desarrollada por la Dirección del Centro de Memoria, Paz y Reconciliación: "Porcentaje de cumplimiento de productos de pedagogía social y los procesos pedagógicos para la apropiación social de la paz, la memoria y la reconciliación".
2. Se reportó el avance en los compromisos del CMPR en las distintas políticas públicas distritales.
3. Se avanzó en la gestión y administración de la programación de espacios de la sede del Centro de Memoria, Paz y Reconciliación, para el uso de estos por parte de la ciudadanía que agencia acciones de paz, las organizaciones de víctimas, las organizaciones sociales, y las instituciones públicas.
De acuerdo con el retraso reportado en el mes de junio, frente a las acciones de seguimiento a la adecuación, mantenimiento y actualización tecnológica del CMPR, el cual se justificó en la no presentación del certificado de  mantenimiento y reparación de las de las luminarias, se aclara que en este aspecto el alcance de la Oficina de Alta Consejería de Paz, Víctimas y Reconciliación va hasta realizar la solicitud ante la dependencia competente, que para este caso es la Subdirección de Servicios Administrativos de la Secretaría General. Al corte 31 de julio de 2022, se evidencia que se adelantó el proceso de contratación cuyo objeto es “Contratar las obras para la adecuación del sistema eléctrico, certificación y conexión definitiva del Centro Memoria Paz y Reconciliación – CMPR” por valor de $684,047,213. Sin embargo, a la fecha la contratista no ha ejecutado las obras.
BENEFICIOS
•	Los informes de la gestión del CMPR son una herramienta fundamental para visibilizar el trabajo realizado por la dirección en la gestión pública. También, a través de los reportes de políticas públicas permite brindar información a las entidades distritales ya la ciudadanía sobre las acciones del CMPR en materia de juventud.
•	Se garantizó el uso de los espacios del Centro de Memoria, Paz y Reconciliación, para el desarrollo de accione s en materia de memoria, paz y reconciliación, por parte de la ciudadanía, las organizaciones sociales y de víctimas, las instituciones públicas, y en ellas la ACPVR.</v>
          </cell>
          <cell r="IH74" t="str">
            <v>Este indicador está compuesto por el reporte de las acciones para el desarrollo de la estrategia para la promoción de la memoria, para la construcción de paz y reconciliación de Bogotá-Región, según las cuales, para el mes de agosto se reportaron (2) actividades de (2) programadas:
1. Se construyó un informe, de carácter semestral, que busca visibilizar el trabajo y las gestiones al alrededor de las acciones de fortalecimiento a iniciativas ciudadanas de memoria, para la construcción de paz y reconciliación.
2. Se construyeron los insumos técnicos y las proyecciones administrativas, para consolidar una propuesta de trabajo para 2023, en el marco de la construcción de Anteproyecto de Presupuesto, que es el referente de planeación y ejecución de acciones en el siguiente año.
BENEFICIOS
• Los informes de la gestión del CMPR son una herramienta fundamental para visibilizar el trabajo realizado por la dirección en la gestión pública. En particular, el informe permite brindar información a las entidades distritales ya la ciudadanía sobre las acciones del CMPR en para el fortalecimiento de organizaciones sociales, organizaciones de víctimas, iniciativas de víctimas y de la ciudadanía en general, alrededor de la memoria, la paz y la reconciliación.
• El proyecto, además de hacer una proyección administrativa y de planeación técnica para el 2023, permite identificar los principales resultados de la gestión del CMPR en lo que va del 2022. Esto permite dar visibilidad de la gestión, además de que busca asegurar acciones para la continuidad de la oferta del CMPR en 2023.</v>
          </cell>
          <cell r="II74" t="str">
            <v>Este indicador está compuesto por el reporte de las acciones para el desarrollo de la estrategia para la promoción de la memoria, para la construcción de paz y reconciliación de Bogotá-Región, según las cuales, para el mes de septiembre se reportó (1) actividad de (1) programada:
1. Se lideró el Comité Técnico del Convenio Interadministrativo entre la Secretaría General y la Secretaría Distrital de Cultura, Recreación y Deporte, que posibilita la alianza de la ACPVR y la Secretaría de Cultura para la realización de convocatorias de estímulos agenciadas desde la Dirección de CMPR. Es importante mencionar que el CMPR ostenta la Secretaría Técnica de dicho comité.
BENEFICIOS
Los comités técnicos permiten hacer supervisión de la adecuada ejecución del convenio, y entre ellos de las convocatorias de estímulos del CMPR, que redundan en beneficios a organizaciones e iniciativas ciudadanas que, desde el arte, aportan a la memoria, la paz y la reconciliación de la ciudad.</v>
          </cell>
          <cell r="IJ74" t="str">
            <v>Este indicador está compuesto por el reporte de las acciones para el desarrollo de la estrategia para la promoción de la memoria, para la construcción de paz y reconciliación de Bogotá-Región, según las cuales, para el mes de octubre se reportó (1) actividad de (1) programada:
Se construyó el informe trimestral,  correspondiente al trabajo del Centro memoria, Paz y Reconciliación -CMPR durante el trimestre de julio a septiembre de 2022, del indicador de gestión GE 076, definido para hacer seguimiento a la gestión desarrollada por la CMPR: "Porcentaje de cumplimiento de productos de pedagogía social y los procesos pedagógicos para la apropiación social de la paz, la memoria y la reconciliación".
BENEFICIOS
Los informes de la gestión del CMPR son una herramienta fundamental para visibilizar el trabajo realizado por la Dirección en la Gestión Pública. También, a través de los reportes de políticas públicas permite brindar información a las entidades distritales ya la ciudadanía sobre las acciones del CMPR en materia de juventud.</v>
          </cell>
          <cell r="IK74" t="str">
            <v/>
          </cell>
          <cell r="IL74" t="str">
            <v/>
          </cell>
          <cell r="IM74">
            <v>0</v>
          </cell>
          <cell r="IN74">
            <v>1</v>
          </cell>
          <cell r="IO74">
            <v>1</v>
          </cell>
          <cell r="IP74">
            <v>1</v>
          </cell>
          <cell r="IQ74">
            <v>0</v>
          </cell>
          <cell r="IR74">
            <v>0.8</v>
          </cell>
          <cell r="IS74">
            <v>1.0588235294117647</v>
          </cell>
          <cell r="IT74">
            <v>1</v>
          </cell>
          <cell r="IU74">
            <v>1</v>
          </cell>
          <cell r="IV74">
            <v>1</v>
          </cell>
          <cell r="IW74">
            <v>0</v>
          </cell>
          <cell r="IX74">
            <v>0</v>
          </cell>
          <cell r="IY74">
            <v>0.80500000000000005</v>
          </cell>
          <cell r="IZ74">
            <v>0</v>
          </cell>
          <cell r="JA74">
            <v>13.25</v>
          </cell>
          <cell r="JB74">
            <v>6.25</v>
          </cell>
          <cell r="JC74">
            <v>7.0000000000000009</v>
          </cell>
          <cell r="JD74">
            <v>0</v>
          </cell>
          <cell r="JE74">
            <v>5</v>
          </cell>
          <cell r="JF74">
            <v>22.5</v>
          </cell>
          <cell r="JG74">
            <v>13.25</v>
          </cell>
          <cell r="JH74">
            <v>6.25</v>
          </cell>
          <cell r="JI74">
            <v>7.0000000000000009</v>
          </cell>
          <cell r="JJ74">
            <v>0</v>
          </cell>
          <cell r="JK74">
            <v>0</v>
          </cell>
          <cell r="JL74">
            <v>80.5</v>
          </cell>
          <cell r="JM74">
            <v>0</v>
          </cell>
          <cell r="JN74">
            <v>13.25</v>
          </cell>
          <cell r="JO74">
            <v>19.5</v>
          </cell>
          <cell r="JP74">
            <v>26.5</v>
          </cell>
          <cell r="JQ74">
            <v>26.5</v>
          </cell>
          <cell r="JR74">
            <v>31.5</v>
          </cell>
          <cell r="JS74">
            <v>54</v>
          </cell>
          <cell r="JT74">
            <v>67.25</v>
          </cell>
          <cell r="JU74">
            <v>73.5</v>
          </cell>
          <cell r="JV74">
            <v>80.5</v>
          </cell>
          <cell r="JW74">
            <v>80.5</v>
          </cell>
          <cell r="JX74">
            <v>80.5</v>
          </cell>
          <cell r="JY74" t="str">
            <v>No Programó</v>
          </cell>
          <cell r="JZ74">
            <v>100</v>
          </cell>
          <cell r="KA74">
            <v>100</v>
          </cell>
          <cell r="KB74">
            <v>100</v>
          </cell>
          <cell r="KC74" t="str">
            <v/>
          </cell>
          <cell r="KD74">
            <v>80</v>
          </cell>
          <cell r="KE74">
            <v>105.88235294117648</v>
          </cell>
          <cell r="KF74">
            <v>100</v>
          </cell>
          <cell r="KG74">
            <v>100</v>
          </cell>
          <cell r="KH74">
            <v>100</v>
          </cell>
          <cell r="KI74" t="str">
            <v/>
          </cell>
          <cell r="KJ74" t="str">
            <v/>
          </cell>
          <cell r="KK74" t="str">
            <v>No Programó</v>
          </cell>
          <cell r="KL74">
            <v>100</v>
          </cell>
          <cell r="KM74">
            <v>100</v>
          </cell>
          <cell r="KN74">
            <v>100</v>
          </cell>
          <cell r="KO74">
            <v>100</v>
          </cell>
          <cell r="KP74">
            <v>96.18320610687023</v>
          </cell>
          <cell r="KQ74">
            <v>100</v>
          </cell>
          <cell r="KR74">
            <v>100</v>
          </cell>
          <cell r="KS74">
            <v>100</v>
          </cell>
          <cell r="KT74">
            <v>100</v>
          </cell>
          <cell r="KU74" t="str">
            <v/>
          </cell>
          <cell r="KV74" t="str">
            <v/>
          </cell>
          <cell r="KW74">
            <v>100</v>
          </cell>
          <cell r="KX74" t="str">
            <v>7871_N</v>
          </cell>
          <cell r="KY74" t="str">
            <v>N/A</v>
          </cell>
          <cell r="KZ74" t="str">
            <v>No programó</v>
          </cell>
          <cell r="LA74" t="str">
            <v/>
          </cell>
          <cell r="LB74" t="str">
            <v/>
          </cell>
          <cell r="LC74" t="str">
            <v/>
          </cell>
          <cell r="LD74">
            <v>99.853518815976557</v>
          </cell>
          <cell r="LE74">
            <v>91.826164710134094</v>
          </cell>
          <cell r="LF74">
            <v>33020418000</v>
          </cell>
          <cell r="LG74">
            <v>30936370769</v>
          </cell>
          <cell r="LH74">
            <v>22941975143</v>
          </cell>
          <cell r="LI74">
            <v>3442935911</v>
          </cell>
          <cell r="LJ74">
            <v>3440856465</v>
          </cell>
          <cell r="LK74" t="str">
            <v>No Programó</v>
          </cell>
          <cell r="LL74">
            <v>4.6375000000000002</v>
          </cell>
          <cell r="LM74">
            <v>2.1875</v>
          </cell>
          <cell r="LN74">
            <v>2.4500000000000002</v>
          </cell>
          <cell r="LO74">
            <v>0</v>
          </cell>
          <cell r="LP74">
            <v>1.75</v>
          </cell>
          <cell r="LQ74">
            <v>7.8749999999999982</v>
          </cell>
          <cell r="LR74">
            <v>4.6375000000000028</v>
          </cell>
          <cell r="LS74">
            <v>2.1875</v>
          </cell>
          <cell r="LT74">
            <v>2.4499999999999957</v>
          </cell>
          <cell r="LU74" t="str">
            <v/>
          </cell>
          <cell r="LV74" t="str">
            <v/>
          </cell>
          <cell r="LW74">
            <v>28.174999999999997</v>
          </cell>
          <cell r="LX74">
            <v>28.174999999999997</v>
          </cell>
          <cell r="LY74">
            <v>48.174999999999997</v>
          </cell>
          <cell r="LZ74" t="str">
            <v>No oportuna: El tiempo de radicación debe coincidir con el plazo establecido por la Oficina Asesora de Planeación - OAP</v>
          </cell>
          <cell r="MA74" t="str">
            <v>Oportuno: Se radica en los tiempos establecidos por la Oficina Asesora de Planeación - OAP</v>
          </cell>
          <cell r="MB74" t="str">
            <v>Oportuno: Se radica en los tiempos establecidos por la Oficina Asesora de Planeación - OAP</v>
          </cell>
          <cell r="MC74" t="str">
            <v>Oportuno: Se radica en los tiempos establecidos por la Oficina Asesora de Planeación - OAP</v>
          </cell>
          <cell r="MD74" t="str">
            <v>Oportuno: Se radica en los tiempos establecidos por la Oficina Asesora de Planeación - OAP</v>
          </cell>
          <cell r="ME74" t="str">
            <v>Oportuno: Se radica en los tiempos establecidos por la Oficina Asesora de Planeación - OAP</v>
          </cell>
          <cell r="MF74" t="str">
            <v>Oportuno: Se radica en los tiempos establecidos por la Oficina Asesora de Planeación - OAP</v>
          </cell>
          <cell r="MG74" t="str">
            <v>Oportuno: Se radica en los tiempos establecidos por la Oficina Asesora de Planeación - OAP</v>
          </cell>
          <cell r="MH74">
            <v>0</v>
          </cell>
          <cell r="MI74">
            <v>0</v>
          </cell>
          <cell r="MJ74">
            <v>0</v>
          </cell>
          <cell r="MK74">
            <v>0</v>
          </cell>
          <cell r="ML74" t="str">
            <v>No aplica</v>
          </cell>
          <cell r="MM7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7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7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7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7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7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7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74">
            <v>0</v>
          </cell>
          <cell r="MU74">
            <v>0</v>
          </cell>
          <cell r="MV74">
            <v>0</v>
          </cell>
          <cell r="MW74">
            <v>0</v>
          </cell>
          <cell r="MX74" t="str">
            <v>No Programó</v>
          </cell>
          <cell r="MY74">
            <v>100</v>
          </cell>
          <cell r="MZ74">
            <v>100</v>
          </cell>
          <cell r="NA74">
            <v>100</v>
          </cell>
          <cell r="NB74">
            <v>100</v>
          </cell>
          <cell r="NC74">
            <v>96.18320610687023</v>
          </cell>
          <cell r="ND74">
            <v>100</v>
          </cell>
          <cell r="NE74">
            <v>100</v>
          </cell>
          <cell r="NF74">
            <v>100</v>
          </cell>
          <cell r="NG74">
            <v>100</v>
          </cell>
          <cell r="NH74" t="str">
            <v/>
          </cell>
          <cell r="NI74" t="str">
            <v/>
          </cell>
          <cell r="NJ74" t="str">
            <v>No aplica</v>
          </cell>
          <cell r="NK74" t="str">
            <v>No aplica</v>
          </cell>
          <cell r="NL74" t="str">
            <v>No aplica</v>
          </cell>
          <cell r="NM74" t="str">
            <v>No aplica</v>
          </cell>
          <cell r="NN74" t="str">
            <v>No aplica</v>
          </cell>
          <cell r="NO74" t="str">
            <v>No aplica</v>
          </cell>
          <cell r="NP74" t="str">
            <v>No aplica</v>
          </cell>
          <cell r="NQ74" t="str">
            <v>No aplica</v>
          </cell>
          <cell r="NR74">
            <v>0</v>
          </cell>
          <cell r="NS74">
            <v>0</v>
          </cell>
          <cell r="NT74">
            <v>0</v>
          </cell>
          <cell r="NU74">
            <v>0</v>
          </cell>
          <cell r="NV74" t="str">
            <v>No aplica</v>
          </cell>
          <cell r="NW74" t="str">
            <v>No aplica</v>
          </cell>
          <cell r="NX74" t="str">
            <v>No aplica</v>
          </cell>
          <cell r="NY74" t="str">
            <v>No aplica</v>
          </cell>
          <cell r="NZ74" t="str">
            <v>No aplica</v>
          </cell>
          <cell r="OA74" t="str">
            <v>Al corte de junio de 2022, la meta tenía una programación de 45,4% y alcanzó una ejecución del 43,8%, es decir, se presenta un rezago del 1,6% (4%), debido a:
En lo que respecta al documento técnico programado para el mes, aún se encuentra en etapa de aprobación, posterior a los ajustes que se realizaron, tomando como base los comentarios y observaciones sugeridos por la Oficina Asesora de Jurídica.
Esto se encuentra relacionado con la actividad 2 “Estructurar el modelo de comunicación pública Distrital”, la cual, tenía una programación de 33% para el mes de junio y la ejecución fue de 25%.
Teniendo en cuenta lo anterior, se espera que la Circular se encuentre lista en el mes de julio de 2022</v>
          </cell>
          <cell r="OB74" t="str">
            <v xml:space="preserve">A corte julio se logra cumplir con el rezago que venia de junio, se presenta como evidencia los documentos del proceso contractual que se adelanta para el mantenimiento de las luminarias. </v>
          </cell>
          <cell r="OC74" t="str">
            <v xml:space="preserve">Se realiza ajustes en el soporte a entregar en el mes de septiembre y diciembre  para dar cuenta de las gestiones y el seguimiento  que se realizan para el funcionamiento administrativo del CMPR, atendiendo las recomendaciones emitidas desde el ejercicio de retroalimentación de parte de la Oficina Asesora de Planeación. </v>
          </cell>
          <cell r="OD74">
            <v>0</v>
          </cell>
          <cell r="OE74">
            <v>0</v>
          </cell>
          <cell r="OF74">
            <v>0</v>
          </cell>
          <cell r="OG74">
            <v>0</v>
          </cell>
          <cell r="OJ74" t="str">
            <v>PD113</v>
          </cell>
          <cell r="OK74">
            <v>48.174999999999997</v>
          </cell>
          <cell r="OL74" t="str">
            <v>N/A</v>
          </cell>
          <cell r="OM74" t="str">
            <v>N/A</v>
          </cell>
          <cell r="ON74" t="str">
            <v>N/A</v>
          </cell>
          <cell r="OO74" t="str">
            <v>N/A</v>
          </cell>
          <cell r="OP74" t="str">
            <v>N/A</v>
          </cell>
          <cell r="OQ74" t="str">
            <v>N/A</v>
          </cell>
          <cell r="OR74" t="str">
            <v>N/A</v>
          </cell>
          <cell r="OS74" t="str">
            <v>N/A</v>
          </cell>
          <cell r="OT74" t="str">
            <v>N/A</v>
          </cell>
          <cell r="OU74" t="str">
            <v>N/A</v>
          </cell>
          <cell r="OV74" t="str">
            <v>N/A</v>
          </cell>
          <cell r="OW74" t="str">
            <v>N/A</v>
          </cell>
          <cell r="OX74" t="str">
            <v>N/A</v>
          </cell>
          <cell r="OY74" t="str">
            <v>N/A</v>
          </cell>
          <cell r="OZ74" t="str">
            <v>N/A</v>
          </cell>
          <cell r="PA74" t="str">
            <v>N/A</v>
          </cell>
          <cell r="PB74" t="str">
            <v>N/A</v>
          </cell>
          <cell r="PC74" t="str">
            <v>N/A</v>
          </cell>
          <cell r="PD74" t="str">
            <v>N/A</v>
          </cell>
          <cell r="PE74" t="str">
            <v>N/A</v>
          </cell>
          <cell r="PF74" t="str">
            <v>N/A</v>
          </cell>
          <cell r="PG74" t="str">
            <v>N/A</v>
          </cell>
          <cell r="PH74" t="str">
            <v>N/A</v>
          </cell>
          <cell r="PI74" t="str">
            <v>N/A</v>
          </cell>
          <cell r="PJ74" t="str">
            <v>N/A</v>
          </cell>
          <cell r="PK74" t="str">
            <v>N/A</v>
          </cell>
          <cell r="PL74">
            <v>1942744</v>
          </cell>
          <cell r="PM74">
            <v>3440993167</v>
          </cell>
          <cell r="PN74" t="str">
            <v>Meta Estratégica</v>
          </cell>
        </row>
        <row r="75">
          <cell r="A75" t="str">
            <v>PD114</v>
          </cell>
          <cell r="B75">
            <v>7871</v>
          </cell>
          <cell r="D75">
            <v>2020110010188</v>
          </cell>
          <cell r="E75" t="str">
            <v>Un nuevo contrato social y ambiental para la Bogotá del siglo XXI</v>
          </cell>
          <cell r="F75" t="str">
            <v>3. Inspirar confianza y legitimidad para vivir sin miedo y ser epicentro de cultura ciudadana, paz y reconciliación.</v>
          </cell>
          <cell r="G75" t="str">
            <v>39.  Bogotá territorio de paz y atención integral a las víctimas del conflicto armado.</v>
          </cell>
          <cell r="H75" t="str">
            <v>Mejorar la integración de las acciones, servicios y escenarios que dan respuesta a las obligaciones derivadas de ley para las víctimas, el Acuerdo de Paz, y los demás compromisos distritales en materia de memoria, reparación, paz y reconciliación.</v>
          </cell>
          <cell r="I75" t="str">
            <v>N/A</v>
          </cell>
          <cell r="J75" t="str">
            <v>Construcción de Bogotá-región como territorio de paz para las víctimas y la reconciliación</v>
          </cell>
          <cell r="K75" t="str">
            <v>Oficina de Alta Consejería de Paz, Víctimas y Reconciliación</v>
          </cell>
          <cell r="L75" t="str">
            <v xml:space="preserve">Carlos Vladimir Rodriguez Valencia </v>
          </cell>
          <cell r="M75" t="str">
            <v>Alto Consejero de Paz, Víctimas y Reconciliación</v>
          </cell>
          <cell r="N75" t="str">
            <v>Oficina de Alta Consejería de Paz, Víctimas y Reconciliación</v>
          </cell>
          <cell r="O75" t="str">
            <v xml:space="preserve">Carlos Vladimir Rodriguez Valencia </v>
          </cell>
          <cell r="P75" t="str">
            <v>Alto Consejero de Paz, Víctimas y Reconciliación</v>
          </cell>
          <cell r="Q75" t="str">
            <v>Ivana Carolina Gonzalez Murcia, Juan Guillermo Becerra Jimenez</v>
          </cell>
          <cell r="R75" t="str">
            <v>Hilda Lucero Molina Velandia</v>
          </cell>
          <cell r="S75" t="str">
            <v>301. Formular e implementar una estrategia para la consolidación de Bogotá - Región, como epicentro de paz y reconciliación, a través de la implementación de los Acuerdos de Paz en el Distrito.</v>
          </cell>
          <cell r="T75" t="str">
            <v>321. Porcentaje de avance en la implementación de una estrategia para la consolidación de Bogotá - Región, como epicentro de paz y reconciliación, a través de la implementación de los Acuerdos de Paz en el Distrito</v>
          </cell>
          <cell r="X75" t="str">
            <v>82. Formular e implementar una estrategia para la consolidación de Bogotá - Región, como epicentro de paz y reconciliación, a través de la implementación de los Acuerdos de Paz en el Distrito.</v>
          </cell>
          <cell r="Y75" t="str">
            <v>Porcentaje (%) de avance en la implementación de una estrategia para la consolidación de Bogotá - Región, como epicentro de paz y reconciliación, a través de la implementación de los Acuerdos de Paz en el Distrito.</v>
          </cell>
          <cell r="Z75" t="str">
            <v>301. Formular e implementar una estrategia para la consolidación de Bogotá - Región, como epicentro de paz y reconciliación, a través de la implementación de los Acuerdos de Paz en el Distrito.</v>
          </cell>
          <cell r="AA75" t="str">
            <v>321. Porcentaje de avance en la implementación de una estrategia para la consolidación de Bogotá - Región, como epicentro de paz y reconciliación, a través de la implementación de los Acuerdos de Paz en el Distrito.</v>
          </cell>
          <cell r="AH75" t="str">
            <v>16. Paz, justicia e instituciones sólidas</v>
          </cell>
          <cell r="AI75" t="str">
            <v xml:space="preserve">PD_Meta Estratégica: 82. Formular e implementar una estrategia para la consolidación de Bogotá - Región, como epicentro de paz y reconciliación, a través de la implementación de los Acuerdos de Paz en el Distrito.; PD_ID Meta Estratégica: Porcentaje (%) de avance en la implementación de una estrategia para la consolidación de Bogotá - Región, como epicentro de paz y reconciliación, a través de la implementación de los Acuerdos de Paz en el Distrito.; PD_Meta Sectorial: 301. Formular e implementar una estrategia para la consolidación de Bogotá - Región, como epicentro de paz y reconciliación, a través de la implementación de los Acuerdos de Paz en el Distrito.; PD_Indicador Meta sector: 321. Porcentaje de avance en la implementación de una estrategia para la consolidación de Bogotá - Región, como epicentro de paz y reconciliación, a través de la implementación de los Acuerdos de Paz en el Distrito.; ODS: 16. Paz, justicia e instituciones sólidas; </v>
          </cell>
          <cell r="AJ75">
            <v>0</v>
          </cell>
          <cell r="AK75">
            <v>44466</v>
          </cell>
          <cell r="AL75">
            <v>2</v>
          </cell>
          <cell r="AM75">
            <v>2022</v>
          </cell>
          <cell r="AN75" t="str">
            <v xml:space="preserve">Este indicador mide el diseño y la implementación de la estrategia de reconciliación para la construcción de paz, la cual esta integrada por cuatro (4) lineas de acción:
1)	Diálogo social y reconciliación territorial 
2)	Educación para la paz y pedagogía de paz
3)	Fortalecimiento de capacidades para fomento productivo y de reactivación económica.
4)	Justicia Transicional y Justicia Restaurativa. </v>
          </cell>
          <cell r="AO75" t="str">
            <v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combatientes, organizaciones de jóvenes, culturales, ambientales, entornos educativos, entre otras. </v>
          </cell>
          <cell r="AP75">
            <v>2020</v>
          </cell>
          <cell r="AQ75">
            <v>2024</v>
          </cell>
          <cell r="AR75" t="str">
            <v>Creciente</v>
          </cell>
          <cell r="AS75" t="str">
            <v>Eficacia</v>
          </cell>
          <cell r="AT75" t="str">
            <v>Porcentaje</v>
          </cell>
          <cell r="AU75" t="str">
            <v>Producto</v>
          </cell>
          <cell r="AV75" t="str">
            <v>N/D</v>
          </cell>
          <cell r="AW75" t="str">
            <v>N/D</v>
          </cell>
          <cell r="AX75" t="str">
            <v>N/D</v>
          </cell>
          <cell r="AZ75">
            <v>1</v>
          </cell>
          <cell r="BB75" t="str">
            <v>El indicador se calculará a traves de la relación entre las acciones o actividades ejecutadas y programadas para el diseño e implementación de la estrategia de reconciliación para la construcción de paz (ID PD109), de conformidad con el plan interno de trabajo de la Oficina Alta Consejería de Paz, Víctimas y Reconciliación.</v>
          </cell>
          <cell r="BC75" t="str">
            <v>(Valor porcentual asignado al total de las acciones o actividades ejecutadas en el periodo/Valor porcentual asignado al total de las acciones o actividades programadas en el periodo)*100</v>
          </cell>
          <cell r="BD75" t="str">
            <v>Valor porcentual asignado al total de las acciones o actividades ejecutadas en el periodo</v>
          </cell>
          <cell r="BE75" t="str">
            <v>Valor porcentual asignado al total de las acciones o actividades programadas en el periodo</v>
          </cell>
          <cell r="BF75" t="str">
            <v>Soporte de cumplimiento de las acciones o actividades ralacionadas con el diseño e implementación de la estrategia de reconciliación para la construcción de paz.</v>
          </cell>
          <cell r="BG75">
            <v>3</v>
          </cell>
          <cell r="BH75">
            <v>44644</v>
          </cell>
          <cell r="BI75" t="str">
            <v>Radicado 3-2022-9977 del 24/03/2022</v>
          </cell>
          <cell r="BJ75" t="str">
            <v>Establecer variables 1 y/o 2 numéricas</v>
          </cell>
          <cell r="BK75">
            <v>100</v>
          </cell>
          <cell r="BL75">
            <v>5</v>
          </cell>
          <cell r="BM75">
            <v>20</v>
          </cell>
          <cell r="BN75">
            <v>55</v>
          </cell>
          <cell r="BO75">
            <v>90</v>
          </cell>
          <cell r="BP75">
            <v>100</v>
          </cell>
          <cell r="BW75">
            <v>5</v>
          </cell>
          <cell r="BX75">
            <v>20</v>
          </cell>
          <cell r="BY75">
            <v>55</v>
          </cell>
          <cell r="BZ75">
            <v>15</v>
          </cell>
          <cell r="CA75">
            <v>35</v>
          </cell>
          <cell r="CB75">
            <v>0</v>
          </cell>
          <cell r="CC75">
            <v>0</v>
          </cell>
          <cell r="CD75">
            <v>0</v>
          </cell>
          <cell r="CE75">
            <v>0</v>
          </cell>
          <cell r="CF75">
            <v>5</v>
          </cell>
          <cell r="CG75">
            <v>20</v>
          </cell>
          <cell r="CH75">
            <v>48.1</v>
          </cell>
          <cell r="CI75" t="str">
            <v>Suma</v>
          </cell>
          <cell r="CJ75">
            <v>1.9</v>
          </cell>
          <cell r="CK75">
            <v>2.5</v>
          </cell>
          <cell r="CL75">
            <v>3.1</v>
          </cell>
          <cell r="CM75">
            <v>3.1</v>
          </cell>
          <cell r="CN75">
            <v>2.5</v>
          </cell>
          <cell r="CO75">
            <v>3.8</v>
          </cell>
          <cell r="CP75">
            <v>2.5</v>
          </cell>
          <cell r="CQ75">
            <v>2.5</v>
          </cell>
          <cell r="CR75">
            <v>3.1</v>
          </cell>
          <cell r="CS75">
            <v>3.1</v>
          </cell>
          <cell r="CT75">
            <v>3.1</v>
          </cell>
          <cell r="CU75">
            <v>3.8</v>
          </cell>
          <cell r="CV75">
            <v>55</v>
          </cell>
          <cell r="CW75">
            <v>28.1</v>
          </cell>
          <cell r="CX75">
            <v>28.1</v>
          </cell>
          <cell r="CY75">
            <v>5.36</v>
          </cell>
          <cell r="CZ75">
            <v>7.14</v>
          </cell>
          <cell r="DA75">
            <v>8.93</v>
          </cell>
          <cell r="DB75">
            <v>8.93</v>
          </cell>
          <cell r="DC75">
            <v>7.14</v>
          </cell>
          <cell r="DD75">
            <v>10.71</v>
          </cell>
          <cell r="DE75">
            <v>7.14</v>
          </cell>
          <cell r="DF75">
            <v>7.14</v>
          </cell>
          <cell r="DG75">
            <v>8.93</v>
          </cell>
          <cell r="DH75">
            <v>8.93</v>
          </cell>
          <cell r="DI75" t="str">
            <v/>
          </cell>
          <cell r="DJ75" t="str">
            <v/>
          </cell>
          <cell r="DK75">
            <v>80.349999999999994</v>
          </cell>
          <cell r="DL75">
            <v>5.36</v>
          </cell>
          <cell r="DM75">
            <v>7.14</v>
          </cell>
          <cell r="DN75">
            <v>8.93</v>
          </cell>
          <cell r="DO75">
            <v>8.93</v>
          </cell>
          <cell r="DP75">
            <v>7.14</v>
          </cell>
          <cell r="DQ75">
            <v>10.71</v>
          </cell>
          <cell r="DR75">
            <v>7.14</v>
          </cell>
          <cell r="DS75">
            <v>7.14</v>
          </cell>
          <cell r="DT75">
            <v>8.93</v>
          </cell>
          <cell r="DU75">
            <v>8.93</v>
          </cell>
          <cell r="DV75" t="str">
            <v/>
          </cell>
          <cell r="DW75" t="str">
            <v/>
          </cell>
          <cell r="DX75">
            <v>80.349999999999994</v>
          </cell>
          <cell r="DY75">
            <v>80.349999999999994</v>
          </cell>
          <cell r="DZ75" t="str">
            <v>Informes, documentos, actas y/o evidencias de reunión</v>
          </cell>
          <cell r="EA75" t="str">
            <v>Informes, documentos, actas y/o evidencias de reunión</v>
          </cell>
          <cell r="EB75" t="str">
            <v>Informes, documentos, actas y/o evidencias de reunión</v>
          </cell>
          <cell r="EC75" t="str">
            <v>Informes, documentos, actas y/o evidencias de reunión</v>
          </cell>
          <cell r="ED75" t="str">
            <v>Informes, documentos, actas y/o evidencias de reunión</v>
          </cell>
          <cell r="EE75" t="str">
            <v>Informes, documentos, actas y/o evidencias de reunión</v>
          </cell>
          <cell r="EF75" t="str">
            <v>Informes, documentos, actas y/o evidencias de reunión</v>
          </cell>
          <cell r="EG75" t="str">
            <v>Informes, documentos, actas y/o evidencias de reunión</v>
          </cell>
          <cell r="EH75" t="str">
            <v>Informes, documentos, actas y/o evidencias de reunión</v>
          </cell>
          <cell r="EI75" t="str">
            <v>Informes, documentos, actas y/o evidencias de reunión</v>
          </cell>
          <cell r="EJ75" t="str">
            <v>Informes, documentos, actas y/o evidencias de reunión</v>
          </cell>
          <cell r="EK75" t="str">
            <v>Informes, documentos, actas y/o evidencias de reunión</v>
          </cell>
          <cell r="EL75" t="str">
            <v>•	Presentación propuesta con enfoque diferencial
•	3.1.2.1.1 Informe ruta reincorporación_ene2022
•	3.1.3.1.1 JUSTIFICACIONES ESTUDIOS PREVIOS CONTRATISTAS DPR _enero2022</v>
          </cell>
          <cell r="EM75" t="str">
            <v>•	Iniciativas ganadoras capacidades de reconciliación.
•	Actas reuniones con alcaldías locales
•	Acta reunion seguimiento a la mesa tecnica de productividad PPR.
•	justificacion inclusión PPR en programa mi ahorro mi hogar
•	Relación respuestas a PQR_DPR_febrero</v>
          </cell>
          <cell r="EN75" t="str">
            <v>• 3.1.1.1 Acta de reunión con PNUD_proceso formativo.
• 3.1.1.3 Acta de Reunión proceso BIBLIORED.
• 3.1.1.4 Informe de recomendaciones para proceso y política de paz
• 3.1.2.2. Instalación Mesa Distrital de Reincorporación_9mar
• 3.1.3.1 PQR a marzo Dirección de Paz y Reconciliación</v>
          </cell>
          <cell r="EO75" t="str">
            <v xml:space="preserve">• 3.1.1.2 Actas y carta articualción FUGA-ACPVR
• 3.1.1.4.1 Acta de reunión_ Reconciliación - ACPVR-SDM
• 3.1.1.4.2 Capturas de imagen acompañamiento módulos
• 3.1.2.1 Reunión extraordinaria seguridad firmantes AFP-18abr
• 3.1.2.3.1 Acta articulacion oferta SDDE-ACOVR_7abr
• 3.1.2.3.2 Remisión convocatoria SMARTFILM organizaciones firmantes del AFP
• 3.1.3.2 Seguimiento normativo y respuesta PQR_abril
</v>
          </cell>
          <cell r="EP75" t="str">
            <v>•	3.1.1.3 Relatorías Talleres-organizaciones GRANTS
•	3.1.1.4 Matriz Comisión Intersectorial de Mujeres27mayo
•	3.1.2.2 Articulación acciones distritales para el proceso de reincorporación
•	3.1.3.1 Marco Jurídico Política Distrital de Paz</v>
          </cell>
          <cell r="EQ75" t="str">
            <v xml:space="preserve">*3.1.1.1 Relatoría formación segunda cohorte
*3.1.1.2 Mesa educación junio
*3.1.1.5 Acta reunión cita alcal CB CUYECA
*3.1.2.1 Reunión atención salud para las PPR
*3.1.2.3. Feria de vivienda para personas en proceso de reincorporación
*3.1.3.2 PQR junio
</v>
          </cell>
          <cell r="ER75" t="str">
            <v>• 3.1.1.3 Acta de Reunión elección Jurados
• 3.1.1.4 Constancias participación
• 3.1.1.4 Informe Feria de Paz_jul
• 3.1.2.2  Propuesta Plan Operativo Mesa Distrital de Reincorporación
• 3.1.3.1 Informe Diálogo Ciudadano_julio2022</v>
          </cell>
          <cell r="ES75" t="str">
            <v>• 3.1.1.5 Informe encuentro lecciones aprendidas19ago
• 3.1.2.1 Propuesta articulación transformaciones culturales. 
• 3.1.2.3 TDR convocatoria iniciativas OEI
• 3.1.3.2 PQR agosto DPR</v>
          </cell>
          <cell r="ET75" t="str">
            <v>•	3.1.1.1.1 Resolución 656_6sept2022_SCRD_BECA narrativas paz y no estigmatización_PDET B-R
•	3.1.1.1.2 Resolución 663_8sept_2022_SCRD_PREMIO narrativas paz y no estigmatización-PDET B-R
•	3.1.1.4 ACTA COMITE DIRECTIVO No. 5 convenio 954-2022_15sep2022
•	3.1.2.2 Acta Mesa Distrital de Reincorporación-9sep2022
•	3.1.2.3 Acta de reunión socialización becas de cultura para firmantes de paz27sep
•	3.1.3.1 Indicadores_Delivery_PDET_BR__v9sep2022</v>
          </cell>
          <cell r="EU75" t="str">
            <v>•	3.1.1.2.1 Lineamientos para la asesoría técnica-estímulos cultura.
•	3.1.1.2.2 Acta reunión. ACPVR y SDCRD-5oct2022
•	3.1.1.3 Sistematización EJE 1_convenio 954-2021
•	3.1.2.1 Informe jornada de salud por la paz y la reconciliacion PPR_29oct
•	3.1.2.3 Acta reunión necesidades La Roja 4oct
•	3.2.1.3 Estructuración_Proyectos TOAR</v>
          </cell>
          <cell r="EV75" t="str">
            <v/>
          </cell>
          <cell r="EW75" t="str">
            <v/>
          </cell>
          <cell r="EX75" t="str">
            <v>N/A</v>
          </cell>
          <cell r="EY75" t="str">
            <v>N/A</v>
          </cell>
          <cell r="EZ75" t="str">
            <v>N/A</v>
          </cell>
          <cell r="FA75" t="str">
            <v>N/A</v>
          </cell>
          <cell r="FB75" t="str">
            <v>N/A</v>
          </cell>
          <cell r="FC75" t="str">
            <v>N/A</v>
          </cell>
          <cell r="FD75" t="str">
            <v>N/A</v>
          </cell>
          <cell r="FE75" t="str">
            <v>N/A</v>
          </cell>
          <cell r="FF75" t="str">
            <v>N/A</v>
          </cell>
          <cell r="FG75" t="str">
            <v>N/A</v>
          </cell>
          <cell r="FH75" t="str">
            <v>N/A</v>
          </cell>
          <cell r="FI75" t="str">
            <v>N/A</v>
          </cell>
          <cell r="FJ75" t="str">
            <v>N/A</v>
          </cell>
          <cell r="FK75" t="str">
            <v>N/A</v>
          </cell>
          <cell r="FL75" t="str">
            <v>N/A</v>
          </cell>
          <cell r="FM75" t="str">
            <v>N/A</v>
          </cell>
          <cell r="FN75" t="str">
            <v>N/A</v>
          </cell>
          <cell r="FO75" t="str">
            <v>N/A</v>
          </cell>
          <cell r="FP75" t="str">
            <v>N/A</v>
          </cell>
          <cell r="FQ75" t="str">
            <v>N/A</v>
          </cell>
          <cell r="FR75" t="str">
            <v>N/A</v>
          </cell>
          <cell r="FS75" t="str">
            <v>N/A</v>
          </cell>
          <cell r="FT75" t="str">
            <v>N/A</v>
          </cell>
          <cell r="FU75" t="str">
            <v>N/A</v>
          </cell>
          <cell r="FV75" t="str">
            <v>N/A</v>
          </cell>
          <cell r="FW75" t="str">
            <v>N/A</v>
          </cell>
          <cell r="FX75" t="str">
            <v>N/A</v>
          </cell>
          <cell r="FY75" t="str">
            <v>N/A</v>
          </cell>
          <cell r="FZ75" t="str">
            <v>N/A</v>
          </cell>
          <cell r="GA75" t="str">
            <v>N/A</v>
          </cell>
          <cell r="GB75" t="str">
            <v>N/A</v>
          </cell>
          <cell r="GC75" t="str">
            <v>N/A</v>
          </cell>
          <cell r="GD75" t="str">
            <v>N/A</v>
          </cell>
          <cell r="GE75" t="str">
            <v>N/A</v>
          </cell>
          <cell r="GF75" t="str">
            <v>N/A</v>
          </cell>
          <cell r="GG75" t="str">
            <v>N/A</v>
          </cell>
          <cell r="GH75" t="str">
            <v>N/A</v>
          </cell>
          <cell r="GI75" t="str">
            <v>N/A</v>
          </cell>
          <cell r="GJ75" t="str">
            <v>N/A</v>
          </cell>
          <cell r="GK75" t="str">
            <v>N/A</v>
          </cell>
          <cell r="GL75" t="str">
            <v>N/A</v>
          </cell>
          <cell r="GM75" t="str">
            <v>N/A</v>
          </cell>
          <cell r="GN75" t="str">
            <v>N/A</v>
          </cell>
          <cell r="GO75" t="str">
            <v>N/A</v>
          </cell>
          <cell r="GP75" t="str">
            <v>N/A</v>
          </cell>
          <cell r="GQ75" t="str">
            <v>N/A</v>
          </cell>
          <cell r="GR75" t="str">
            <v>N/A</v>
          </cell>
          <cell r="GS75" t="str">
            <v>N/A</v>
          </cell>
          <cell r="GT75" t="str">
            <v>N/A</v>
          </cell>
          <cell r="GU75" t="str">
            <v>N/A</v>
          </cell>
          <cell r="GV75" t="str">
            <v>N/A</v>
          </cell>
          <cell r="GW75" t="str">
            <v>N/A</v>
          </cell>
          <cell r="GX75" t="str">
            <v>N/A</v>
          </cell>
          <cell r="GY75" t="str">
            <v>N/A</v>
          </cell>
          <cell r="GZ75" t="str">
            <v>N/A</v>
          </cell>
          <cell r="HA75" t="str">
            <v>N/A</v>
          </cell>
          <cell r="HB75" t="str">
            <v>N/A</v>
          </cell>
          <cell r="HC75" t="str">
            <v>N/A</v>
          </cell>
          <cell r="HD75" t="str">
            <v>N/A</v>
          </cell>
          <cell r="HE75" t="str">
            <v>N/A</v>
          </cell>
          <cell r="HF75" t="str">
            <v>N/A</v>
          </cell>
          <cell r="HG75" t="str">
            <v>N/A</v>
          </cell>
          <cell r="HH75" t="str">
            <v>N/A</v>
          </cell>
          <cell r="HI75" t="str">
            <v>N/A</v>
          </cell>
          <cell r="HJ75" t="str">
            <v>N/A</v>
          </cell>
          <cell r="HK75" t="str">
            <v>N/A</v>
          </cell>
          <cell r="HL75" t="str">
            <v>N/A</v>
          </cell>
          <cell r="HM75" t="str">
            <v>N/A</v>
          </cell>
          <cell r="HN75" t="str">
            <v>N/A</v>
          </cell>
          <cell r="HO75" t="str">
            <v>N/A</v>
          </cell>
          <cell r="HP75" t="str">
            <v>N/A</v>
          </cell>
          <cell r="HQ75" t="str">
            <v>N/A</v>
          </cell>
          <cell r="HR75" t="str">
            <v>N/A</v>
          </cell>
          <cell r="HS75" t="str">
            <v>N/A</v>
          </cell>
          <cell r="HT75" t="str">
            <v>N/A</v>
          </cell>
          <cell r="HU75" t="str">
            <v>N/A</v>
          </cell>
          <cell r="HV75" t="str">
            <v>N/A</v>
          </cell>
          <cell r="HW75" t="str">
            <v>N/A</v>
          </cell>
          <cell r="HX75" t="str">
            <v>En el marco de la estrategia de reconciliación desde su dimensión individual, se realizó una convocatoria a mujeres lideresas sociales, mujeres víctimas, y mujeres firmantes del Acuerdo de Paz para hacer parte del proceso formativo Paz Territorial, Reconciliación, y Participación Política De Las Mujeres. La metodología incluyó herramientas como la cartografía corporal, los círculos de palabra, exposiciones magistrales, trabajo en grupos, planeación por situaciones finales, entre otras herramientas que posibilitaron al grupo de mujeres conocer la política pública de mujer y género, el acuerdo de paz, la estrategia de paz territorial PDET, y la reconciliación.
Primera cohorte: Entre el 23 de marzo y el 18 de abril de 2022 se implementó la primera cohorte.
Se desarrollaron 4 módulos impartidos a 5 grupos, dichos módulos abordaron los temas de la implementación del acuerdo de paz y el enfoque de género y ético de este; liderazgo y mujer; construcción estratégica de redes; y Política Pública de mujeres. 
En el proceso de formación se inscribieron 264 personas y lograron obtener constancia de participación 132 de ellas, de esta última cifra 126 son mujeres.
Segunda cohorte: Este proceso se realizó con 7 grupos entre el 16 de mayo y el 13 de junio mediante 4 módulos. La ACPVR además de efectuar la apertura de las sesiones, acompañó técnica y logísticamente y participó activamente en cada una de las sesiones. Los dos primeros módulos sobre la implementación del Acuerdo de Paz fueron facilitados por dos de los equipos de la DPR; el tercero fue facilitado por el operador, el PNUD; y el cuarto módulo por la SDM. Se inscribieron 420 personas y 156 finalizaron el proceso y fueron certificada.
El 19 de agosto se realizó el Encuentro de lecciones aprendidas “Fortalecerse y unir para reconciliar” para dar cierre al proceso de fortalecimiento de capacidades en la dimensión comunitaria que fue ejecutado en el marco del Convenio 954 con el Programa de las Naciones Unidas para el Desarrollo -PNUD. Proceso que permitió el apoyo a través de subvenciones de bajo valor para desarrollo de 57 iniciativas en diferentes modalidades: 15 iniciativas en reconciliación; 12 iniciativas en integración local de víctimas; 20 iniciativas en participación organizativa de víctimas; 10 iniciativas en retorno de víctimas.
En cuanto al apoyo a los procesos de desmovilización, desvinculación reincorporación y reintegración en la ciudad región, se han realizado acciones en el marco de la Mesa Distrital de Reincorporación (MDR), instancia técnica de la Mesa Intersectorial para la Implementación de los Acuerdos de Paz en Bogotá, reglamentada por el Decreto Distrital 489 de 2021. La MDR es un espacio para la formulación de la estrategia distrital de apoyo a la población en proceso de reincorporación, con participación de los 15 sectores de la administración distrital, de acuerdo con los temas relevantes de trabajo y acorde con las necesidades de la población en proceso de reincorporación; la secretaría técnica de esta instancia está a cargo de la Oficina Alta Consejería de Paz, Víctimas y Reconciliación. 
Esta instancia técnica ha sesionado en 2 oportunidades, los días 9 de marzo y 18 de abril de 2022, en la primera fecha, para presentar la Ruta por la Reconciliación, de la Secretaría Distrital de Gobierno que tiene como propósito la atención de personas en proceso de reincorporación que demanden medidas de prevención o protección, tendientes a garantizar su derecho a la vida, libertad, integridad y seguridad, por medio de la articulación con el gobierno nacional respecto a los riesgos que presenta esta población, para el seguimiento a las denuncias presentadas por firmantes de paz y la implementación de acciones en materia de prevención. Durante la segunda fecha, se atendieron las denuncias puntuales sobre hechos presentados durante el primer trimestre de 2022, contra personas en proceso de reincorporación residentes en Bogotá y emprendimientos pertenecientes a esta misma población.
Con el propósito de apoyar el proceso de reincorporación a partir de una estrategia distrital y desde las competencias de los sectores de la Administración Distrital se ha avanzado en la construcción del plan operativo para la Mesa Distrital de Reincorporación en articulación con el Consejo Nacional de Reincorporación como herramienta que permita definir acciones enmarcadas en las líneas estratégicas de la Política Nacional para la Reincorporación Social y Económica de exintegrantes de las FARC-EP (PNRSE-CONPES 3931).
En el marco de estas sesiones han participado como invitados permanentes: representantes de la población en proceso de reincorporación, la Agencia para la Reincorporación y la Normalización, el Consejo Nacional de Reincorporación, la Misión de Verificación de Naciones Unidas, la Consejería Presidencial para la Consolidación y la Estabilización, la Unidad Nacional de Protección, la Subdirección Especializada de la UNP y organizaciones de personas en proceso de reincorporación.
Se realizaron mesas de trabajo con la Secretaría de Cultura, Recreación y Deporte donde se construyó una propuesta para formular el plan de trabajo en el marco de la propuesta de transformaciones culturales para fortalecer procesos de reconciliación y construcción de paz con las personas en proceso de reincorporación.
Se llevó a cabo la tercera sesión de la Mesa Distrital de Reincorporación/MDR el 9 de septiembre del 2022, con los diferentes sectores de la administración distrital.
En septiembre se publicaron los resultados de las convocatorias para las BECAS y PREMIOS “Narrativas de Paz y no Estigmatización para zonas PDET Bogotá región”, resultado de los procesos de socialización y acompañamiento para la formulación de propuestas.
Se realizó el seguimiento al convenio 762-2022 suscrito entre la ACPVR y la Organización de Estados Iberoamericanos - OEI, para la promoción del diálogo social, procesos de justicia restaurativa, y reparación integral a las víctimas, en el marco de las estrategias de reconciliación y de construcción de paz territorial.
En el mes de octubre se realizó la jornada de salud por la paz y la reconciliación en coordinación de la Agencia para la Reincorporación y la Normalización (ARN)  y la Secretaría Distrital de Salud (SDS).
BENEFICIOS 
• Los procesos de formación y fortalecimiento de capacidades para la reconciliación, generan aprendizajes colectivos que resultan ser interesantes para las participantes y les permiten crear redes de apoyo, que ya tienen un impacto a nivel social. La reconciliación es un proceso que empieza por lo individual y a través del proceso formativo la idea es reconocer aceptar, dialogar para luego tener un impacto más allá de lo individual.
• Articulación intersectorial para la implementación de la estrategia de reconciliación en la ciudad de Bogotá, que generan bases para el fortalecimiento de capacidades de reconciliación en individuos, grupos, comunidades e instituciones e instancias mixtas, que posibilitan el diálogo y la articulación entre las instituciones distritales y la sociedad civil. 
• Las acciones realizadas contribuyen a establecer unos lineamientos para la atención y seguimiento de la reincorporación en la ciudad de Bogotá, teniendo en cuenta que esta es la primera administración que se plantea el objetivo de fortalecer y apoyar este proceso siguiendo la implementación del Acuerdo Final de Paz. 
• Con la puesta en marcha de la Mesa Distrital de Reincorporación se establecen unos lineamientos para la atención y desarrollo de acciones que contribuyan al proceso de reincorporación en la ciudad de Bogotá, teniendo en cuenta que esta es la primera administración distrital que se plantea el objetivo de fortalecer y apoyar este proceso siguiendo la implementación del Acuerdo Final de Paz firmado en 2016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HY75" t="str">
            <v>No se presentaron retrasos</v>
          </cell>
          <cell r="HZ75" t="str">
            <v/>
          </cell>
          <cell r="IA75" t="str">
            <v>Este indicador mide el diseño y la implementación de la estrategia de reconciliación para la construcción de paz, la cual está integrada por cuatro (4) líneas de acción de las cuales en el mes de enero se desarrollaron (3) acciones de (3) programadas, conforme se muestra a continuación:
•	Diálogo social y reconciliación territorial:
1. En el marco del proceso de fortalecimiento de capacidades en reconciliación comunitaria que contempla el eje 1 del convenio 954-2021 con el Programa de Naciones Unidas para el Desarrollo (PNUD), durante el mes de enero se desarrollaron actividades a la gestión administrativa para la entrega de las subvenciones, de manera que las organizaciones recibieron capacitación y acompañamiento para el diligenciamiento de los formatos de formulación del proyecto generados por el PNUD. En total son (15) las organizaciones que participan actualmente en el proceso, sus iniciativas incluyen los enfoques diferenciales, de género, poblacional y territorial. 
Las organizaciones que participan con iniciativas de marcado enfoque de género son: FUNDACION PARA EL DESARROLLO INTEGRAL DE LA MUJER SIGLO XXI, ASOCIACIÓN DE MUJERES SEMILLAS DE ESPERANZA, VIDA Y PAZ. 
Las organizaciones que participan con iniciativas de marcado enfoque poblacional son: FUNDACIÓN CONSERVANDO RAÍCES, esta es una organización liderada por víctimas del conflicto armado.  
Las organizaciones que participan con iniciativas de marcado enfoque etario son: CORPORACIÓN FESTIVAL DE CINE E INFANCIA. 
El resto de las iniciativas tienen todas enfoque territorial, concentrándose su ejecución especialmente en las localidades de Bosa y Ciudad Bolívar.
2. Se realizó la gestión administrativa para la contratación de los profesionales de la Dirección de Paz y Reconciliación logrando que este grupo de contratistas iniciará en la última semana de enero.
•	Educación para la paz y pedagogía de paz: 
No se programaron actividades para esta línea de acción.
•	Fortalecimiento de capacidades para fomento productivo y de reactivación económica:
3. Se consolidó la propuesta de la ruta para el proceso de reincorporación en la Ciudad de Bogotá, resultado del trabajo realizado durante el 2021 mediante grupos focales, análisis del censo de caracterización de las Personas en Proceso de Reincorporación (PPR) y otras herramientas que permitieron la identificación de elementos críticos y necesidades para la intención de esta población residente en la ciudad de Bogotá.
•	Justicia Transicional y Justicia Restaurativa:
No se programaron actividades para esta línea de acción.
BENEFICIOS
•	Fortalecimiento de capacidades de reconciliación a organizaciones comunitarias.
•	Fortalecer los procesos de integración comunitaria, económica y social de las personas en proceso de reincorporación en Bogotá
•	Contar con el equipo técnico para la ejecución de acciones que contribuirán al cumplimiento de metas y actividades de la Dirección de Paz y Reconciliación de la ACPVR durante el 2022.</v>
          </cell>
          <cell r="IB75" t="str">
            <v xml:space="preserve">Este indicador mide el diseño y la implementación de la estrategia de reconciliación para la construcción de paz, la cual está integrada por cuatro (4) líneas de acción de las cuales, en el mes de febrero se desarrollaron (4) acciones de (4) programadas, conforme se muestra a continuación:
1. Durante febrero se realizó acompañamiento a las 15 organizaciones ganadoras en la modalidad de reconciliación,  logrando tramitar los documentos administrativos para acceder a las subvenciones, generar el plan de trabajo y gestionar las primeras acciones a implementar, en el marco el convenio 954-2021 suscrito entre la Alta Consejería de Paz, Víctimas y Reconciliación  y el  Programa de las Naciones Unidas para el Desarrollo – PNUD.
2. Realización de reuniones de articulación con las alcaldías locales de Suba, Rafael Uribe Uribe, Kennedy y Engativá para socializar el proceso formativo denominado “Paz territorial y reconciliación, política pública de mujer y género y mecanismos de participación". Este proceso contempla metodológicamente su desarrollo a partir de módulos que contendrán las siguientes temáticas: Traducción del acuerdo de paz al contexto urbano – local y retos de la construcción de paz en lo local; Liderazgo, construcción de redes y relacionamiento estratégico; Política Pública de mujer y género y escenarios de participación e incidencia.
3. Reactivación de la mesa tripartita de productividad, con lo cual se consolida la ruta de fortalecimiento a los emprendimientos de las Personas en Proceso de Reincorporación residente en Bogotá, al tiempo que se avanza en la línea estratégica de productividad para trasladar esta al escenario de la mesa distrital de reincorporación, consolidando así los canales formales para la articulación interinstitucional en aras de impulsar la reincorporación efectiva en Bogotá. Adicionalmente se remitió a la Secretaría Distrital de Hábitat -SDHT el concepto técnico para la inclusión de las mujeres en proceso de reincorporación residentes en Bogotá para integrarlas al programa mi ahorro mi hogar, con lo cual se logra posicionar a este sector poblacional dentro de la oferta en materia de acceso a subsidios de vivienda.
4. Se construyeron los insumos para dar respuestas a dos proposiciones del Concejo de Bogotá (030 y 049), ambas sobre la construcción, fases y etapas de los PDET- BR, adicionalmente se recibieron mediante radicado 1-2022-5728 las delegaciones oficiales de secretarias distritales para la conformación de la Mesa Intersectorial para la Implementación del Acuerdo de Paz en Bogotá D.C., se dio respuesta a los requerimientos remitidos por la sociedad civil frente a temas como los Trabajos, Obras y Acciones con contenido reparados, restaurador, conformación del Consejo Distrital de Paz e información sobre el componente el trabajo con excombatientes
BENEFICIOS
•	Fortalecer los procesos comunitarios territoriales de reconciliación y construcción de paz.
•	Con el desarrollo de las sesiones de trabajo de la mesa tripartita de productividad, se aporta a la consolidación de la reincorporación social y productiva en términos reales, en tanto se define la oferta misional de cada una de las entidades, aterrizando la inversión en el distrito capital con miras a generar proceso de integración comunitaria a partir de la consolidación de proyectos productivos de la PPR que impacten en las economías comunitarias de los territorios de llegada de la PPR.
•	Con la inclusión de las mujeres en proceso de reincorporación en el programa mi ahorro mi hogar, se logra aportar al cierre de la brecha en materia de acceso al derecho a la vivienda digna, lo cual impacta positivamente en el proceso de reincorporación efectiva y con garantía de derechos.
•	Mediante las respuestas de PQRS, solicitudes de información y en general cualquier requerimiento de información a la sociedad civil, al Concejo de Bogotá y a las entidades de control sobre el trabajo que se encuentra desarrollando la administración distrital se da cumplimiento a los principios de publicidad y transparencia de las actividades realizadas por la Alta Consejería de Paz, Víctimas y Reconciliación.  </v>
          </cell>
          <cell r="IC75" t="str">
            <v xml:space="preserve">Este indicador mide el diseño y la implementación de la estrategia de reconciliación para la construcción de paz, la cual está integrada por cuatro (4) líneas de acción de las cuales, en el mes de marzo se desarrollaron (5) acciones de (5) programadas, conforme se muestra a continuación:
1. Planeación y posterior divulgación del proceso formativo “Paz territorial, reconciliación y participación política de mujeres”.  El proceso formativo inició la última semana de marzo.
2. Acompañamiento al proyecto "Territorios de Paz", donde BiblioRED en conjunto con la Dirección de Paz y Reconciliación, realiza encuentros con colectivos de Ciudad Bolívar, para fortalecer sus procesos de comunicación comunitaria y las prácticas de lectura, escritura y oralidad.
3. En el marco del Proyecto “Consultoría para promover el principio de ciudades y territorios de paz y el proceso en diálogos globales sobre violencia territorial y urbana” llevado a cabo por la Asociación Española de Investigación para la Paz (AIPAZ) y el Instituto Universitario de Derechos Humanos, Democracia, Cultura de Paz y No Violencia (DEMOSPAZ-UAM), con la financiación del Programa de Desarrollo de las Naciones Unidas (PNUD) y la Agencia Extremeña de Cooperación al Desarrollo, durante el mes de marzo se entregó el documento “INFORME DE RECOMENDACIONES DE EXPERTOS E INVESTIGADORES ALINEADOS AL PROCESO DE COLOMBIA Y POLÍTICAS PÚBLICAS DE PAZ, como aporte a la ACPVR para la construcción de paz y reconciliación en Bogotá"
4. Instalación y primera sesión de la Mesa Distrital de Reincorporación (MDR), instancia técnica de la Mesa Intersectorial para la implementación de los Acuerdos de Paz para Bogotá (reglamentada por el decreto 489 de 2021) donde asistieron delegados de las secretarías de integración social, de la mujer, de salud, desarrollo económico, seguridad y convivencia e IDIPRON, así como entidades de orden nacional como la ARN, la Unidad Policial para la Edificación de la Paz y la Misión de Verificación de Naciones Unidas. En este espacio se socializó la Ruta por la Reconciliación de la Secretaría Distrital de Gobierno, cuyo objeto es brindar atención a personas que se encuentran en situación de riesgo por su condición de excombatientes. 
5. En coordinación con el equipo jurídico de la ACPVR, se dio respuesta a los requerimientos de información remitidos por las entidades de control, los PQRS, las proposiciones y cuestionarios elevados por parte del Concejo de Bogotá, y en general cualquier requerimiento relacionado por las funciones establecidas en el artículo 9 del Decreto Distrital 140 de 2021 para la dirección de paz y reconciliación de la Alta Consejería de Paz, Víctimas y Reconciliación.
BENEFICIOS
• Para el desarrollo del proceso formativo en clave de reconciliación, se favorece la generación de un escenario de confianza, que permite la libre expresión de las personas participantes
• Con la instalación y la realización de la 1ª sesión de la MDR, se aporta a la consolidación de la reincorporación social y productiva en términos reales, en tanto se define la oferta misional de cada una de las entidades, aterrizando la inversión en el distrito capital con miras a generar proceso de reincorporación en el marco del plan de acción que se establezca.
• Mediante las respuestas de PQRS, solicitudes de información y en general cualquier requerimiento de información a la sociedad civil, al Concejo de Bogotá y a las entidades de control sobre el trabajo que se encuentra desarrollando la administración distrital se da cumplimiento a los principios de publicidad y transparencia de las actividades realizadas por la Alta Consejería de Paz, Víctimas y Reconciliación.  
</v>
          </cell>
          <cell r="ID75" t="str">
            <v xml:space="preserve">Este indicador mide el diseño y la implementación de la estrategia de reconciliación para la construcción de paz, la cual está integrada por cuatro (4) líneas de acción de las cuales, en el mes de abril se realizaron (5) actividades de (5) programadas:
1.  En el marco de la Estrategia de Reconciliación, la Dirección de Paz, y Reconciliación, ha venido realizando una serie de encuentros con la Fundación Gilberto Alzate para planear el desarrollo de propuesta metodológica de sensibilización sobre cuerpo, arte y reconciliación.
Para la puesta en marcha de este proceso la Dirección de Paz y Reconciliación-DPR realizó la gestión de los espacios en los cuales se pueda llevar a cabo este proceso, para ello se hizo un acercamiento a la Casa Zipa de la localidad de la Candelaria, para el desarrollo del programa “Cuerpo y Memoria en Movimiento – Experiencias creativas por medio del arte”, donde se generarán encuentros para la reflexión y creación artística que permitan a los y las participantes reconocer el cuerpo como principal territorio de vida, y la diversidad de otros cuerpos como mecanismo de reconciliación desde el desarrollo de la empatía y así abordar caminos que permitan exponer la voz propia para la construcción de tejido social. Los cuales se llevarán a cabo desde el mes de abril y hasta el mes de junio de 2022. 
2. Se han llevado a cabo 4 módulos del proceso formativo dirigido a mujeres víctimas, firmantes de acuerdos de paz y lideresas impartidos a 5 grupos. Los módulos abordaron los temas de la implementación del acuerdo de paz y el enfoque de género y ético del mismo; liderazgo y mujer; construcción estratégica de redes; y política pública de mujeres. El proceso formativo inicio el 23 de marzo y finalizó el 18 de abril. Cada módulo fue impartido 5 veces, que fue el número de los grupos en los que se repartieron las 264 personas inscritas al inicio. 
3.Teniendo en cuenta que la población objeto de la Ruta de Atención se ha visto afectada respecto a sus condiciones de seguridad, como secretaría técnica de la Mesa Distrital de Reincorporación se estableció una reunión extraordinaria para evaluar la situación de seguridad de los y las firmantes del Acuerdo de Paz, establecer acuerdos de articulación y acción, así como tener presente el Plan Estratégico de Seguridad y Protección y la Estrategia para la Prevención y Superación de la Estigmatización de la población en proceso de reincorporación.
4.Se estableció un proceso de gestión y articulación con la Secretaría Distrital de Desarrollo Económico para fortalecer y asistir técnicamente los proyectos y/o emprendimientos para Personas en Procesos de Reincorporación. Como resultado se logró vincular a personas en proceso de reincorporación con emprendimientos en la ciudad de Bogotá a la convocatoria Semillero SmartFilms Emprendedores, cuyo objetivo es fortalecer la transformación digital en los emprendedores para promocionar su marca personal, productos o contar historias. En total se inscribieron personas en proceso de reincorporación vinculadas a 4 emprendimientos y debido al ejercicio de voz a voz a 3 organizaciones de víctimas, lo que contribuye a construir tejido social y procesos de reconciliación. 
5.En el mes de abril de 2022 la Dirección de Paz y Reconciliación se dio respuesta a diez peticiones sobre las funciones y competencias de la dirección. En el presente mes se destaca solicitudes de información de las Alcaldías Locales de Engativá y Sumapaz sobre víctimas y ex combatientes en las localidades. Adicionalmente, se recibieron varias solicitudes de información sobre el proceso adelantado para la reactivación del Consejo Distrital de Paz
BENEFICIOS
• Articulación intersectorial para la implementación de la estrategia de reconciliación en la ciudad de Bogotá, que generan bases para el fortalecimiento de capacidades de reconciliación en individuos, grupos, comunidades e instituciones e instancias mixtas, que posibilitan el diálogo y la articulación entre las instituciones distritales y la sociedad civil.
• Las acciones realizadas contribuyen a establecer unos lineamientos para la atención y seguimiento de la reincorporación en la ciudad de Bogotá, teniendo en cuenta que esta es la primera administración que se plantea el objetivo de fortalecer y apoyar este proceso siguiendo la implementación del Acuerdo Final de Paz.
• Mediante las respuestas de solicitudes de información y en general cualquier requerimiento de información a la sociedad civil, al Concejo de Bogotá y a las entidades de control sobre el trabajo que se encuentra desarrollando la administración distrital se da cumplimiento a los principios de publicidad y transparencia de las actividades realizadas por la Alta Consejería de Paz, Víctimas y Reconciliación.  
</v>
          </cell>
          <cell r="IE75" t="str">
            <v>Este indicador mide el diseño y la implementación de la estrategia de reconciliación para la construcción de paz, la cual está integrada por cuatro (4) líneas de acción de las cuales, en el mes de MAYO se realizaron (4) actividades de (4) programadas:
1.	Se brindó asesoría técnica a 15 organizaciones ganadoras de subvenciones de bajo valor (grants) en el marco del convenio 954-2021 con el PNUD, donde se realizaron sesiones de fortalecimiento de capacidades en reconciliación en variados temas: gestión financiera y administrativa, articulación local, impacto y gestión comunitaria y reconciliación.
2.	Se participó en el Comité Intersectorial de Mujeres y se construyó de manera conjunta la matriz que fue presentada en el Comité para dar cuenta de las acciones en favor de las mujeres. Este documento fue presentado en la primera sesión de la Comisión Intersectorial de Mujeres - CIM-, el 27 de mayo de 2022.
3.	Con el fin de apoyar el proceso de reincorporación y reintegración en la ciudad, desde la Alta Consejería para la Paz, las Víctimas y la Reconciliación se ha promovido la articulación con diferentes sectores distritales para contribuir en la garantía de derechos de la población y contribuir con las garantías de no repetición, de tal manera se pueden destacar los siguientes avances y logros: 
•	Mujeres en proceso de reincorporación y reintegración preinscritas en la oferta de la Secretaría de la Mujer de formación para la realización de Pruebas Saber, en total: 14 mujeres en proceso de reincorporación/reintegración y 24 mujeres firmantes de paz.
•	Se realizó gestión para la identificación de perfiles de personas en proceso de reincorporación para su vinculación a convocatoria específica del RUNT. El proceso de entrevista y vinculación se encuentra en trámite y en seguimiento por parte del equipo de la dirección de paz, con miras a establecer procesos de una ruta de empleabilidad para esta población. 
•	Igualmente, respecto al avance en la articulación con los sectores de la administración distrital: 
-	Salud: Identificación de oferta institucional y canales para la adecuada atención de esta población siguiendo las necesidades identificadas en el Censo de Personas en Proceso de Reincorporación. 
-	Hábitat: Proyección para realizar una feria de vivienda exclusiva para población firmante de paz y en proceso de reintegración, en donde se podrán informar respecto a Subsidios Distritales para compra de vivienda en oferta preferente, subsidio de vivienda en arriendo para mujeres:  Programa Mi Ahorro Mi hogar y tendrán acceso a canales de educación financiera con entidades financieras especializadas y expertos en temas financieros para superar reportes en centrales de riesgo y o temas de ahorro. 
-	Desarrollo Económico: Vinculación de organizaciones de mujeres firmantes de paz a la Convocatoria Mujer Emprendedora y Productiva que otorga formación y capital semilla para las organizaciones. 
-	Cultura: Promoción de becas y premios para la postulación de firmantes de paz y proyección de laboratorios de paz para su participación para promover proceso de reconciliación. 
4.	Se apoyó en la elaboración de matriz jurídica de la política pública de paz
BENEFICIOS
•	Las organizaciones y comunidades desarrollan proyectos con objetivos variados que promueven e inciden en los procesos de reconciliación. Algunas de ellas trabajan en procesos de memoria, otras en procesos de diálogo y de encuentros, otras focalizan en el arte como herramienta de reconciliación, etc. Estas diferentes actividades pueden llegar a las poblaciones según sus intereses, los territorios y los beneficiarios, promoviendo un ambiente comunitario favorable a los procesos de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	La formulación de la política pública distrital de Paz, Reconciliación, No Estigmatización y Transformación de Conflictos constituye en una apuesta de carácter distrital, mediante el desarrollo de acciones propias y el fortalecimiento de la interlocución con los diferentes niveles de gobierno que tienen competencias específicas en este propósito y cuyo concurso es fundamental para lograr este reto de ciudad.</v>
          </cell>
          <cell r="IF75" t="str">
            <v xml:space="preserve">Este indicador mide el diseño y la implementación de la estrategia de reconciliación para la construcción de paz, la cual está integrada por cuatro (4) líneas de acción de las cuales, en el mes de junio se realizaron (6) actividades de (6) programadas:
1. Se desarrolló la segunda cohorte del proceso formativo dirigido a mujeres víctimas, firmantes de acuerdos de paz y lideresas, mediante 4 módulos. Este proceso se realizó con 7 grupos entre el 16 de mayo y el 13 de junio. La ACPVR además de efectuar la apertura de las sesiones, acompañó técnica y logísticamente y participó activamente en cada una de las sesiones.
 Se inscribieron 420 personas y 156 finalizaron el proceso y fueron certificadas.
2. El día 15 de junio se adelantó el espacio de articulación con los mecanismos que componen el sistema integral de paz, de cara a los compromisos derivados de los convenios celebrados y que establecen el compromiso de vincular el sector educativo en la implementación del punto 5 del acuerdo final de paz
3. Se gestionó una reunión con la Alcaldesa Local de Ciudad Bolívar a solicitud de la organización CUYECA, que tuvo como propósito presentar, proponer y solicitar autorización para que esta organización pueda instalar un monumento producto de su iniciativa en la plazoleta de la Alcaldía Local de la Localidad. El monumento que contiene elementos simbólicos de las diferentes comunidades participantes, indígenas, comunidades afro y comunidad LGTBIQ+, pudiera estar en un lugar visible que llamará a la comunidad de Ciudad Bolívar a la reconciliación
4. Se estableció un canal de remisión de casos con la Secretaría Distrital de Salud para acceder al programa piloto de atención diferencial en saludo psicosocial para la población en proceso de reincorporación que implementará este sector de la Administración Distrital. Los primeros casos remitidos surgieron por la necesidad de brindar un acompañamiento continuo a las personas que presentaron casos de amenazas y/o situación de riesgo al ingresar por la Ruta por la Reconciliación de la Secretaría de Gobierno.
5. El 17 de junio se realizó una feria de vivienda exclusiva para la población proceso de reincorporación en donde asistieron 119 hogares de personas en proceso de reincorporación, se dio a conocer la oferta existente, se brindó acompañamiento a 61 hogares en su proceso de adquisición de vivienda nueva, 50 personas lograron obtener un preaprobado para adquisición de vivienda, y se capacitaron a 14 personas en educación financiera. Además, 32 mujeres se inscribieron en el programa Mi Ahorro Mi Hogar.  
6. En el mes de junio de 2022 la Dirección de Paz y Reconciliación de la Alta Consejería de Paz, Víctimas y Reconciliación recibió catorce (14) peticiones o información relacionada con las funciones y competencias de la dirección. En el presente mes se destaca las delegaciones de diferentes entidades del orden distrital y nacional a la mesa intersectorial para la implementación del Acuerdo de Paz en Bogotá y sus sesiones temáticas, conceptos sobre agenda legislativa de proyectos de ley que cursan en el congreso de la república que tienen relación con las funciones de la dirección y se empezaron a recibir comentarios al reglamento del Consejo Distrital de Paz, Reconciliación, Convivencia y Transformación de Conflictos
BENEFICIOS
• Los procesos de formación y fortalecimiento de capacidades para la reconciliación, generan aprendizajes colectivos que resultan ser interesantes para las participantes y les permiten crear redes de apoyo, que ya tienen un impacto a nivel social. La reconciliación es un proceso que empieza por lo individual y a través del proceso formativo la idea es reconocer aceptar, dialogar para luego tener un impacto más allá de lo individual. 
• Las acciones realizadas contribuyen a establecer unos lineamientos para la atención y seguimiento de la reincorporación en la ciudad de Bogotá, teniendo en cuenta que esta es la primera administración que se plantea el objetivo de fortalecer y apoyar este proceso siguiendo la implementación del Acuerdo Final de Paz.
• Mediante las respuestas de solicitudes de información y en general cualquier requerimiento de información a la sociedad civil, al Concejo de Bogotá y a las entidades de control sobre el trabajo que se encuentra desarrollando la administración distrital se da cumplimiento a los principios de publicidad y transparencia de las actividades realizadas por la Alta Consejería de Paz, Víctimas y Reconciliación.  
</v>
          </cell>
          <cell r="IG75" t="str">
            <v>Este indicador mide el diseño y la implementación de la estrategia de reconciliación para la construcción de paz, la cual está integrada por cuatro (4) líneas de acción de las cuales, en el mes de julio se realizaron (4) actividades de (4) programadas:
1. En el marco del Convenio interadministrativo 394-2021 entre la Secretaría Distrital de Cultura-SCRD y Oficina de Alta Consejería de Paz, Víctimas, y Reconciliación – ACPVR, se realizó seguimiento a la convocatoria para la entrega de Becas y Premios de estímulos “Narrativas de Paz y No Estigmatización"". Durante julio se seleccionaron los jurados de acuerdo con los procedimientos del Programa Distrital de Estímulos de la SCRD.
2. El 16 y 17 de julio se llevó la "Feria de la Paz" en el Centro Comercial el Ensueño de Ciudad Bolívar.
En el marco de esta feria se realizaron tres actividades centrales: 1) el Diálogo Ciudadano “Reconciliación: la base necesaria en el  devenir de la construcción de la paz desde la voz de las mujeres” donde conversaron mujeres representantes de diferentes procesos de fortalecimiento a organizaciones y proceso de formación, 2)  Ceremonia de entrega de las constancias de participación del proceso formativo “paz territorial, reconciliación y política pública de mujeres” y 3) Exposición de 57  emprendimientos que han surgido a partir del proceso de fortalecimiento de capacidades para la reconciliación y construcción de paz territorial; de estos emprendimientos, 43 emprendimientos son de mujeres. 
3. En el mes de julio se construye la propuesta de plan operativo de la Mesa Distrital de Reincorporación a los sectores de la administración distrital priorizados, en donde se pudo conocer con mayor profundidad la oferta. Dicho plan está en revisión por los sectores y con el ejercicio de retroalimentación se espera consolidar una versión final para aprobación en el marco de la Mesa Distrital de Reincorporación, proyectada a realizarse en el mes de agosto. 
4. Se realizó la gestión administrativa y logística para llevar a cabo el 16 y 17 de julio el Diálogo Ciudadano “Reconciliación: la base necesaria en el devenir de la construcción de la paz desde la voz de las mujeres”. Durante este evento se presentó el informe de las acciones   de la ACPVR en la implementación del Acuerdo Final de Paz (AFP), mediante un conversatorio con la ciudadanía y la exposición de emprendimientos que han surgido a partir de los procesos de fortalecimiento de capacidades para la reconciliación y construcción de paz territorial.
BENEFICIOS
•	El proceso formativo “paz territorial, reconciliación y política pública de mujeres” que culmina con la entrega de las constancias de participación, es positivo en la medida en que el proceso constituye una forma de transmitir conocimiento, constituye un espacio de intercambio y sororidad, de estimulación de la participación de la mujer.
•	Con la puesta en marcha de la Mesa Distrital de Reincorporación se establecen unos lineamientos para la atención y desarrollo de acciones que contribuyan al proceso de reincorporación en la ciudad de Bogotá, teniendo en cuenta que esta es la primera administración distrital que se plantea el objetivo de fortalecer y apoyar este proceso siguiendo la implementación del Acuerdo Final de Paz firmado en 2016
•	El diálogo ciudadano es un espacio de encuentro entre la ciudadanía y representantes del nivel directivo de las entidades, donde se exponen los avances en temas de interés para la ciudadanía en general y/o para grupos de valor particular y se brindan las condiciones para el ejercicio social.</v>
          </cell>
          <cell r="IH75" t="str">
            <v>Este indicador mide el diseño y la implementación de la estrategia de reconciliación para la construcción de paz, la cual está integrada por cuatro (4) líneas de acción de las cuales, en el mes de agosto se realizaron (4) actividades de (4) programadas:
1. El 19 de agosto se realizó el Encuentro de lecciones aprendidas “Fortalecerse y unir para reconciliar” para dar cierre al proceso de fortalecimiento de capacidades en la dimensión comunitaria que fue ejecutado en el marco del Convenio 954 con el PNUD. Proceso que permitió el desarrollo de 57 iniciativas en diferentes modalidades: 15 iniciativas en reconciliación; 12 iniciativas en integración local de víctimas; 20 iniciativas en participación organizativa de víctimas; 10 iniciativas en retorno de víctimas.
2. Realización de mesas de trabajo con la Secretaría de Cultura, Recreación y Deporte donde se construyó una propuesta para formular el plan de trabajo en el marco de la propuesta de transformaciones culturales para fortalecer procesos de reconciliación y construcción de paz.
3. Formulación de los términos de referencia para la presentación de propuestas para iniciativas comunitarias de paz y reconciliación, que se implementarán mediante el convenio 762-2022 con la Organización de Estados Iberoamericanos -OEI.
4. En el mes de agosto de 2022 la Dirección de Paz y Reconciliación recibió y dio respuesta a dieciséis (16) peticiones solicitudes de información relacionada con las funciones y competencias de la dirección. En el presente mes se destacan solicitudes de información sobre enfoques poblaciones, territoriales y de género del trabajo de la dirección. Adicionalmente, se contestaron solicitudes de información sobre el trabajo del Consejo Distrital de Paz, Reconciliación, Convivencia y Transformación de Conflictos. Se respondieron diferentes solicitudes por parte del Concejo de Bogotá como los comentarios a un proyecto de acuerdo distrital y respuesta a tres proposiciones. 
BENEFICIOS
• Identificar las lecciones aprendidas obtenidas por las organizaciones Beneficiarias con las Subvenciones de Bajo Valor en el marco de la implementación de las iniciativas y establecer impactos que las iniciativas pudieron tener en las relaciones al interior de las organizaciones/colectivos/conjuntos residenciales y con el estado. 
• Promover espacios de diálogo social a través de encuentros culturales (intervenciones artísticas y comunicativas) que permitan la juntanza entre diferentes actores en los territorios (firmantes de paz, víctimas y comunidad) para fortalecer procesos de reconciliación, PAZ, reconocimiento y la promoción de la no estigmatización a través del intercambio de experiencias, vivencias y agencias.
• Brindar información clara y oportuna a las inquietudes y manifestación de la ciudadanía.</v>
          </cell>
          <cell r="II75" t="str">
            <v>Este indicador mide el diseño y la implementación de la estrategia de reconciliación para la construcción de paz, la cual está integrada por cuatro 4 líneas de acción de las cuales, en el mes de septiembre se realizaron (5) actividades de (5) programadas:
1. En septiembre se publicaron  los  resultados de las convocatorias  para las BECAS y PREMIOS “Narrativas de Paz y no Estigmatización para zonas PDET Bogotá región”, resultado de los procesos de socialización y acompañamiento para la formulación de propuestas.
2. Se realizaron acciones de seguimiento para el cierre del Convenio 954 de 2021 con el PNUD, específicamente en la revisión de productos a los cuales se hizo retroalimentación y se definió en Comité Directivo del Convenio que las versiones finales sean entregados en octubre.
3. Se llevó a cabo la tercera  sesión de la Mesa Distrital de Reincorporación/MDR el 9 de septiembre del 2022, con los diferentes sectores de la administración distrital.
4. Se realizó una sesión de trabajo con la organización ALTERNATIVA integrada por personas en proceso de reincorporación, que desarrolla un proyecto de cerveza artesanal y acciones de productividad asociadas al arte y la cultura, para la construcción de un plan de trabajo que permita apoyar las alternativas de solución de sus necesidades.
5. Se realizó el reporte a los indicadores del PDET B-R para el equipo estratégico Delivery Unit del Despacho la Alcaldesa.
BENEFICIOS
• Con el desarrollo del programa Distrital de estímulos Becas y Premios: “Narrativas de paz y no estigmatización” PDET de Bogotá - Región, se espera el fortalecimiento de las organizaciones ganadoras y que las mismas logren afianzar vínculos con las comunidades y coadyuvar en el fortalecimiento eficaz de capacidades para reconciliación comunitaria.
• Establecer lineamientos y acciones para la atención y desarrollo de acciones que contribuyan al proceso de reincorporación en la ciudad de Bogotá con la cooperación y recursos de los sectores del distrito
• Brindar información clara y oportuna sobre las acciones de la Dirección de Paz y Reconciliación cobre la implementación de los PDET B-R</v>
          </cell>
          <cell r="IJ75" t="str">
            <v>Este indicador mide el diseño y la implementación de la estrategia de reconciliación para la construcción de paz, la cual está integrada por cuatro 4 líneas de acción de las cuales, en el mes de octubre se realizaron (5) actividades de (5) programadas:
1. Se realizó apoyo técnico a las organizaciones para la presentación de sus propuestas a las convocatorias “Beca Diálogos Necesarios: Espacios Culturales De Paz, Memoria Y Reconciliación” y “Beca Expresiones Culturales y Artísticas De Justicia Restaurativa”. 
2.  Se aprobó la sistematización del proceso para el fortalecimiento de capacidades de reconciliación, generadas mediante el apoyo a iniciativas para la paz, las víctimas y la reconciliación con enfoque territorial con las organizaciones grants, en el marco del convenio Nº 954 de 2021 suscrito entre ACPVR y el PNUD.
3. En el mes de octubre se realizó la jornada de salud por la paz y la reconciliación en coordinación de la Agencia para la Reincorporación y la Normalización (ARN)  y la Secretaría Distrital de Salud (SDS), en dicha jornada se ofrecieron servicios de medicina general, citologías, odontología, optometría, valoraciones por psicología, vacunación con esquema regular contra el Covid 19, tétano, tuberculosis, influenza, HIV. médicos generales y se beneficiaron 153 personas en proceso de reincorporación (113) y reintegración (40).
4. Se realizó una visita al emprendimiento de Personas en Proceso “Casa La Roja” con el fin de acompañar el proceso de gestión para una planta para la producción de la cerveza. – ASOPRAZ, dicha organización se encuentra en la Casa La Roja, y participan 18 familias en este emprendimiento
5. Se realizó el seguimiento al convenio 762-2022 suscrito entre la ACPVR y la Organización de Estados Iberoamericanos - OEI, para la promoción del diálogo social, procesos de justicia restaurativa, y reparación integral a las víctimas, en el marco de las estrategias de reconciliación y de construcción de paz territorial.
BENEFICIOS
•	A través de estos estímulos, se busca impactar algunas localidades de Bogotá, especialmente los territorios PDET Bogotá Región y algunas otras localidades donde s encuentran una población específica consistente en firmantes de acuerdos de paz y víctimas del conflicto armado. 
•	De igual forma, las convocatorias tienen como característica especial promover procesos culturales, artísticos, pedagógicos y comunicacionales, resultan de provecho para las comunidades ya que la naturaleza de estas actividades resulta ser efectivas para la construcción de paz, la memoria, la reconciliación y los procesos de justicia restaurativa.   
•	Concretar acciones para la atención y desarrollo de acciones que contribuyan al proceso de reincorporación en la ciudad de Bogotá con la cooperación y recursos de los sectores del Distrito.
•	Con el convenio se brinda asistencia y orientación técnica a colectivos y organizaciones comunitarias para formular y ejecutar proyectos en función de satisfacer sus necesidades o resolver sus problemáticas, a partir de iniciativas de reconciliación y construcción de paz territorial que fortalezcan las capacidades de las comunidades, generen acciones para el mejoramiento de la calidad de vida en el territorio.</v>
          </cell>
          <cell r="IK75" t="str">
            <v/>
          </cell>
          <cell r="IL75" t="str">
            <v/>
          </cell>
          <cell r="IM75">
            <v>1</v>
          </cell>
          <cell r="IN75">
            <v>1</v>
          </cell>
          <cell r="IO75">
            <v>1</v>
          </cell>
          <cell r="IP75">
            <v>1</v>
          </cell>
          <cell r="IQ75">
            <v>1</v>
          </cell>
          <cell r="IR75">
            <v>1</v>
          </cell>
          <cell r="IS75">
            <v>1</v>
          </cell>
          <cell r="IT75">
            <v>1</v>
          </cell>
          <cell r="IU75">
            <v>1</v>
          </cell>
          <cell r="IV75">
            <v>1</v>
          </cell>
          <cell r="IW75" t="str">
            <v/>
          </cell>
          <cell r="IX75" t="str">
            <v/>
          </cell>
          <cell r="IY75">
            <v>1</v>
          </cell>
          <cell r="IZ75">
            <v>6.6708151835718734</v>
          </cell>
          <cell r="JA75">
            <v>8.8861232109520856</v>
          </cell>
          <cell r="JB75">
            <v>11.113876789047916</v>
          </cell>
          <cell r="JC75">
            <v>11.113876789047916</v>
          </cell>
          <cell r="JD75">
            <v>8.8861232109520856</v>
          </cell>
          <cell r="JE75">
            <v>13.32918481642813</v>
          </cell>
          <cell r="JF75">
            <v>8.8861232109520856</v>
          </cell>
          <cell r="JG75">
            <v>8.8861232109520856</v>
          </cell>
          <cell r="JH75">
            <v>11.113876789047916</v>
          </cell>
          <cell r="JI75">
            <v>11.113876789047916</v>
          </cell>
          <cell r="JJ75">
            <v>0</v>
          </cell>
          <cell r="JK75">
            <v>0</v>
          </cell>
          <cell r="JL75">
            <v>100.00000000000003</v>
          </cell>
          <cell r="JM75">
            <v>6.6708151835718734</v>
          </cell>
          <cell r="JN75">
            <v>15.556938394523959</v>
          </cell>
          <cell r="JO75">
            <v>26.670815183571875</v>
          </cell>
          <cell r="JP75">
            <v>37.78469197261979</v>
          </cell>
          <cell r="JQ75">
            <v>46.670815183571875</v>
          </cell>
          <cell r="JR75">
            <v>60.000000000000007</v>
          </cell>
          <cell r="JS75">
            <v>68.886123210952093</v>
          </cell>
          <cell r="JT75">
            <v>77.772246421904185</v>
          </cell>
          <cell r="JU75">
            <v>88.886123210952107</v>
          </cell>
          <cell r="JV75">
            <v>100.00000000000003</v>
          </cell>
          <cell r="JW75">
            <v>100.00000000000003</v>
          </cell>
          <cell r="JX75">
            <v>100.00000000000003</v>
          </cell>
          <cell r="JY75">
            <v>100</v>
          </cell>
          <cell r="JZ75">
            <v>100</v>
          </cell>
          <cell r="KA75">
            <v>100</v>
          </cell>
          <cell r="KB75">
            <v>100</v>
          </cell>
          <cell r="KC75">
            <v>100</v>
          </cell>
          <cell r="KD75">
            <v>100</v>
          </cell>
          <cell r="KE75">
            <v>100</v>
          </cell>
          <cell r="KF75">
            <v>100</v>
          </cell>
          <cell r="KG75">
            <v>100</v>
          </cell>
          <cell r="KH75">
            <v>100</v>
          </cell>
          <cell r="KI75" t="str">
            <v/>
          </cell>
          <cell r="KJ75" t="str">
            <v/>
          </cell>
          <cell r="KK75">
            <v>100</v>
          </cell>
          <cell r="KL75">
            <v>100</v>
          </cell>
          <cell r="KM75">
            <v>100</v>
          </cell>
          <cell r="KN75">
            <v>100</v>
          </cell>
          <cell r="KO75">
            <v>100</v>
          </cell>
          <cell r="KP75">
            <v>100</v>
          </cell>
          <cell r="KQ75">
            <v>100</v>
          </cell>
          <cell r="KR75">
            <v>100</v>
          </cell>
          <cell r="KS75">
            <v>100</v>
          </cell>
          <cell r="KT75">
            <v>100</v>
          </cell>
          <cell r="KU75" t="str">
            <v/>
          </cell>
          <cell r="KV75" t="str">
            <v/>
          </cell>
          <cell r="KW75">
            <v>100</v>
          </cell>
          <cell r="KX75" t="str">
            <v>7871_N</v>
          </cell>
          <cell r="KY75" t="str">
            <v>N/A</v>
          </cell>
          <cell r="KZ75" t="str">
            <v>No programó</v>
          </cell>
          <cell r="LA75" t="str">
            <v/>
          </cell>
          <cell r="LB75" t="str">
            <v/>
          </cell>
          <cell r="LC75" t="str">
            <v/>
          </cell>
          <cell r="LD75">
            <v>99.853518815976557</v>
          </cell>
          <cell r="LE75">
            <v>91.826164710134094</v>
          </cell>
          <cell r="LF75">
            <v>33020418000</v>
          </cell>
          <cell r="LG75">
            <v>30936370769</v>
          </cell>
          <cell r="LH75">
            <v>22941975143</v>
          </cell>
          <cell r="LI75">
            <v>3442935911</v>
          </cell>
          <cell r="LJ75">
            <v>3440856465</v>
          </cell>
          <cell r="LK75">
            <v>1.9</v>
          </cell>
          <cell r="LL75">
            <v>2.5000000000000004</v>
          </cell>
          <cell r="LM75">
            <v>3.0999999999999996</v>
          </cell>
          <cell r="LN75">
            <v>3.0999999999999996</v>
          </cell>
          <cell r="LO75">
            <v>2.5</v>
          </cell>
          <cell r="LP75">
            <v>3.7999999999999989</v>
          </cell>
          <cell r="LQ75">
            <v>2.5</v>
          </cell>
          <cell r="LR75">
            <v>2.5</v>
          </cell>
          <cell r="LS75">
            <v>3.1000000000000014</v>
          </cell>
          <cell r="LT75">
            <v>3.1000000000000014</v>
          </cell>
          <cell r="LU75" t="str">
            <v/>
          </cell>
          <cell r="LV75" t="str">
            <v/>
          </cell>
          <cell r="LW75">
            <v>28.1</v>
          </cell>
          <cell r="LX75">
            <v>28.1</v>
          </cell>
          <cell r="LY75">
            <v>48.1</v>
          </cell>
          <cell r="LZ75" t="str">
            <v>No oportuna: El tiempo de radicación debe coincidir con el plazo establecido por la Oficina Asesora de Planeación - OAP</v>
          </cell>
          <cell r="MA75" t="str">
            <v>Oportuno: Se radica en los tiempos establecidos por la Oficina Asesora de Planeación - OAP</v>
          </cell>
          <cell r="MB75" t="str">
            <v>Oportuno: Se radica en los tiempos establecidos por la Oficina Asesora de Planeación - OAP</v>
          </cell>
          <cell r="MC75" t="str">
            <v>Oportuno: Se radica en los tiempos establecidos por la Oficina Asesora de Planeación - OAP</v>
          </cell>
          <cell r="MD75" t="str">
            <v>Oportuno: Se radica en los tiempos establecidos por la Oficina Asesora de Planeación - OAP</v>
          </cell>
          <cell r="ME75" t="str">
            <v>Oportuno: Se radica en los tiempos establecidos por la Oficina Asesora de Planeación - OAP</v>
          </cell>
          <cell r="MF75" t="str">
            <v>Oportuno: Se radica en los tiempos establecidos por la Oficina Asesora de Planeación - OAP</v>
          </cell>
          <cell r="MG75" t="str">
            <v>Oportuno: Se radica en los tiempos establecidos por la Oficina Asesora de Planeación - OAP</v>
          </cell>
          <cell r="MH75">
            <v>0</v>
          </cell>
          <cell r="MI75">
            <v>0</v>
          </cell>
          <cell r="MJ75">
            <v>0</v>
          </cell>
          <cell r="MK75">
            <v>0</v>
          </cell>
          <cell r="ML7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7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7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7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7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7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7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7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75">
            <v>0</v>
          </cell>
          <cell r="MU75">
            <v>0</v>
          </cell>
          <cell r="MV75">
            <v>0</v>
          </cell>
          <cell r="MW75">
            <v>0</v>
          </cell>
          <cell r="MX75">
            <v>100</v>
          </cell>
          <cell r="MY75">
            <v>100</v>
          </cell>
          <cell r="MZ75">
            <v>100</v>
          </cell>
          <cell r="NA75">
            <v>100</v>
          </cell>
          <cell r="NB75">
            <v>100</v>
          </cell>
          <cell r="NC75">
            <v>100</v>
          </cell>
          <cell r="ND75">
            <v>100</v>
          </cell>
          <cell r="NE75">
            <v>100</v>
          </cell>
          <cell r="NF75">
            <v>100</v>
          </cell>
          <cell r="NG75">
            <v>100</v>
          </cell>
          <cell r="NH75" t="str">
            <v/>
          </cell>
          <cell r="NI75" t="str">
            <v/>
          </cell>
          <cell r="NJ75" t="str">
            <v>No aplica</v>
          </cell>
          <cell r="NK75" t="str">
            <v>No aplica</v>
          </cell>
          <cell r="NL75" t="str">
            <v>No aplica</v>
          </cell>
          <cell r="NM75" t="str">
            <v>No aplica</v>
          </cell>
          <cell r="NN75" t="str">
            <v>No aplica</v>
          </cell>
          <cell r="NO75" t="str">
            <v>No aplica</v>
          </cell>
          <cell r="NP75" t="str">
            <v>No aplica</v>
          </cell>
          <cell r="NQ75" t="str">
            <v>No aplica</v>
          </cell>
          <cell r="NR75">
            <v>0</v>
          </cell>
          <cell r="NS75">
            <v>0</v>
          </cell>
          <cell r="NT75">
            <v>0</v>
          </cell>
          <cell r="NU75">
            <v>0</v>
          </cell>
          <cell r="NV75" t="str">
            <v xml:space="preserve">No se identificaron problemas o dificultades. La información consignada en el reporte del periodo, respecto a los avances, logros y retrasos presentados, da cuenta de forma clara, completa y concisa del nivel cumplimiento de la meta o indicador. </v>
          </cell>
          <cell r="NW75" t="str">
            <v>No aplica</v>
          </cell>
          <cell r="NX75" t="str">
            <v>No aplica</v>
          </cell>
          <cell r="NY75" t="str">
            <v>No aplica</v>
          </cell>
          <cell r="NZ75" t="str">
            <v>No aplica</v>
          </cell>
          <cell r="OA75" t="str">
            <v xml:space="preserve">La meta cuenta con el cumplimiento del 100%, sin embargo, se identifica oportunidad de mejora en los informes cualitativos que se realicen de tal forma que den cuenta de la totalidad de acciones que se desarrollan </v>
          </cell>
          <cell r="OB75" t="str">
            <v>No aplica</v>
          </cell>
          <cell r="OC75" t="str">
            <v>No aplica</v>
          </cell>
          <cell r="OD75">
            <v>0</v>
          </cell>
          <cell r="OE75">
            <v>0</v>
          </cell>
          <cell r="OF75">
            <v>0</v>
          </cell>
          <cell r="OG75">
            <v>0</v>
          </cell>
          <cell r="OJ75" t="str">
            <v>PD114</v>
          </cell>
          <cell r="OK75">
            <v>48.1</v>
          </cell>
          <cell r="OL75" t="str">
            <v>N/A</v>
          </cell>
          <cell r="OM75" t="str">
            <v>N/A</v>
          </cell>
          <cell r="ON75" t="str">
            <v>N/A</v>
          </cell>
          <cell r="OO75" t="str">
            <v>N/A</v>
          </cell>
          <cell r="OP75" t="str">
            <v>N/A</v>
          </cell>
          <cell r="OQ75" t="str">
            <v>N/A</v>
          </cell>
          <cell r="OR75" t="str">
            <v>N/A</v>
          </cell>
          <cell r="OS75" t="str">
            <v>N/A</v>
          </cell>
          <cell r="OT75" t="str">
            <v>N/A</v>
          </cell>
          <cell r="OU75" t="str">
            <v>N/A</v>
          </cell>
          <cell r="OV75" t="str">
            <v>N/A</v>
          </cell>
          <cell r="OW75" t="str">
            <v>N/A</v>
          </cell>
          <cell r="OX75" t="str">
            <v>N/A</v>
          </cell>
          <cell r="OY75" t="str">
            <v>N/A</v>
          </cell>
          <cell r="OZ75" t="str">
            <v>N/A</v>
          </cell>
          <cell r="PA75" t="str">
            <v>N/A</v>
          </cell>
          <cell r="PB75" t="str">
            <v>N/A</v>
          </cell>
          <cell r="PC75" t="str">
            <v>N/A</v>
          </cell>
          <cell r="PD75" t="str">
            <v>N/A</v>
          </cell>
          <cell r="PE75" t="str">
            <v>N/A</v>
          </cell>
          <cell r="PF75" t="str">
            <v>N/A</v>
          </cell>
          <cell r="PG75" t="str">
            <v>N/A</v>
          </cell>
          <cell r="PH75" t="str">
            <v>N/A</v>
          </cell>
          <cell r="PI75" t="str">
            <v>N/A</v>
          </cell>
          <cell r="PJ75" t="str">
            <v>N/A</v>
          </cell>
          <cell r="PK75" t="str">
            <v>N/A</v>
          </cell>
          <cell r="PL75">
            <v>1942744</v>
          </cell>
          <cell r="PM75">
            <v>3440993167</v>
          </cell>
          <cell r="PN75" t="str">
            <v>Meta Estratégica</v>
          </cell>
        </row>
        <row r="76">
          <cell r="A76" t="str">
            <v>PD115</v>
          </cell>
          <cell r="B76">
            <v>7871</v>
          </cell>
          <cell r="C76" t="str">
            <v>7871_MGA_1</v>
          </cell>
          <cell r="D76">
            <v>2020110010188</v>
          </cell>
          <cell r="E76" t="str">
            <v>Un nuevo contrato social y ambiental para la Bogotá del siglo XXI</v>
          </cell>
          <cell r="F76" t="str">
            <v>3. Inspirar confianza y legitimidad para vivir sin miedo y ser epicentro de cultura ciudadana, paz y reconciliación.</v>
          </cell>
          <cell r="G76" t="str">
            <v>39.  Bogotá territorio de paz y atención integral a las víctimas del conflicto armado.</v>
          </cell>
          <cell r="H76" t="str">
            <v>Mejorar la integración de las acciones, servicios y escenarios que dan respuesta a las obligaciones derivadas de ley para las víctimas, el Acuerdo de Paz, y los demás compromisos distritales en materia de memoria, reparación, paz y reconciliación.</v>
          </cell>
          <cell r="I76" t="str">
            <v>N/A</v>
          </cell>
          <cell r="J76" t="str">
            <v>Construcción de Bogotá-región como territorio de paz para las víctimas y la reconciliación</v>
          </cell>
          <cell r="K76" t="str">
            <v>Oficina de Alta Consejería de Paz, Víctimas y Reconciliación</v>
          </cell>
          <cell r="L76" t="str">
            <v xml:space="preserve">Carlos Vladimir Rodriguez Valencia </v>
          </cell>
          <cell r="M76" t="str">
            <v>Alto Consejero de Paz, Víctimas y Reconciliación</v>
          </cell>
          <cell r="N76" t="str">
            <v>Oficina de Alta Consejería de Paz, Víctimas y Reconciliación</v>
          </cell>
          <cell r="O76" t="str">
            <v xml:space="preserve">Carlos Vladimir Rodriguez Valencia </v>
          </cell>
          <cell r="P76" t="str">
            <v>Alto Consejero de Paz, Víctimas y Reconciliación</v>
          </cell>
          <cell r="Q76" t="str">
            <v>Ivana Carolina Gonzalez Murcia, Juan Guillermo Becerra Jimenez</v>
          </cell>
          <cell r="R76" t="str">
            <v>Hilda Lucero Molina Velandia</v>
          </cell>
          <cell r="S76" t="str">
            <v>Servicio de asistencia técnica para la realización_x000D_
de iniciativas de memoria histórica</v>
          </cell>
          <cell r="T76" t="str">
            <v>Iniciativas de memoria histórica_x000D_
asistidas técnicamente</v>
          </cell>
          <cell r="AD76" t="str">
            <v>1.1. Servicio de asistencia técnica para la realización de iniciativas de memoria históricade iniciativas de memoria histórica</v>
          </cell>
          <cell r="AE76" t="str">
            <v>1.1.1. Iniciativas de memoria histórica asistidas técnicamente</v>
          </cell>
          <cell r="AI76" t="str">
            <v xml:space="preserve">PD_producto MGA: 1.1. Servicio de asistencia técnica para la realización de iniciativas de memoria históricade iniciativas de memoria histórica; PD_ID producto MGA: 1.1.1. Iniciativas de memoria histórica asistidas técnicamente; </v>
          </cell>
          <cell r="AJ76">
            <v>0</v>
          </cell>
          <cell r="AK76">
            <v>44466</v>
          </cell>
          <cell r="AL76">
            <v>2</v>
          </cell>
          <cell r="AM76">
            <v>2022</v>
          </cell>
          <cell r="AN76" t="str">
            <v>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v>
          </cell>
          <cell r="AO76" t="str">
            <v xml:space="preserve">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
</v>
          </cell>
          <cell r="AP76">
            <v>2020</v>
          </cell>
          <cell r="AQ76">
            <v>2024</v>
          </cell>
          <cell r="AR76" t="str">
            <v>Suma</v>
          </cell>
          <cell r="AS76" t="str">
            <v>Eficacia</v>
          </cell>
          <cell r="AT76" t="str">
            <v>Número</v>
          </cell>
          <cell r="AU76" t="str">
            <v>Producto</v>
          </cell>
          <cell r="AV76" t="str">
            <v>N/D</v>
          </cell>
          <cell r="AW76" t="str">
            <v>N/D</v>
          </cell>
          <cell r="AX76" t="str">
            <v>N/D</v>
          </cell>
          <cell r="AZ76">
            <v>1</v>
          </cell>
          <cell r="BB76" t="str">
            <v>Este indicador se calcula a través de la sumatoria de procesos pedagógicos realizados para el fortalecimiento de iniciativas (ID PD101), de conformidad con el plan interno de trabajo de la Oficina Alta Consejería de Paz, Víctimas y Reconciliación.</v>
          </cell>
          <cell r="BC76" t="str">
            <v>Sumatoria de procesos pedagógicos para el fortalecimiento de iniciativas ciudadanas realizados</v>
          </cell>
          <cell r="BD76" t="str">
            <v>Procesos pedagógicos para el fortalecimiento de iniciativas ciudadanas realizados</v>
          </cell>
          <cell r="BE76" t="str">
            <v>N/A</v>
          </cell>
          <cell r="BF76" t="str">
            <v>Soportes que evidencian el cumplimiento de procesos pedagógicos.</v>
          </cell>
          <cell r="BG76">
            <v>3</v>
          </cell>
          <cell r="BH76">
            <v>44644</v>
          </cell>
          <cell r="BI76" t="str">
            <v>Radicado 3-2022-9977 del 24/03/2022</v>
          </cell>
          <cell r="BJ76" t="str">
            <v>Establecer variables 1 y/o 2 numéricas</v>
          </cell>
          <cell r="BK76">
            <v>1030</v>
          </cell>
          <cell r="BL76">
            <v>104</v>
          </cell>
          <cell r="BM76">
            <v>310</v>
          </cell>
          <cell r="BN76">
            <v>258</v>
          </cell>
          <cell r="BO76">
            <v>258</v>
          </cell>
          <cell r="BP76">
            <v>100</v>
          </cell>
          <cell r="BW76">
            <v>30</v>
          </cell>
          <cell r="BX76">
            <v>95</v>
          </cell>
          <cell r="BY76">
            <v>258</v>
          </cell>
          <cell r="BZ76">
            <v>310</v>
          </cell>
          <cell r="CA76">
            <v>258</v>
          </cell>
          <cell r="CB76">
            <v>0</v>
          </cell>
          <cell r="CC76">
            <v>0</v>
          </cell>
          <cell r="CD76">
            <v>0</v>
          </cell>
          <cell r="CE76">
            <v>0</v>
          </cell>
          <cell r="CF76">
            <v>103.99999999999999</v>
          </cell>
          <cell r="CG76">
            <v>310</v>
          </cell>
          <cell r="CH76">
            <v>634</v>
          </cell>
          <cell r="CI76" t="str">
            <v>Suma</v>
          </cell>
          <cell r="CJ76">
            <v>0</v>
          </cell>
          <cell r="CK76">
            <v>10</v>
          </cell>
          <cell r="CL76">
            <v>30</v>
          </cell>
          <cell r="CM76">
            <v>30</v>
          </cell>
          <cell r="CN76">
            <v>30</v>
          </cell>
          <cell r="CO76">
            <v>15</v>
          </cell>
          <cell r="CP76">
            <v>15</v>
          </cell>
          <cell r="CQ76">
            <v>30</v>
          </cell>
          <cell r="CR76">
            <v>30</v>
          </cell>
          <cell r="CS76">
            <v>30</v>
          </cell>
          <cell r="CT76">
            <v>30</v>
          </cell>
          <cell r="CU76">
            <v>8</v>
          </cell>
          <cell r="CV76">
            <v>258</v>
          </cell>
          <cell r="CW76">
            <v>220</v>
          </cell>
          <cell r="CX76">
            <v>220</v>
          </cell>
          <cell r="CY76">
            <v>0</v>
          </cell>
          <cell r="CZ76" t="str">
            <v/>
          </cell>
          <cell r="DA76" t="str">
            <v/>
          </cell>
          <cell r="DB76" t="str">
            <v/>
          </cell>
          <cell r="DC76" t="str">
            <v/>
          </cell>
          <cell r="DD76" t="str">
            <v/>
          </cell>
          <cell r="DE76" t="str">
            <v/>
          </cell>
          <cell r="DF76" t="str">
            <v/>
          </cell>
          <cell r="DG76" t="str">
            <v/>
          </cell>
          <cell r="DH76" t="str">
            <v/>
          </cell>
          <cell r="DI76" t="str">
            <v/>
          </cell>
          <cell r="DJ76" t="str">
            <v/>
          </cell>
          <cell r="DK76">
            <v>258</v>
          </cell>
          <cell r="DL76">
            <v>0</v>
          </cell>
          <cell r="DM76">
            <v>10</v>
          </cell>
          <cell r="DN76">
            <v>30</v>
          </cell>
          <cell r="DO76">
            <v>30</v>
          </cell>
          <cell r="DP76">
            <v>30</v>
          </cell>
          <cell r="DQ76">
            <v>15</v>
          </cell>
          <cell r="DR76">
            <v>15</v>
          </cell>
          <cell r="DS76">
            <v>30</v>
          </cell>
          <cell r="DT76">
            <v>30</v>
          </cell>
          <cell r="DU76">
            <v>30</v>
          </cell>
          <cell r="DV76" t="str">
            <v/>
          </cell>
          <cell r="DW76" t="str">
            <v/>
          </cell>
          <cell r="DX76">
            <v>220</v>
          </cell>
          <cell r="DY76">
            <v>220</v>
          </cell>
          <cell r="DZ76" t="str">
            <v>No Programó</v>
          </cell>
          <cell r="EA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B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
Informe Trimestral de actividades, procesos y proyectos (Pueden o no incluir piezas comunicativas, informes de ejecución de bolsa logística, soportes fotográficos, URLs, acrhivos de audio o video)
Evidencias de reunión
Documentos técnicos
Formatos asociados a las actividades de visitas guiadas (solicitud y formalización de visitas, encuestas de satisfacción)
Informes periódicos sobre el desarrollo de visitas guiadas
Documentos técnicos
Publicaciones (físicas o digitales, en formato de texto, audio, imagen, video)
Actas de reunión</v>
          </cell>
          <cell r="EC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D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E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
Informe Trimestral de actividades, procesos y proyectos (Pueden o no incluir piezas comunicativas, informes de ejecución de bolsa logística, soportes fotográficos, URLs, acrhivos de audio o video)
Evidencias de reunión
Documentos técnicos
Formatos asociados a las actividades de visitas guiadas (solicitud y formalización de visitas, encuestas de satisfacción)
Informes periódicos sobre el desarrollo de visitas guiadas
Documentos técnicos
Publicaciones (físicas o digitales, en formato de texto, audio, imagen, video)
Actas de reunión</v>
          </cell>
          <cell r="EF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G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H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
Informe Trimestral de actividades, procesos y proyectos (Pueden o no incluir piezas comunicativas, informes de ejecución de bolsa logística, soportes fotográficos, URLs, acrhivos de audio o video)
Evidencias de reunión
Documentos técnicos
Formatos asociados a las actividades de visitas guiadas (solicitud y formalización de visitas, encuestas de satisfacción)
Informes periódicos sobre el desarrollo de visitas guiadas
Documentos técnicos
Publicaciones (físicas o digitales, en formato de texto, audio, imagen, video)
Actas de reunión</v>
          </cell>
          <cell r="EI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J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K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
Informe Trimestral de actividades, procesos y proyectos (Pueden o no incluir piezas comunicativas, informes de ejecución de bolsa logística, soportes fotográficos, URLs, acrhivos de audio o video)
Evidencias de reunión
Documentos técnicos
Formatos asociados a las actividades de visitas guiadas (solicitud y formalización de visitas, encuestas de satisfacción)
Informes periódicos sobre el desarrollo de visitas guiadas
Documentos técnicos
Publicaciones (físicas o digitales, en formato de texto, audio, imagen, video)
Actas de reunión</v>
          </cell>
          <cell r="EL76" t="str">
            <v>No programó</v>
          </cell>
          <cell r="EM76" t="str">
            <v>•	M2.A1.1. Reporte Acciones de fortalecimiento a iniciativas de memoria
•	M2.A1.2. Anexos
•	M2.A2.1. Reporte Promover Visitas Guiadas
•	M2.A2.2. Anexos</v>
          </cell>
          <cell r="EN76" t="str">
            <v>• M2.A1.2.1.1 Reporte Acciones de fortalecimiento a iniciativas de memoria marzo
• M2.A1.2.1.2 ANEXOS
• M2.A1.2.2.1 Reporte Promover Visitas Guiadas marzo
• M2.A1.2.2.2 ANEXOS VISITAS GUIADAS
• M2.A1.2.2.3 ANEXOS CAMINO A CASA</v>
          </cell>
          <cell r="EO76" t="str">
            <v>• M2.A1.2.1.1 Reporte Acciones de fortalecimiento a iniciativas de memoria ABRIL
• M2.A1.2.2.1 Reporte Promover Visitas Guiadas ABRIL
• M2.A1.2.2.2 ANEXOS VISITAS GUIADAS
• M2.A1.2.2.3 ANEXOS CAMINO A CASA
• M2.A1.2.2.4 ANEXOS METODOLOGÍA ECUELAS SONORAS DE MEMORIA - IED COMUNEROS.docx</v>
          </cell>
          <cell r="EP76" t="str">
            <v>•	M2.A1.2.1.1 Reporte Acciones de fortalecimiento a iniciativas de memoria MAYO
•	M2.A1.2.1.1. Anexo 1 Acta taller de DDHH ASFAMIPAZ.pdf
•	M2.A1.2.1.1. Anexo 1 Evidencias reunión PDE La Comadre.pdf
•	M2.A1.2.2.1 Reporte Promover Visitas Guiadas ABRIL
•	M2.A1.2.2.1 ANEXOS VISITAS GUIADAS
•	M2.A1.2.2.1 ANEXOS CAMINO A CASA</v>
          </cell>
          <cell r="EQ76" t="str">
            <v xml:space="preserve">M2.A1.2.1.1 Reporte Acciones de fortalecimiento a iniciativas de memoria JUNIO
M2.A1.2.1.1 Anexo 1 Plan de Comunicaciones ASFAMIPAZ .xlsx
M2.A1.2.1.1 Anexo 2 Periódico Libre Opinión.pdf
M2.A1.2.1.1 Anexo 3 Ficha técnica homenaje ACaballero.pdf
M2.A1.2.2.1 Reporte Promover Visitas Guiadas JUNIO
M2.A1.2.2.1 Anexos Visitas Guiadas JUNIO
M2.A1.2.2.1 Anexos VG Camino a Casa JUNIO
</v>
          </cell>
          <cell r="ER76" t="str">
            <v>• M2.A1.2.1.1 Reporte Acciones de fortalecimiento a iniciativas de memoria JULIO
• M2.A1.2.1.1 Anexo 1 Taller memoria organizaciones Soacha
• M2.A1.2.1.1 Anexo 2 Taller podcast RPZancocho
• M2.A1.2.2.1 Reporte Promover Visitas Guiadas JULIO
• M2.A1.2.2.1 Anexos Visitas Guiadas JULIO
• M2.A1.2.2.1 Anexos VG Camino a Casa JULIO</v>
          </cell>
          <cell r="ES76" t="str">
            <v>• M2.A1.2.1.1 Reporte Acciones de fortalecimiento a iniciativas de memoria AGOSTO
• M2.A1.2.1.1 Anexo 1 Guion sesión inaugural Periscopio
• M2.A1.2.1.1 Anexo 2 Acta reunión Fundación Nydia Erika
• M2.A1.2.2.1 Reporte Promover Visitas Guiadas AGOSTO
• M2.A1.2.2.1 Anexos Visitas Guiadas AGOSTO
• M2.A1.2.2.1 Anexos VG Camino a Casa AGOSTO</v>
          </cell>
          <cell r="ET76" t="str">
            <v>•	M2.A1.2.1.1 Reporte Acciones de fortalecimiento a iniciativas de memoria SEPTIEMBRE
•	M2.A1.2.1.1 Anexo 1 Proyecto Sanando heridas - Cambio de piel
•	M2.A1.2.1.1 Anexo 2 Primer encuentro - Sanando heridas.1
•	M2.A1.2.1.1 Anexo 3 Segundo encuentro - Sanando heridas.1
•	M2.A1.2.1.1 Anexo 4 Tercer encuentro - Sanando heridas.1
•	M2.A1.2.1.1 Anexo 5 Cuarto encuentro - Sanando heridas
•	M2.A1.2.1.1 Anexo 6 Cierre Sanando heridas - cambio de piel.pdf
•	M2.A1.2.1.1 Anexo 7 Informe Sanando heridas - Cambio de Piel.docx.pdf
•	M2.A1.2.1.1 Anexo 8 Proyecto El poder de lo local - HM - BM
•	M2.A1.2.1.1 Anexo 9 Listado de asistencia El poder de lo local.pdf
•	M2.A1.2.1.1 Anexo 10 Invitación El poder de lo local.png
•	M2.A1.2.2.1 Reporte Promover Visitas Guiadas SEPTIEMBRE
•	M2.A1.2.2.1 Anexos Visitas Guiadas SEPTIEMBRE
•	M2.A1.2.2.1 Anexos VG Camino a Casa SEPTIEMBRE</v>
          </cell>
          <cell r="EU76" t="str">
            <v>•	M2.A1.2.1.1 Reporte Acciones de fortalecimiento a iniciativas de memoria OCTUBRE
•	M2.A1.2.1.1 Anexo 1 Propuesta de taller.pdf
•	M2.A1.2.1.1 Anexo 2 Listado taller narrativas Historias Metropolitanas.pdf
•	M2.A1.2.1.1 Anexo 3 Pieza de Convocatoria agenda distrital.jgp
•	M2.A1.2.1.1 Anexo 4 Invitación al Encuentro Distrital - CMPR.pdf
•	M2.A1.2.1.1 Anexo 5 Pieza de convocatoria Festival de cine futbolreo.pdf
•	M2.A1.2.1.1 Anexo 6 Festival de cine futbolero.jgp
•	M2.A1.2.2.1 Reporte Promover Visitas Guiadas OCTUBRE
•	M2.A1.2.2.1 Anexos Visitas Guiadas OCTUBRE
•	M2.A1.2.2.1 Anexos VG Camino a Casa OCTUBRE
•	M2.A1.2.2.1 METOD CARRERAS DE OBSERVACIÓN
•	M2.A1.2.2.1 FT CARRERA VIRTUAL 221022
•	M2.A1.2.2.1 INSCRITOS CARRERA VIRTUAL 221022
•	M2.A1.2.2.1 CARTA INSTRUCCIONES VIRTUAL 221022
•	M2.A1.2.2.1 FT CARRERA PRESENCIAL 291022
•	M2.A1.2.2.1 FT ALBUM CARRERA PRESENCIAL 291022
•	M2.A1.2.2.1 FT LÁMINAS CARRERA PRESENCIAL 291022</v>
          </cell>
          <cell r="EV76" t="str">
            <v/>
          </cell>
          <cell r="EW76" t="str">
            <v/>
          </cell>
          <cell r="EX76" t="str">
            <v>N/A</v>
          </cell>
          <cell r="EY76" t="str">
            <v>N/A</v>
          </cell>
          <cell r="EZ76" t="str">
            <v>N/A</v>
          </cell>
          <cell r="FA76" t="str">
            <v>N/A</v>
          </cell>
          <cell r="FB76" t="str">
            <v>N/A</v>
          </cell>
          <cell r="FC76" t="str">
            <v>N/A</v>
          </cell>
          <cell r="FD76" t="str">
            <v>N/A</v>
          </cell>
          <cell r="FE76" t="str">
            <v>N/A</v>
          </cell>
          <cell r="FF76" t="str">
            <v>N/A</v>
          </cell>
          <cell r="FG76" t="str">
            <v>N/A</v>
          </cell>
          <cell r="FH76" t="str">
            <v>N/A</v>
          </cell>
          <cell r="FI76" t="str">
            <v>N/A</v>
          </cell>
          <cell r="FJ76" t="str">
            <v>N/A</v>
          </cell>
          <cell r="FK76" t="str">
            <v>N/A</v>
          </cell>
          <cell r="FL76" t="str">
            <v>N/A</v>
          </cell>
          <cell r="FM76" t="str">
            <v>N/A</v>
          </cell>
          <cell r="FN76" t="str">
            <v>N/A</v>
          </cell>
          <cell r="FO76" t="str">
            <v>N/A</v>
          </cell>
          <cell r="FP76" t="str">
            <v>N/A</v>
          </cell>
          <cell r="FQ76" t="str">
            <v>N/A</v>
          </cell>
          <cell r="FR76" t="str">
            <v>N/A</v>
          </cell>
          <cell r="FS76" t="str">
            <v>N/A</v>
          </cell>
          <cell r="FT76" t="str">
            <v>N/A</v>
          </cell>
          <cell r="FU76" t="str">
            <v>N/A</v>
          </cell>
          <cell r="FV76" t="str">
            <v>N/A</v>
          </cell>
          <cell r="FW76" t="str">
            <v>N/A</v>
          </cell>
          <cell r="FX76" t="str">
            <v>N/A</v>
          </cell>
          <cell r="FY76" t="str">
            <v>N/A</v>
          </cell>
          <cell r="FZ76" t="str">
            <v>N/A</v>
          </cell>
          <cell r="GA76" t="str">
            <v>N/A</v>
          </cell>
          <cell r="GB76" t="str">
            <v>N/A</v>
          </cell>
          <cell r="GC76" t="str">
            <v>N/A</v>
          </cell>
          <cell r="GD76" t="str">
            <v>N/A</v>
          </cell>
          <cell r="GE76" t="str">
            <v>N/A</v>
          </cell>
          <cell r="GF76" t="str">
            <v>N/A</v>
          </cell>
          <cell r="GG76" t="str">
            <v>N/A</v>
          </cell>
          <cell r="GH76" t="str">
            <v>N/A</v>
          </cell>
          <cell r="GI76" t="str">
            <v>N/A</v>
          </cell>
          <cell r="GJ76" t="str">
            <v>N/A</v>
          </cell>
          <cell r="GK76" t="str">
            <v>N/A</v>
          </cell>
          <cell r="GL76" t="str">
            <v>N/A</v>
          </cell>
          <cell r="GM76" t="str">
            <v>N/A</v>
          </cell>
          <cell r="GN76" t="str">
            <v>N/A</v>
          </cell>
          <cell r="GO76" t="str">
            <v>N/A</v>
          </cell>
          <cell r="GP76" t="str">
            <v>N/A</v>
          </cell>
          <cell r="GQ76" t="str">
            <v>N/A</v>
          </cell>
          <cell r="GR76" t="str">
            <v>N/A</v>
          </cell>
          <cell r="GS76" t="str">
            <v>N/A</v>
          </cell>
          <cell r="GT76" t="str">
            <v>N/A</v>
          </cell>
          <cell r="GU76" t="str">
            <v>N/A</v>
          </cell>
          <cell r="GV76" t="str">
            <v>N/A</v>
          </cell>
          <cell r="GW76" t="str">
            <v>N/A</v>
          </cell>
          <cell r="GX76" t="str">
            <v>N/A</v>
          </cell>
          <cell r="GY76" t="str">
            <v>N/A</v>
          </cell>
          <cell r="GZ76" t="str">
            <v>N/A</v>
          </cell>
          <cell r="HA76" t="str">
            <v>N/A</v>
          </cell>
          <cell r="HB76" t="str">
            <v>N/A</v>
          </cell>
          <cell r="HC76" t="str">
            <v>N/A</v>
          </cell>
          <cell r="HD76" t="str">
            <v>N/A</v>
          </cell>
          <cell r="HE76" t="str">
            <v>N/A</v>
          </cell>
          <cell r="HF76" t="str">
            <v>N/A</v>
          </cell>
          <cell r="HG76" t="str">
            <v>N/A</v>
          </cell>
          <cell r="HH76" t="str">
            <v>N/A</v>
          </cell>
          <cell r="HI76" t="str">
            <v>N/A</v>
          </cell>
          <cell r="HJ76" t="str">
            <v>N/A</v>
          </cell>
          <cell r="HK76" t="str">
            <v>N/A</v>
          </cell>
          <cell r="HL76" t="str">
            <v>N/A</v>
          </cell>
          <cell r="HM76" t="str">
            <v>N/A</v>
          </cell>
          <cell r="HN76" t="str">
            <v>N/A</v>
          </cell>
          <cell r="HO76" t="str">
            <v>N/A</v>
          </cell>
          <cell r="HP76" t="str">
            <v>N/A</v>
          </cell>
          <cell r="HQ76" t="str">
            <v>N/A</v>
          </cell>
          <cell r="HR76" t="str">
            <v>N/A</v>
          </cell>
          <cell r="HS76" t="str">
            <v>N/A</v>
          </cell>
          <cell r="HT76" t="str">
            <v>N/A</v>
          </cell>
          <cell r="HU76" t="str">
            <v>N/A</v>
          </cell>
          <cell r="HV76" t="str">
            <v>N/A</v>
          </cell>
          <cell r="HW76" t="str">
            <v>N/A</v>
          </cell>
          <cell r="HX76" t="str">
            <v>Para el indicador de realizar 1030 procesos pedagógicos para el fortalecimiento de iniciativas ciudadanas, que conduzcan al debate y la apropiación social de la paz, la memoria y la reconciliación, que se construye en los territorios ciudad región, tiene como meta para el año 2022 realizar 258 procesos, con corte al mes de octubre se programó realizar 190, de los cuales se realizaron 190 procesos con el siguiente enfoque:
(19) Acompañamientos técnicos para la realización de conmemoraciones
(26) Asistencias técnicas para el fortalecimiento de iniciativas de memoria, paz y reconciliación 
(1) Acción pedagógica
(174) visitas guiadas al Centro Memoria, Paz y Reconciliación -CMPR e intercambios con actores educativos, sociales, institucionales y ciudadanos, de la siguiente manera:
- 116 visitas guiadas que se realizaron a Universidades, Colegios, Secretaría de Integración Social, SENA, Fundaciones y público en general
- 46 visitas guiadas estrategia "camino a casa" especializada para niñas y niños: Escuelas, Colegios, fundaciones y público en general.
- (2) acciones de intercambios con actores educativos, sociales, institucionales y ciudadanos.
Beneficios:
• Se fortalecieron organizaciones de víctimas y familiares de víctimas de terrorismo, homicidio y violencia sexual en sus apuestas conmemorativas y de memoria. 
• Niños, niñas, adolescentes y jóvenes de la ciudad cuentan con una oferta pedagógica para pensar y debatir acerca de la memoria, la paz y la reconciliación.
• Se apoyaron iniciativas de memoria y acciones de memoria que benefician a organizaciones de derechos humanos, organizaciones sociales de víctimas e instituciones educativas que agencian el tema de memoria y paz dentro de sus currículos. 
• Investigadores y expertos en temas de memoria y de movilización social contaron con espacios de encuentro y reflexión alrededor de la memoria y verdad, por un lado; y movilización social y construcción de paz por el otro.
• Las acciones de fortalecimiento a iniciativas de memoria permitieron el fortalecimiento de organizaciones de víctimas de distintos actores armados, firmantes de paz y organizaciones sociales territoriales, para mejorar sus capacidades y herramientas en la construcción de memoria, paz y reconciliación. Las acciones de fortalecimiento, así como las conmemorativas, permiten visibilizar el trabajo desarrollado por las organizaciones e instituciones involucradas.</v>
          </cell>
          <cell r="HY76" t="str">
            <v>No se presentaron retrasos</v>
          </cell>
          <cell r="HZ76" t="str">
            <v/>
          </cell>
          <cell r="IA76" t="str">
            <v>No programó</v>
          </cell>
          <cell r="IB76"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para la realización de dos conmemoraciones:
1. Conmemoración del atentado al Club el Nogal
2. Conmemoración del homicidio de la niña Sandra Catalina Vázquez
•	Se brindó asistencia técnica para el fortalecimiento de 3 iniciativas de memoria, paz y reconciliación:
3. Asistencia técnica a la organización Artemisas para el lanzamiento del documental "El Estallido", sobre la protesta social en la ciudad en 2021.
4. Asistencia técnica a la organización Petra Mujeres Valientes, para el uso de espacios para la preparación de un performance y el ensayo de actividades a realizar en el marco de la entrega del informe "La Llorona", que la organización presentará ante la JEP
5. Se brindó asistencia técnica a la estrategia SIMONU - Simulación de la Organización de las Naciones Unidas de Bogotá.
•	Se llevaron a cabo (5) visitas guiadas al Centro Memoria, Paz y Reconciliación -CMPR e intercambios con actores educativos, sociales, institucionales y ciudadanos, de la siguiente manera:
A. (3) Visitas guiadas:
6. VG Grupos Universitarios
7. VG UM Nueva Granada
8.  VG Público General
B. (2) Visitas guiadas de la estrategia “Camino a Casa” especializada para niños y niñas:
9. 02.2022 Centros Amar (Mártires y Candelaria)
10.  24.02.2022. Colegio Rural Pasquilla- Virtual
BENEFICIOS:
•	Se fortalecieron organizaciones de víctimas y familiares de víctimas de terrorismo, homicidio y violencia sexual en sus apuestas conmemorativas y de memoria.
•	Se fortalecieron organizaciones sociales que trabajan por los derechos humanos en la ciudad
•	Se fortalecieron escenarios de formación y liderazgo de adolescente y jóvenes para la paz y la reconciliación en la ciudad
•	Niños, niñas, adolescentes y jóvenes de la ciudad cuentan con una oferta pedagógica para pensar y debatir acerca de la memoria, la paz y la reconciliación.</v>
          </cell>
          <cell r="IC76"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 la desaparición forzada de Jaime Gómez Velásquez
2. Conmemoración del homicidio Astrid Conde, firmante de paz
• Se brindo asistencia técnica para el fortalecimiento de (3) iniciativas de memoria, paz y reconciliación:
3. Asistencia técnica a la organización “Archivos del Búho”, a través del préstamo de espacios de trabajo para la digitalización de su archivo de derechos humanos.
4. Asistencia técnica a la organización “No es hora de callar” y a la periodista y activista Jineth Bedoya Lima, para la realización del acto público de la sentencia de la Corte IDH a la alcaldesa Claudia López.
5. Asistencia técnica a la organización de mujeres “Casa de la Mujer” para el montaje de la exposición fotográfica “Memoria soy yo” en los espacios no convencionales del CMPR.
• Se llevaron a cabo (25) visitas guiadas al Centro Memoria, Paz y Reconciliación -CMPR e intercambios con actores educativos, sociales, institucionales y ciudadanos, de la siguiente manera:
A. (20) Visitas guiadas, dentro de la estrategia general:
1. 01-03-2022 Universidad Distrital
2. 03-03-2022 Universidad Distrital
3. 03-2022 Universidad Pedagógica
4. 04-03-2022 Secretaria Integración Social-Forjar
5. 05-03-2022 OIM
6. 11-03-2022 Colegio Libertad
7. 10-03-2022 Pastoral Social-Popayan
8. 11-03-2022 Colegio Libertad
9. 15-03-2022 SENA
10. 16-03-2022 Universidad d los Andes
11. 18-03-2022 Col Mayor Cundinamarca
12. 18-03-2022 Uni Militar
13. 23-03-2022 Fundalectura
14. 24-03-2022 Centro Día-SDIS
15. 25-03-2022 Universidad Javeriana
16. 25-03-2022 Universidad Jorge Tadeo Lozano
17. 28-03-2022 UniMinuto
18. 29-03-2022 Universidad Javeriana
19. 31-02-2022 Pastoral Social
20. 31-03-2022 Universidad Los Libertadores
B. 5 Visitas guiadas de la estrategia “Camino a Casa”, especializadas para niños y niñas:
1. 09.03.2022.IEDLaVictoria
2. 24.03.2022.IED RuralPasquilla- virtual
3. 26.03.2022.EspacioAbiertoCaminoaCasa
4. 30.03.2022.AgustinianoSuba- 2b – virtual
5. 31.03.2022.AgustinianoSuba  Virtual
BENEFICIOS
• Se fortalecieron organizaciones de víctimas y familiares de víctimas de terrorismo, homicidio y violencia sexual en sus apuestas conmemorativas y de memoria. 
• Niños, niñas, adolescentes y jóvenes de la ciudad cuentan con una oferta pedagógica para pensar y debatir acerca de la memoria, la paz y la reconciliación.
</v>
          </cell>
          <cell r="ID76"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abril se reportaron (30) procesos pedagógicos de (30) programados:
• Se brindó acompañamiento técnico, y se articuló con familiares y organizaciones, para la realización de (2) conmemoraciones:
1. Conmemoración del 9 de abril: Día de la Dignidad de las Víctimas, a través de una acción pedagógica en el colegio Sierra Morena, articulada con los y las docentes de la institución educativa.
2. Conmemoración de los homicidios de Rodrigo Lara Bonilla y Enrique Low Murtra, en acción audiovisual, realizada en articulación con la organización FASOL.
• Se brindó asistencia técnica para el fortalecimiento de (3) iniciativas de memoria, paz y reconciliación:
3. Asistencia técnica a la organización “La Comadre - AFRODES”, a través del acompañamiento técnico curatorial, el préstamo de espacios y la asistencia técnica y logística para la presentación de la exposición “Kutrús: el arte de sanar”, en las instalaciones del Centro de Memoria, Paz y Reconciliación (CMPR), inaugurada a propósito de la Conmemoración del 9 de abril.
4. Asistencia técnica a Erick Arellana y Paco Gómez, para la puesta en escena del performance “El Porvenir nace en la herida”, presentada en las instalaciones del CMPR, el 9 de abril.
5. Asistencia técnica a la Comisión de la Verdad, para la inauguración y proyección del documental y la muestra fotográfica “Gaitana” en los espacios no convencionales del CMPR.
• Se llevaron a cabo (24) visitas guiadas al Centro Memoria, Paz y Reconciliación -CMPR e intercambios con actores educativos, sociales, institucionales y ciudadanos, de la siguiente manera:
A. (20) Visitas guiadas de la estrategia general:
1. 01-04-2022 ColMayor SanBartolome
2. 01-04-2022 Uniminuto
3. 04-04-2022 Uni Distrital
4. 04-2022 IED SANTALUCIA
5. 04-2022 UNIVERSIDAD JAVERIANA
6. 07-04-2022 Uni Pedagógica Nal
7. 08-04-2022 Secretaria General Alcaldía Mayor
8. 11-04-2022 Publico general
9. 18-04-2022 Politécnico GranColombiano
10. 18-04-2022 Universidad del Rosario
11. 20-04-2022 Poltécnico GranColombiano
12. 20-04-2022 Universidad Central
13. 21-04-2022 Rodrigo Arenas Betancurt Grupo 2
14. 21-04-2022 Rodrigo Arenas Betancurt Grupo1
15. 22-04-2022 Colegio Estanislao Zuleta
16. 22-04-2022 Universidad Antonio Nariño
17. 23-04-2022 Tearfund Uk
18. 29-03-2022 Universidad Caldas
19. 29-04-2022 Fundación Juntos se Puede
20. 30-04-2022 Secretaría de Educación, dirección inclusión
B. (4) Visitas guiadas de Camino a Casa especializada para niños y niñas:
1. 04.2022 VISITAS GUIADAS AGISTINIANO
2. 23.04.2022.CAMINOACASA- PRESENCIAL
3.  27.04.2022. FUNDACIÓNPLAN-PRESENCIAL
4. 04.2022 VISITAS GUIADAS SIERRA MORENA
C. (1) Acción pedagógica denominada “Escuelas sonoras de memoria”, en alianza con la IE Los Comuneros Oswaldo Guayasamín, en la que más de 80 niños participaron en ejercicios de reflexión y creación artística alrededor de la memoria, usando la música y en particular el rap como herramienta de memoria.
BENEFICIOS
• Se fortalecieron organizaciones de víctimas y familiares de víctimas de terrorismo, homicidio y violencia sexual en sus apuestas conmemorativas y de memoria. 
• Niños, niñas, adolescentes y jóvenes de la ciudad cuentan con una oferta pedagógica para pensar y debatir acerca de la memoria, la paz y la reconciliación.
• Se apoyaron iniciativas de memoria y acciones de memoria que benefician a organizaciones de derechos humanos, organizaciones sociales de víctimas e instituciones educativas que agencian el tema de memoria y paz dentro de sus currículos. </v>
          </cell>
          <cell r="IE76"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MAYO se reportaron (30) procesos pedagógicos de (30) programados:
•Se brindó acompañamiento técnico, y se articuló con familiares y u organizaciones, para la realización de (2) conmemoraciones:
1. Conmemoración Pedro Movilla, a través de redes sociales del CMPR.
2. Conmemoración Día Nacional de la Dignidad de las Víctimas de Violencia Sexual en el marco del Conflicto Armado, a través de una entrevista con Jineth Bedoya.
•Se brindó asistencia técnica para el fortalecimiento de (3) iniciativas de memoria, paz y reconciliación:
3. Asistencia técnica a la organización “ASFAMIPAZ”, a través de un taller sobre archivo de DDHH
4. Asistencia técnica a la organización AFROMUPAZ, a través de la asistencia técnica para la curaduría, producción, montaje y presentación de la exposición "El Boga de mi palenque soñado, Memorias de Afromupaz"
5. Asistencia técnica a la organización La Comadre, en el montaje de una muestra de su trabajo en la Jurisdicción Especial para la Paz, así como en la asistencia técnica para aclarar dudas de las convocatorias del Programa Distrital de Estímulos y en concreto las becas ofertadas por el Centro en la materia.
Se llevaron a cabo (25) visitas guiadas al CMPR e intercambios con actores educativos, sociales, institucionales y ciudadanos, de la siguiente manera:
A. (14) Visitas guiadas de la estrategia general:
1. 03-05-2022 Colegio Virtual Siglo XXI
2. 03-05-2022 Universidad Pedagógica Nal
3. 04-05-2022 Aulas Colombianas San Luís
4. 06-05-2022 Aulas Colombianas San Luis
5. 06-05-2022 Unimilitar Nueva Granada
6. 06-05-2022 Universidad Jorge Tadeo Lozano
7. 07-05-2022 Universidad Central
8. 09-05-2022 Uni Rosario
9. 09-05-2022 Universidad La Gran Colombia
10. 10-05-2022 Col Aulas Colombianas
11. 10-05-2022 Instituto Jorge Robledo
12. 17-05-2022 UniMinuto
13. 27-05-2022 UniMilitar NG
14. 31-05-2022 Col Usmania_Secretaria Educación y otros
B. (11) Visitas guiadas de Camino a Casa especializada para niños y niñas:
1. 18.05.2022.VisitaPLAN
2. 20.05.2022.Gimnasio los Andes G1
3. 20.05.2022.Gimnasio los Andes G2
4. 20.05.2022.Gimnasio los Andes G3
5. 20.05.2022.Gimnasio los Andes G4
6. 20.05.2022.Gimnasio los Andes G5
7. 21.05.2022. SalaAbierta
8. 25.05.2022.IEDNuevaEsperanza
9. 26.05.2022.IEDSorrento
10. 26.05.2022.IEDSorrento G2
11. 31.05.2022.IEDSorrento
BENEFICIOS
•	Se apoyaron iniciativas de memoria y acciones de memoria que benefician a organizaciones de derechos humanos, organizaciones sociales de víctimas y víctimas directas en sus agencias frente a la construcción de memoria y paz.
•	Investigadores y expertos en temas de memoria y de movilización social contaron con espacios de encuentro y reflexión alrededor de la memoria y verdad, por un lado; y movilización social y construcción de paz por el otro.
•	Niños, niñas, adolescentes y jóvenes de la ciudad cuentan con una oferta pedagógica para pensar y debatir acerca de la memoria, la paz y la reconciliación.
</v>
          </cell>
          <cell r="IF76"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junio se reportaron (15) procesos pedagógicos de (15) programados:
1) Se brindó acompañamiento técnico, y se articuló con familiares y u organizaciones, para la realización de (2) conmemoraciones:
a) Conmemoración Kimy Pernia Domicó, a través de redes sociales del Centro de Memoria Paz y Reconciliación (CMPR)  y actividades en colegios y organizaciones.
b) Conmemoración Duban Barrios, a través del acompañamiento a familiares y organizaciones sociales en una programación de actividades en la localidad de Kennedy.
2) Se brindó asistencia técnica para el fortalecimiento de (3) iniciativas de memoria, paz y reconciliación:
3) Asistencia técnica a la organización “ASFAMIPAZ”, a través de un taller sobre comunicación estratégica
4) Asistencia técnica a la Mesa de Participación Efectiva a Víctimas de Teusaquillo, a través del apoyo logístico, de corrección de estilo y metodológico para la producción y presentación del periódico 'Libre Opinión'
5) Asistencia técnica a la Corporación María Cano, para la realización de un homenaje a Antonio Caballero, a través de una programación de conversatorios.
Se llevaron a cabo 10 visitas guiadas al Centro de Memoria Paz y Reconciliación (CMPR) e intercambios con actores educativos, sociales, institucionales y ciudadanos, de la siguiente manera:
6-12) 7 Visitas guiadas:
1. 01-06-2022 Col Rafael Delgado
2. 06-2022 ColJapón
3. 06-2022 ColMayorSBartolomé
4. 06-2022 SenaMosquera
5. 06-2022 UniversidadesPublicas
6. 14-06-2022 Col Parroquia Nuestra Sra. del Rosario
7. 21-06-2022 Niños de los Andes
13-15) 3 Visitas guiadas de Camino a Casa especializada para niños y niñas:
1. 06.2022.IEDGustavoRojasPinilla
2. 06.2022.IEDSorrento
3. 09.06.2022.UniversidadDelTolima"
BENEFICIOS
• Se apoyaron iniciativas de memoria y acciones de memoria que benefician a organizaciones de derechos humanos, organizaciones sociales de víctimas y víctimas directas en sus agencias frente a la construcción de memoria y paz.
• Es de destacar que entre las acciones desarrolladas se encuentra el apoyo a la conmemoración de un líder y activista indígena que buscó visibilizar la labor de este líder y de su comunidad en la defensa del agua.
• Niños, niñas, adolescentes y jóvenes de la ciudad cuentan con una oferta pedagógica para pensar y debatir acerca de la memoria, la paz y la reconciliación.</v>
          </cell>
          <cell r="IG76"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julio se reportaron (15) procesos pedagógicos de (15) programados:
•Se brindó acompañamiento técnico, y se articuló con familiares y u organizaciones, para la realización de (1) conmemoración:
1. Conmemoración Hernando Baquero Borda, a través de la articulación con la Universidad Externado de Colombia.
•Se brindó asistencia técnica para el fortalecimiento de (4) iniciativas de memoria, paz y reconciliación:
2. Asistencias técnicas a las organizaciones TEJIDOS CHAKANA y la FUNDACIÓN SOCIAL SEMBRANDO CAMINO, a través del apoyo curatorial, el montaje, y el préstamo de espacios para la exhibición y para la realización de talleres, para la puesta en marcha de la exposición Urdiendo la vida para tejer la paz.
3. Asistencia técnica a la iniciativa de Casa de la Memoria de Soacha, compuesta por diversas organizaciones sociales y de víctimas, a través de un taller sobre memoria y construcción de memoria.
4. Asistencia técnica a la organización Radio Popular Zancocho, a través de la realización de un taller sobre podcast como herramienta política para la construcción de memoria
5.Asistencia técnica a la organización ANAPAZ, para la puesta en escena de la exposición temporal “Caminos de Paz” en las instalaciones del CMPR"
Para el mes de julio se realizaron (10) visitas guiadas al CMPR e intercambios con actores educativos, sociales, institucionales y ciudadanos de la siguiente manera:
6 - 12. (7) Visitas guiadas de la estrategia general de visitas guiadas del Centro de Memoria, Paz y Reconciliación, en la que participaron más de 11 organizaciones sociales, instituciones, colegios e instituciones de educación superior.
13 - 15. (3) Visitas guiadas de la estrategia “Camino a Casa” que brinda una oferta especializada dirigida a niños y niñas, en el Centro de Memoria, Paz y Reconciliación, en la que participaron más de 6 organizaciones sociales, instituciones, jardines infantiles y colegios.
BENEFICIOS
•	Las acciones de fortalecimiento a iniciativas de memoria permitieron el fortalecimiento de organizaciones de víctimas de distintos actores armados, firmantes de paz y organizaciones sociales territoriales, para mejorar sus capacidades y herramientas en la construcción de memoria, paz y reconciliación.
•	Las acciones de fortalecimiento, así como las conmemorativas, permiten visibilizar el trabajo desarrollado por las organizaciones e instituciones involucradas.
•	Niños, niñas, adolescentes y jóvenes de la ciudad cuentan con una oferta pedagógica para pensar y debatir acerca de la memoria, la paz y la reconciliación.</v>
          </cell>
          <cell r="IH76"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agosto se reportaron (30) procesos pedagógicos de (30) programados:
• Se brindó acompañamiento técnico, y se articuló con familiares y u organizaciones, para la realización de (3) conmemoraciones:
1. Conmemoración Manuel Cepeda Vargas.
2. Conmemoración Jaime Garzón Forero - Semana de la Esperanza
3. Conmemoración Diego Felipe Becerra.
• Se brindó asistencia técnica para el fortalecimiento de (2) iniciativas de memoria, paz y reconciliación:
4. Asistencia técnica a la Corporación Cartografía Sur, a través del préstamo de espacios y la participación en la apertura de su escuela de memoria y audiovisual “Periscopio invertido: disidencias, tránsitos y re-existencias. Otredades en la construcción de paz”.
5. Asistencia técnica a la Fundación Nydia Erika Bautista, a través del apoyo curatorial, el montaje, y el préstamo de espacios para la exhibición de los resultados del informe y proceso de “Las buscadoras: la búsqueda de los desaparecidos tiene rostro de mujer”
• Se reportaron (25) visitas guiadas al CMPR e intercambios con actores educativos, sociales, institucionales y ciudadanos de (25) programadas, de la siguiente manera:
6 a 23. (18) Visitas guiadas de la estrategia general de visitas guiadas del Centro de Memoria, Paz y Reconciliación, en las que participaron más de 4 colegios públicos y privados de la ciudad, 8 instituciones de educación superior, 2 organizaciones sociales, 3 instituciones, además de aquellas visitas guiadas que beneficiaron al público en general.
24 a 30. (7) Visitas guiadas de la estrategia “Camino a Casa” que brinda una oferta especializada dirigida a niños y niñas, en el Centro de Memoria, Paz y Reconciliación, en las que participaron 2 instituciones distritales con oferta especializada para niños y niñas, 4 jardines infantiles y colegios, y 1 organización social.
BENEFICIOS
• Las acciones de fortalecimiento a iniciativas de memoria permitieron el fortalecimiento de organizaciones de víctimas de distintos actores armados, firmantes de paz y organizaciones sociales territoriales, para mejorar sus capacidades y herramientas en la construcción de memoria, paz y reconciliación. Las acciones de fortalecimiento, así como las conmemorativas, permiten visibilizar el trabajo desarrollado por las organizaciones e instituciones involucradas.
• Las acciones desarrolladas en agosto permitieron fortalecer iniciativas y organizaciones que trabajan alrededor de la desaparición forzada y el abuso de autoridad, así como fortalecer iniciativas de memoria que convocan principalmente a jóvenes en la ciudad.
• Niños, niñas, adolescentes y jóvenes de la ciudad cuentan con una oferta pedagógica para pensar y debatir acerca de la memoria, la paz y la reconciliación.</v>
          </cell>
          <cell r="II76"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septiembre se reportaron (30) procesos pedagógicos de (30) programados:
•Se brindó acompañamiento técnico, y se articuló con familiares y u organizaciones, para la realización de (3) conmemoraciones:
1. Conmemoración Darío Betancourt
2. Conmemoración Masacre del 9 se septiembre de 2020
3. Conmemoración Masacre de Suroriente
•Se brindó asistencia técnica para el fortalecimiento de (2) iniciativas de memoria, paz y reconciliación:
4. Asistencia técnica a la Tribu de Mujeres Autónomas Víctimas y sus Familias -Tmuvf-, a través del desarrollo del proceso con mujeres “Sanando heridas / Cambio de piel”
5. Asistencia técnica al proyecto de “Historias Metropolitanas” de la Universidad Autónoma Metropolitana, a través de un intercambio con cinco (5) colectivos de Bogotá, la organización de un diálogo, la impresión de una cartilla y el préstamo del espacio.
• Se reportaron (25) visitas guiadas al CMPR e intercambios con actores educativos, sociales, institucionales y ciudadanos de (25) programadas, de la siguiente manera:
6 al 25.  (20) visitas guiadas en el marco de la estrategia general de visitas guiadas, en las que participaron más de 14 colegios públicos y privados de la ciudad, 4 instituciones de educación superior, 2 organizaciones sociales.
26 al 30.  (5) visitas guiadas en el marco de la estrategia especializada para niños y niñas ‘Camino a Casa’, en las que participaron 5 jardines infantiles y colegios.
BENEFICIOS
• Las acciones de fortalecimiento a iniciativas de memoria permitieron el fortalecimiento de organizaciones de víctimas de distintos actores armados, firmantes de paz y organizaciones sociales territoriales, para mejorar sus capacidades y herramientas en la construcción de memoria, paz y reconciliación. Las acciones de fortalecimiento, así como las conmemorativas, permiten visibilizar el trabajo desarrollado por las organizaciones e instituciones involucradas.
• Las acciones desarrolladas en septiembre permitieron fortalecer iniciativas y organizaciones que trabajan alrededor de la desaparición forzada y el abuso de autoridad, así como fortalecer iniciativas de memoria que convocan principalmente a jóvenes en la ciudad.
• Niños, niñas, adolescentes y jóvenes de la ciudad cuentan con una oferta pedagógica para pensar y debatir acerca de la memoria, la paz y la reconciliación.</v>
          </cell>
          <cell r="IJ76" t="str">
            <v>fortalecimiento de iniciativas ciudadanas, que conduzcan al debate y la apropiación social de la paz, la memoria y la reconciliación, que se construye en los territorios ciudad región, según las cuales, para el mes de octubre se reportaron (30) procesos pedagógicos de (30) programados:
• Se brindó acompañamiento técnico, y se articuló con familiares y u organizaciones, para la realización de (2) conmemoraciones:
1. Conmemoración Jorge Luis Ortega
2. Conmemoración Jaime Pardo Leal
• Se brindó asistencia técnica para el fortalecimiento de (3) iniciativas de memoria, paz y reconciliación:
3. Asistencia técnica a la Colectiva Huertopía, a través del desarrollo de un taller sobre narrativas, junto al proceso de “Historias Metropolitanas” de la Universidad Autónoma Metropolitana.
4. Asistencia técnica al VII Encuentro Distrital de Mujeres Populares y Diversas para la Construcción de Paz en Bogotá, a través del préstamo de espacios y la participación en el panel del CMPR. 
5. Asistencia técnica al festival de Cine Futbolero, a través del préstamo de espacios y del apoyo en el taller “Defendiendo la pelota. Herramientas de acción sin daño y memoria histórica”.
• Se reportaron (25) visitas guiadas al CMPR e intercambios con actores educativos, sociales, institucionales y ciudadanos de (25) programadas, de la siguiente manera:
6 al 22.  (17) visitas guiadas en el marco de la estrategia general de visitas guiadas, en las que participaron más de 10 colegios públicos y privados de la ciudad, 4 instituciones de educación superior, y 3 instituciones
23 al 28.  (6) visitas guiadas en el marco de la estrategia especializada para niños y niñas ‘Camino a Casa’, en las que participaron 6 jardines infantiles y colegios visitas guiadas en el marco de la estrategia especializada para niños y niñas ‘Camino a Casa’, en las que participaron 5 jardines infantiles y colegios.
29 y 30. (2) acciones de intercambios con actores educativos, sociales, institucionales y ciudadanos.
BENEFICIOS
• Las acciones de fortalecimiento a iniciativas de memoria permitieron el fortalecimiento de organizaciones de víctimas de distintos actores armados, firmantes de paz y organizaciones sociales territoriales, para mejorar sus capacidades y herramientas en la construcción de memoria, paz y reconciliación. Las acciones de fortalecimiento, así como las conmemorativas, permiten visibilizar el trabajo desarrollado por las organizaciones e instituciones involucradas.
• Las acciones desarrolladas en octubre permitieron fortalecer iniciativas y organizaciones que trabajan alrededor de la desaparición forzada y el abuso de autoridad, así como fortalecer iniciativas de memoria que convocan principalmente a jóvenes en la ciudad.
• Niños, niñas, adolescentes y jóvenes de la ciudad cuentan con una oferta pedagógica para pensar y debatir acerca de la memoria, la paz y la reconciliación.</v>
          </cell>
          <cell r="IK76" t="str">
            <v/>
          </cell>
          <cell r="IL76" t="str">
            <v/>
          </cell>
          <cell r="IM76">
            <v>0</v>
          </cell>
          <cell r="IN76">
            <v>10</v>
          </cell>
          <cell r="IO76">
            <v>30</v>
          </cell>
          <cell r="IP76">
            <v>30</v>
          </cell>
          <cell r="IQ76">
            <v>30</v>
          </cell>
          <cell r="IR76">
            <v>15</v>
          </cell>
          <cell r="IS76">
            <v>15</v>
          </cell>
          <cell r="IT76">
            <v>30</v>
          </cell>
          <cell r="IU76">
            <v>30</v>
          </cell>
          <cell r="IV76">
            <v>30</v>
          </cell>
          <cell r="IW76" t="str">
            <v/>
          </cell>
          <cell r="IX76" t="str">
            <v/>
          </cell>
          <cell r="IY76">
            <v>0.8527131782945736</v>
          </cell>
          <cell r="IZ76">
            <v>0</v>
          </cell>
          <cell r="JA76">
            <v>3.8759689922480618</v>
          </cell>
          <cell r="JB76">
            <v>11.627906976744185</v>
          </cell>
          <cell r="JC76">
            <v>11.627906976744185</v>
          </cell>
          <cell r="JD76">
            <v>11.627906976744185</v>
          </cell>
          <cell r="JE76">
            <v>5.8139534883720927</v>
          </cell>
          <cell r="JF76">
            <v>5.8139534883720927</v>
          </cell>
          <cell r="JG76">
            <v>11.627906976744185</v>
          </cell>
          <cell r="JH76">
            <v>11.627906976744185</v>
          </cell>
          <cell r="JI76">
            <v>11.627906976744185</v>
          </cell>
          <cell r="JJ76">
            <v>0</v>
          </cell>
          <cell r="JK76">
            <v>0</v>
          </cell>
          <cell r="JL76">
            <v>85.271317829457359</v>
          </cell>
          <cell r="JM76">
            <v>0</v>
          </cell>
          <cell r="JN76">
            <v>3.8759689922480618</v>
          </cell>
          <cell r="JO76">
            <v>15.503875968992247</v>
          </cell>
          <cell r="JP76">
            <v>27.131782945736433</v>
          </cell>
          <cell r="JQ76">
            <v>38.759689922480618</v>
          </cell>
          <cell r="JR76">
            <v>44.573643410852711</v>
          </cell>
          <cell r="JS76">
            <v>50.387596899224803</v>
          </cell>
          <cell r="JT76">
            <v>62.015503875968989</v>
          </cell>
          <cell r="JU76">
            <v>73.643410852713174</v>
          </cell>
          <cell r="JV76">
            <v>85.271317829457359</v>
          </cell>
          <cell r="JW76">
            <v>85.271317829457359</v>
          </cell>
          <cell r="JX76">
            <v>85.271317829457359</v>
          </cell>
          <cell r="JY76" t="str">
            <v>No Programó</v>
          </cell>
          <cell r="JZ76">
            <v>99.999999999999986</v>
          </cell>
          <cell r="KA76">
            <v>99.999999999999986</v>
          </cell>
          <cell r="KB76">
            <v>99.999999999999986</v>
          </cell>
          <cell r="KC76">
            <v>99.999999999999986</v>
          </cell>
          <cell r="KD76">
            <v>99.999999999999986</v>
          </cell>
          <cell r="KE76">
            <v>99.999999999999986</v>
          </cell>
          <cell r="KF76">
            <v>99.999999999999986</v>
          </cell>
          <cell r="KG76">
            <v>99.999999999999986</v>
          </cell>
          <cell r="KH76">
            <v>99.999999999999986</v>
          </cell>
          <cell r="KI76" t="str">
            <v/>
          </cell>
          <cell r="KJ76" t="str">
            <v/>
          </cell>
          <cell r="KK76" t="str">
            <v>No Programó</v>
          </cell>
          <cell r="KL76">
            <v>99.999999999999986</v>
          </cell>
          <cell r="KM76">
            <v>99.999999999999986</v>
          </cell>
          <cell r="KN76">
            <v>99.999999999999986</v>
          </cell>
          <cell r="KO76">
            <v>99.999999999999986</v>
          </cell>
          <cell r="KP76">
            <v>99.999999999999986</v>
          </cell>
          <cell r="KQ76">
            <v>99.999999999999986</v>
          </cell>
          <cell r="KR76">
            <v>99.999999999999986</v>
          </cell>
          <cell r="KS76">
            <v>99.999999999999986</v>
          </cell>
          <cell r="KT76">
            <v>99.999999999999986</v>
          </cell>
          <cell r="KU76" t="str">
            <v/>
          </cell>
          <cell r="KV76" t="str">
            <v/>
          </cell>
          <cell r="KW76">
            <v>99.999999999999986</v>
          </cell>
          <cell r="KX76" t="str">
            <v>7871_N</v>
          </cell>
          <cell r="KY76" t="str">
            <v>N/A</v>
          </cell>
          <cell r="KZ76" t="str">
            <v>No programó</v>
          </cell>
          <cell r="LA76" t="str">
            <v/>
          </cell>
          <cell r="LB76" t="str">
            <v/>
          </cell>
          <cell r="LC76" t="str">
            <v/>
          </cell>
          <cell r="LD76">
            <v>99.853518815976557</v>
          </cell>
          <cell r="LE76">
            <v>91.826164710134094</v>
          </cell>
          <cell r="LF76">
            <v>33020418000</v>
          </cell>
          <cell r="LG76">
            <v>30936370769</v>
          </cell>
          <cell r="LH76">
            <v>22941975143</v>
          </cell>
          <cell r="LI76">
            <v>3442935911</v>
          </cell>
          <cell r="LJ76">
            <v>3440856465</v>
          </cell>
          <cell r="LK76" t="str">
            <v>No Programó</v>
          </cell>
          <cell r="LL76">
            <v>9.9999999999999982</v>
          </cell>
          <cell r="LM76">
            <v>29.999999999999993</v>
          </cell>
          <cell r="LN76">
            <v>29.999999999999993</v>
          </cell>
          <cell r="LO76">
            <v>30</v>
          </cell>
          <cell r="LP76">
            <v>15</v>
          </cell>
          <cell r="LQ76">
            <v>14.999999999999986</v>
          </cell>
          <cell r="LR76">
            <v>30</v>
          </cell>
          <cell r="LS76">
            <v>30</v>
          </cell>
          <cell r="LT76">
            <v>30</v>
          </cell>
          <cell r="LU76" t="str">
            <v/>
          </cell>
          <cell r="LV76" t="str">
            <v/>
          </cell>
          <cell r="LW76">
            <v>219.99999999999997</v>
          </cell>
          <cell r="LX76">
            <v>219.99999999999997</v>
          </cell>
          <cell r="LY76">
            <v>219.99999999999997</v>
          </cell>
          <cell r="LZ76" t="str">
            <v>No oportuna: El tiempo de radicación debe coincidir con el plazo establecido por la Oficina Asesora de Planeación - OAP</v>
          </cell>
          <cell r="MA76" t="str">
            <v>Oportuno: Se radica en los tiempos establecidos por la Oficina Asesora de Planeación - OAP</v>
          </cell>
          <cell r="MB76" t="str">
            <v>Oportuno: Se radica en los tiempos establecidos por la Oficina Asesora de Planeación - OAP</v>
          </cell>
          <cell r="MC76" t="str">
            <v>Oportuno: Se radica en los tiempos establecidos por la Oficina Asesora de Planeación - OAP</v>
          </cell>
          <cell r="MD76" t="str">
            <v>Oportuno: Se radica en los tiempos establecidos por la Oficina Asesora de Planeación - OAP</v>
          </cell>
          <cell r="ME76" t="str">
            <v>Oportuno: Se radica en los tiempos establecidos por la Oficina Asesora de Planeación - OAP</v>
          </cell>
          <cell r="MF76" t="str">
            <v>Oportuno: Se radica en los tiempos establecidos por la Oficina Asesora de Planeación - OAP</v>
          </cell>
          <cell r="MG76" t="str">
            <v>Oportuno: Se radica en los tiempos establecidos por la Oficina Asesora de Planeación - OAP</v>
          </cell>
          <cell r="MH76">
            <v>0</v>
          </cell>
          <cell r="MI76">
            <v>0</v>
          </cell>
          <cell r="MJ76">
            <v>0</v>
          </cell>
          <cell r="MK76">
            <v>0</v>
          </cell>
          <cell r="ML76" t="str">
            <v>No aplica</v>
          </cell>
          <cell r="MM7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7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7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7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7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7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7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76">
            <v>0</v>
          </cell>
          <cell r="MU76">
            <v>0</v>
          </cell>
          <cell r="MV76">
            <v>0</v>
          </cell>
          <cell r="MW76">
            <v>0</v>
          </cell>
          <cell r="MX76" t="str">
            <v>No Programó</v>
          </cell>
          <cell r="MY76">
            <v>99.999999999999986</v>
          </cell>
          <cell r="MZ76">
            <v>99.999999999999986</v>
          </cell>
          <cell r="NA76">
            <v>99.999999999999986</v>
          </cell>
          <cell r="NB76">
            <v>99.999999999999986</v>
          </cell>
          <cell r="NC76">
            <v>99.999999999999986</v>
          </cell>
          <cell r="ND76">
            <v>99.999999999999986</v>
          </cell>
          <cell r="NE76">
            <v>99.999999999999986</v>
          </cell>
          <cell r="NF76">
            <v>99.999999999999986</v>
          </cell>
          <cell r="NG76">
            <v>99.999999999999986</v>
          </cell>
          <cell r="NH76" t="str">
            <v/>
          </cell>
          <cell r="NI76" t="str">
            <v/>
          </cell>
          <cell r="NJ76" t="str">
            <v>No aplica</v>
          </cell>
          <cell r="NK76" t="str">
            <v>No aplica</v>
          </cell>
          <cell r="NL76" t="str">
            <v>No aplica</v>
          </cell>
          <cell r="NM76" t="str">
            <v>No aplica</v>
          </cell>
          <cell r="NN76" t="str">
            <v>No aplica</v>
          </cell>
          <cell r="NO76" t="str">
            <v>No aplica</v>
          </cell>
          <cell r="NP76" t="str">
            <v>No aplica</v>
          </cell>
          <cell r="NQ76" t="str">
            <v>No aplica</v>
          </cell>
          <cell r="NR76">
            <v>0</v>
          </cell>
          <cell r="NS76">
            <v>0</v>
          </cell>
          <cell r="NT76">
            <v>0</v>
          </cell>
          <cell r="NU76">
            <v>0</v>
          </cell>
          <cell r="NV76" t="str">
            <v>No aplica</v>
          </cell>
          <cell r="NW76" t="str">
            <v>No aplica</v>
          </cell>
          <cell r="NX76" t="str">
            <v>No aplica</v>
          </cell>
          <cell r="NY76" t="str">
            <v>No aplica</v>
          </cell>
          <cell r="NZ76" t="str">
            <v>No aplica</v>
          </cell>
          <cell r="OA76" t="str">
            <v xml:space="preserve">La meta presenta un cumplimiento del 100%, sin embargo, se recomienda que en los informes que se presentan del avance de las actividades, se integre el total de personas que se estan beneficiando con las visitas guiadas, conmemoraciones, y asistencias técnicas, con el fin de poder establecer el impacto que se tiene con la realización de dichas actividades. </v>
          </cell>
          <cell r="OB76" t="str">
            <v xml:space="preserve">Se debe revisar la programación de las actividades con el fin de que esten acordes con la programación  de avance de la meta, con el fin de que guarden coherencia en los periodos de medición </v>
          </cell>
          <cell r="OC76" t="str">
            <v>Se realiza ajuste a la programación de magnitudes de la actividad No. 2 de la meta PD101, atendiendo las recomendaciones emitidas desde el ejercicio de retroalimentación de parte de la Oficina Asesora de Planeación.</v>
          </cell>
          <cell r="OD76">
            <v>0</v>
          </cell>
          <cell r="OE76">
            <v>0</v>
          </cell>
          <cell r="OF76">
            <v>0</v>
          </cell>
          <cell r="OG76">
            <v>0</v>
          </cell>
          <cell r="OJ76" t="str">
            <v>PD115</v>
          </cell>
          <cell r="OK76">
            <v>220</v>
          </cell>
          <cell r="OL76" t="str">
            <v>N/A</v>
          </cell>
          <cell r="OM76" t="str">
            <v>N/A</v>
          </cell>
          <cell r="ON76" t="str">
            <v>N/A</v>
          </cell>
          <cell r="OO76" t="str">
            <v>N/A</v>
          </cell>
          <cell r="OP76" t="str">
            <v>N/A</v>
          </cell>
          <cell r="OQ76" t="str">
            <v>N/A</v>
          </cell>
          <cell r="OR76" t="str">
            <v>N/A</v>
          </cell>
          <cell r="OS76" t="str">
            <v>N/A</v>
          </cell>
          <cell r="OT76" t="str">
            <v>N/A</v>
          </cell>
          <cell r="OU76" t="str">
            <v>N/A</v>
          </cell>
          <cell r="OV76" t="str">
            <v>N/A</v>
          </cell>
          <cell r="OW76" t="str">
            <v>N/A</v>
          </cell>
          <cell r="OX76" t="str">
            <v>N/A</v>
          </cell>
          <cell r="OY76" t="str">
            <v>N/A</v>
          </cell>
          <cell r="OZ76" t="str">
            <v>N/A</v>
          </cell>
          <cell r="PA76" t="str">
            <v>N/A</v>
          </cell>
          <cell r="PB76" t="str">
            <v>N/A</v>
          </cell>
          <cell r="PC76" t="str">
            <v>N/A</v>
          </cell>
          <cell r="PD76" t="str">
            <v>N/A</v>
          </cell>
          <cell r="PE76" t="str">
            <v>N/A</v>
          </cell>
          <cell r="PF76" t="str">
            <v>N/A</v>
          </cell>
          <cell r="PG76" t="str">
            <v>N/A</v>
          </cell>
          <cell r="PH76" t="str">
            <v>N/A</v>
          </cell>
          <cell r="PI76" t="str">
            <v>N/A</v>
          </cell>
          <cell r="PJ76" t="str">
            <v>N/A</v>
          </cell>
          <cell r="PK76" t="str">
            <v>N/A</v>
          </cell>
          <cell r="PL76">
            <v>1942744</v>
          </cell>
          <cell r="PM76">
            <v>3440993167</v>
          </cell>
          <cell r="PN76" t="str">
            <v>Indicador MGA</v>
          </cell>
        </row>
        <row r="77">
          <cell r="A77" t="str">
            <v>PD116</v>
          </cell>
          <cell r="B77">
            <v>7871</v>
          </cell>
          <cell r="C77" t="str">
            <v>7871_MGA_2</v>
          </cell>
          <cell r="D77">
            <v>2020110010188</v>
          </cell>
          <cell r="E77" t="str">
            <v>Un nuevo contrato social y ambiental para la Bogotá del siglo XXI</v>
          </cell>
          <cell r="F77" t="str">
            <v>3. Inspirar confianza y legitimidad para vivir sin miedo y ser epicentro de cultura ciudadana, paz y reconciliación.</v>
          </cell>
          <cell r="G77" t="str">
            <v>39.  Bogotá territorio de paz y atención integral a las víctimas del conflicto armado.</v>
          </cell>
          <cell r="H77" t="str">
            <v>Mejorar la integración de las acciones, servicios y escenarios que dan respuesta a las obligaciones derivadas de ley para las víctimas, el Acuerdo de Paz, y los demás compromisos distritales en materia de memoria, reparación, paz y reconciliación.</v>
          </cell>
          <cell r="I77" t="str">
            <v>N/A</v>
          </cell>
          <cell r="J77" t="str">
            <v>Construcción de Bogotá-región como territorio de paz para las víctimas y la reconciliación</v>
          </cell>
          <cell r="K77" t="str">
            <v>Oficina de Alta Consejería de Paz, Víctimas y Reconciliación</v>
          </cell>
          <cell r="L77" t="str">
            <v xml:space="preserve">Carlos Vladimir Rodriguez Valencia </v>
          </cell>
          <cell r="M77" t="str">
            <v>Alto Consejero de Paz, Víctimas y Reconciliación</v>
          </cell>
          <cell r="N77" t="str">
            <v>Oficina de Alta Consejería de Paz, Víctimas y Reconciliación</v>
          </cell>
          <cell r="O77" t="str">
            <v xml:space="preserve">Carlos Vladimir Rodriguez Valencia </v>
          </cell>
          <cell r="P77" t="str">
            <v>Alto Consejero de Paz, Víctimas y Reconciliación</v>
          </cell>
          <cell r="Q77" t="str">
            <v>Ivana Carolina Gonzalez Murcia, Juan Guillermo Becerra Jimenez</v>
          </cell>
          <cell r="R77" t="str">
            <v>Hilda Lucero Molina Velandia</v>
          </cell>
          <cell r="S77" t="str">
            <v>Servicio de ayuda y atención humanitaria</v>
          </cell>
          <cell r="T77" t="str">
            <v>Personas con asistencia_x000D_ humanitaria</v>
          </cell>
          <cell r="AD77" t="str">
            <v>2.1. Servicio de ayuda y atención humanitaria</v>
          </cell>
          <cell r="AE77" t="str">
            <v>2.1.1 Personas con asistencia humanitaria</v>
          </cell>
          <cell r="AI77" t="str">
            <v xml:space="preserve">PD_producto MGA: 2.1. Servicio de ayuda y atención humanitaria; PD_ID producto MGA: 2.1.1 Personas con asistencia humanitaria; </v>
          </cell>
          <cell r="AJ77">
            <v>0</v>
          </cell>
          <cell r="AK77">
            <v>44466</v>
          </cell>
          <cell r="AL77">
            <v>2</v>
          </cell>
          <cell r="AM77">
            <v>2022</v>
          </cell>
          <cell r="AN77" t="str">
            <v>Es el producto asociado al catálogo de la Metodología General Ajustada -MGA- y que corresponde a la Meta del Sector “Desarrollar acciones y procesos de asistencia, atención, reparación integral y participación para las víctimas del conflicto armado, en concordancia con las obligaciones y disposiciones legales establecidas para el Distrito Capital". 
Este indicador mide el número de personas que acceden a los servicios ofertados por la ACPVR, en el desarrollo de las siguientes metas del proyecto de inversión: 
-Implementar el 100% de la ruta de reparación integral para las víctimas del conflicto armado, acorde con las competencias del distrito capital.
-Otorgar el 100% de medidas de ayuda humanitaria inmediata en el distrito capital, conforme a los requisitos establecidos por la legislación vigente.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AO77" t="str">
            <v>Fortalecer la articulación institucional y el otorgamiento de servicios que dan respuesta a las obligaciones y retos en materia de asistencia, atención y reparación a víctimas en Bogotá</v>
          </cell>
          <cell r="AP77">
            <v>2020</v>
          </cell>
          <cell r="AQ77">
            <v>2024</v>
          </cell>
          <cell r="AR77" t="str">
            <v>Suma</v>
          </cell>
          <cell r="AS77" t="str">
            <v>Eficacia</v>
          </cell>
          <cell r="AT77" t="str">
            <v>Número</v>
          </cell>
          <cell r="AU77" t="str">
            <v>Producto</v>
          </cell>
          <cell r="AV77">
            <v>2019</v>
          </cell>
          <cell r="AW77">
            <v>1</v>
          </cell>
          <cell r="AX77" t="str">
            <v>Proyecto de inversión 1156</v>
          </cell>
          <cell r="AZ77">
            <v>1</v>
          </cell>
          <cell r="BB77" t="str">
            <v>Este indicador se mide a través de sumatoria de personas únicas por servicio o acciones realizadas por la entidad de la siguiente manera:
- Personas caracterizadas socioeconómicamente por primera vez y actualizadas.
- Personas en proceso de retornos, reubicación e integración local. 
- Personas atendidas con acompañamiento psicosocial.
- Personas atendidas con orientación jurídica.
- Personas atendidas con ayuda o atención humanitaria inmediata.
- Personas atendidas con gestiones realizadas en Prevención y protección.</v>
          </cell>
          <cell r="BC77" t="str">
            <v xml:space="preserve">Sumatoria de personas que acceden a los servicios o acciones que realiza la Alta Consejería de Paz, Victimas y Reconciliación </v>
          </cell>
          <cell r="BD77" t="str">
            <v xml:space="preserve">Personas que acceden a los servicios o acciones que realiza la Alta Consejería de Paz, Victimas y Reconciliación </v>
          </cell>
          <cell r="BE77" t="str">
            <v>N/A</v>
          </cell>
          <cell r="BF77" t="str">
            <v>Informe mensual de seguimiento de Victimas del conflicto armado residentes en Bogotá
Matriz de seguimiento MGA</v>
          </cell>
          <cell r="BG77">
            <v>3</v>
          </cell>
          <cell r="BH77">
            <v>44644</v>
          </cell>
          <cell r="BI77" t="str">
            <v>Radicado 3-2021-24143 del 08/09/2021
Radicado 3-2021-24873 del 15/09/2021</v>
          </cell>
          <cell r="BJ77" t="str">
            <v>Establecer variables 1 y/o 2 numéricas</v>
          </cell>
          <cell r="BK77">
            <v>119183</v>
          </cell>
          <cell r="BL77">
            <v>1221</v>
          </cell>
          <cell r="BM77">
            <v>35229</v>
          </cell>
          <cell r="BN77">
            <v>49961</v>
          </cell>
          <cell r="BO77">
            <v>25500</v>
          </cell>
          <cell r="BP77">
            <v>7272</v>
          </cell>
          <cell r="BW77">
            <v>3000</v>
          </cell>
          <cell r="BX77">
            <v>25000</v>
          </cell>
          <cell r="BY77">
            <v>25500</v>
          </cell>
          <cell r="BZ77">
            <v>35229</v>
          </cell>
          <cell r="CA77">
            <v>49961</v>
          </cell>
          <cell r="CB77">
            <v>0</v>
          </cell>
          <cell r="CC77">
            <v>0</v>
          </cell>
          <cell r="CD77">
            <v>0</v>
          </cell>
          <cell r="CE77">
            <v>0</v>
          </cell>
          <cell r="CF77">
            <v>1228</v>
          </cell>
          <cell r="CG77">
            <v>38671</v>
          </cell>
          <cell r="CH77">
            <v>81365.000000000015</v>
          </cell>
          <cell r="CI77" t="str">
            <v>Suma</v>
          </cell>
          <cell r="CJ77">
            <v>3200</v>
          </cell>
          <cell r="CK77">
            <v>4251</v>
          </cell>
          <cell r="CL77">
            <v>4251</v>
          </cell>
          <cell r="CM77">
            <v>4251</v>
          </cell>
          <cell r="CN77">
            <v>4251</v>
          </cell>
          <cell r="CO77">
            <v>4251</v>
          </cell>
          <cell r="CP77">
            <v>4251</v>
          </cell>
          <cell r="CQ77">
            <v>4251</v>
          </cell>
          <cell r="CR77">
            <v>4251</v>
          </cell>
          <cell r="CS77">
            <v>4251</v>
          </cell>
          <cell r="CT77">
            <v>4251</v>
          </cell>
          <cell r="CU77">
            <v>4251</v>
          </cell>
          <cell r="CV77">
            <v>49961</v>
          </cell>
          <cell r="CW77">
            <v>41459</v>
          </cell>
          <cell r="CX77">
            <v>41459</v>
          </cell>
          <cell r="CY77">
            <v>0</v>
          </cell>
          <cell r="CZ77">
            <v>0</v>
          </cell>
          <cell r="DA77">
            <v>0</v>
          </cell>
          <cell r="DB77">
            <v>0</v>
          </cell>
          <cell r="DC77">
            <v>0</v>
          </cell>
          <cell r="DD77">
            <v>0</v>
          </cell>
          <cell r="DE77">
            <v>0</v>
          </cell>
          <cell r="DF77">
            <v>0</v>
          </cell>
          <cell r="DG77">
            <v>0</v>
          </cell>
          <cell r="DH77">
            <v>0</v>
          </cell>
          <cell r="DI77">
            <v>0</v>
          </cell>
          <cell r="DJ77">
            <v>0</v>
          </cell>
          <cell r="DK77">
            <v>49961</v>
          </cell>
          <cell r="DL77">
            <v>1874</v>
          </cell>
          <cell r="DM77">
            <v>2918</v>
          </cell>
          <cell r="DN77">
            <v>3872</v>
          </cell>
          <cell r="DO77">
            <v>3087</v>
          </cell>
          <cell r="DP77">
            <v>4193</v>
          </cell>
          <cell r="DQ77">
            <v>4901</v>
          </cell>
          <cell r="DR77">
            <v>4191</v>
          </cell>
          <cell r="DS77">
            <v>5171</v>
          </cell>
          <cell r="DT77">
            <v>6819</v>
          </cell>
          <cell r="DU77">
            <v>4440</v>
          </cell>
          <cell r="DV77">
            <v>0</v>
          </cell>
          <cell r="DW77">
            <v>0</v>
          </cell>
          <cell r="DX77">
            <v>41466</v>
          </cell>
          <cell r="DY77">
            <v>41466</v>
          </cell>
          <cell r="DZ77" t="str">
            <v>Informe mensual de seguimiento a las víctimas en la ruta de reparación individual
Matriz de seguimiento a productos Dirección de Reparación Integral</v>
          </cell>
          <cell r="EA77" t="str">
            <v>Informe mensual de seguimiento a las víctimas en la ruta de reparación individual
Matriz de seguimiento a productos Dirección de Reparación Integral</v>
          </cell>
          <cell r="EB77" t="str">
            <v>Informe mensual de seguimiento a las víctimas en la ruta de reparación individual
Matriz de seguimiento a productos Dirección de Reparación Integral</v>
          </cell>
          <cell r="EC77" t="str">
            <v>Informe mensual de seguimiento a las víctimas en la ruta de reparación individual
Matriz de seguimiento a productos Dirección de Reparación Integral</v>
          </cell>
          <cell r="ED77" t="str">
            <v>Informe mensual de seguimiento a las víctimas en la ruta de reparación individual
Matriz de seguimiento a productos Dirección de Reparación Integral</v>
          </cell>
          <cell r="EE77" t="str">
            <v>Informe mensual de seguimiento a las víctimas en la ruta de reparación individual
Matriz de seguimiento a productos Dirección de Reparación Integral</v>
          </cell>
          <cell r="EF77" t="str">
            <v>Informe mensual de seguimiento a las víctimas en la ruta de reparación individual
Matriz de seguimiento a productos Dirección de Reparación Integral</v>
          </cell>
          <cell r="EG77" t="str">
            <v>Informe mensual de seguimiento a las víctimas en la ruta de reparación individual
Matriz de seguimiento a productos Dirección de Reparación Integral</v>
          </cell>
          <cell r="EH77" t="str">
            <v>Informe mensual de seguimiento a las víctimas en la ruta de reparación individual
Matriz de seguimiento a productos Dirección de Reparación Integral</v>
          </cell>
          <cell r="EI77" t="str">
            <v>Informe mensual de seguimiento a las víctimas en la ruta de reparación individual
Matriz de seguimiento a productos Dirección de Reparación Integral</v>
          </cell>
          <cell r="EJ77" t="str">
            <v>Informe mensual de seguimiento a las víctimas en la ruta de reparación individual
Matriz de seguimiento a productos Dirección de Reparación Integral</v>
          </cell>
          <cell r="EK77" t="str">
            <v>Informe mensual de seguimiento a las víctimas en la ruta de reparación individual
Matriz de seguimiento a productos Dirección de Reparación Integral</v>
          </cell>
          <cell r="EL77" t="str">
            <v>•	Informe seguimiento víctimas en Bogotá ENERO2022
•	Matriz seguimiento MGA 04022022</v>
          </cell>
          <cell r="EM77" t="str">
            <v>•	Informe seguimiento víctimas en Bogotá FEBRERO2022
•	Matriz seguimiento MGA 04032022</v>
          </cell>
          <cell r="EN77" t="str">
            <v xml:space="preserve">•	Informe seguimiento víctimas en Bogotá Marzo 2022
•	Matriz seguimiento MGA </v>
          </cell>
          <cell r="EO77" t="str">
            <v xml:space="preserve">• Informe seguimiento víctimas en Bogotá Marzo 2022
• Matriz seguimiento MGA 
</v>
          </cell>
          <cell r="EP77" t="str">
            <v>•	Informe seguimiento víctimas en Bogotá Mayo 2022
•	Matriz seguimiento MGA 2022</v>
          </cell>
          <cell r="EQ77" t="str">
            <v>Informe seguimiento víctimas en Bogotá junio 2022
•	Matriz seguimiento MGA 2022</v>
          </cell>
          <cell r="ER77" t="str">
            <v>• Matriz Seguimiento MGA 2022</v>
          </cell>
          <cell r="ES77" t="str">
            <v>• Matriz de seguimiento MGA 2022
• Informe de seguimiento a víctimas AGOSTO 2022</v>
          </cell>
          <cell r="ET77" t="str">
            <v>• Matriz de seguimiento MGA 2022
• Informe de seguimiento a víctimas SEPTIEMBRE 2023</v>
          </cell>
          <cell r="EU77" t="str">
            <v>•	Matriz de seguimiento MGA 2022</v>
          </cell>
          <cell r="EV77">
            <v>0</v>
          </cell>
          <cell r="EW77">
            <v>0</v>
          </cell>
          <cell r="EX77" t="str">
            <v>N/A</v>
          </cell>
          <cell r="EY77" t="str">
            <v>N/A</v>
          </cell>
          <cell r="EZ77" t="str">
            <v>N/A</v>
          </cell>
          <cell r="FA77" t="str">
            <v>N/A</v>
          </cell>
          <cell r="FB77" t="str">
            <v>N/A</v>
          </cell>
          <cell r="FC77" t="str">
            <v>N/A</v>
          </cell>
          <cell r="FD77" t="str">
            <v>N/A</v>
          </cell>
          <cell r="FE77" t="str">
            <v>N/A</v>
          </cell>
          <cell r="FF77" t="str">
            <v>N/A</v>
          </cell>
          <cell r="FG77" t="str">
            <v>N/A</v>
          </cell>
          <cell r="FH77" t="str">
            <v>N/A</v>
          </cell>
          <cell r="FI77" t="str">
            <v>N/A</v>
          </cell>
          <cell r="FJ77" t="str">
            <v>N/A</v>
          </cell>
          <cell r="FK77" t="str">
            <v>N/A</v>
          </cell>
          <cell r="FL77" t="str">
            <v>N/A</v>
          </cell>
          <cell r="FM77" t="str">
            <v>N/A</v>
          </cell>
          <cell r="FN77" t="str">
            <v>N/A</v>
          </cell>
          <cell r="FO77" t="str">
            <v>N/A</v>
          </cell>
          <cell r="FP77" t="str">
            <v>N/A</v>
          </cell>
          <cell r="FQ77" t="str">
            <v>N/A</v>
          </cell>
          <cell r="FR77" t="str">
            <v>N/A</v>
          </cell>
          <cell r="FS77" t="str">
            <v>N/A</v>
          </cell>
          <cell r="FT77" t="str">
            <v>N/A</v>
          </cell>
          <cell r="FU77" t="str">
            <v>N/A</v>
          </cell>
          <cell r="FV77" t="str">
            <v>N/A</v>
          </cell>
          <cell r="FW77" t="str">
            <v>N/A</v>
          </cell>
          <cell r="FX77" t="str">
            <v>N/A</v>
          </cell>
          <cell r="FY77" t="str">
            <v>N/A</v>
          </cell>
          <cell r="FZ77" t="str">
            <v>N/A</v>
          </cell>
          <cell r="GA77" t="str">
            <v>N/A</v>
          </cell>
          <cell r="GB77" t="str">
            <v>N/A</v>
          </cell>
          <cell r="GC77" t="str">
            <v>N/A</v>
          </cell>
          <cell r="GD77" t="str">
            <v>N/A</v>
          </cell>
          <cell r="GE77" t="str">
            <v>N/A</v>
          </cell>
          <cell r="GF77" t="str">
            <v>N/A</v>
          </cell>
          <cell r="GG77" t="str">
            <v>N/A</v>
          </cell>
          <cell r="GH77" t="str">
            <v>N/A</v>
          </cell>
          <cell r="GI77" t="str">
            <v>N/A</v>
          </cell>
          <cell r="GJ77" t="str">
            <v>N/A</v>
          </cell>
          <cell r="GK77" t="str">
            <v>N/A</v>
          </cell>
          <cell r="GL77" t="str">
            <v>N/A</v>
          </cell>
          <cell r="GM77" t="str">
            <v>N/A</v>
          </cell>
          <cell r="GN77" t="str">
            <v>N/A</v>
          </cell>
          <cell r="GO77" t="str">
            <v>N/A</v>
          </cell>
          <cell r="GP77" t="str">
            <v>N/A</v>
          </cell>
          <cell r="GQ77" t="str">
            <v>N/A</v>
          </cell>
          <cell r="GR77" t="str">
            <v>N/A</v>
          </cell>
          <cell r="GS77" t="str">
            <v>N/A</v>
          </cell>
          <cell r="GT77" t="str">
            <v>N/A</v>
          </cell>
          <cell r="GU77" t="str">
            <v>N/A</v>
          </cell>
          <cell r="GV77" t="str">
            <v>N/A</v>
          </cell>
          <cell r="GW77" t="str">
            <v>N/A</v>
          </cell>
          <cell r="GX77" t="str">
            <v>N/A</v>
          </cell>
          <cell r="GY77" t="str">
            <v>N/A</v>
          </cell>
          <cell r="GZ77" t="str">
            <v>N/A</v>
          </cell>
          <cell r="HA77" t="str">
            <v>N/A</v>
          </cell>
          <cell r="HB77" t="str">
            <v>N/A</v>
          </cell>
          <cell r="HC77" t="str">
            <v>N/A</v>
          </cell>
          <cell r="HD77" t="str">
            <v>N/A</v>
          </cell>
          <cell r="HE77" t="str">
            <v>N/A</v>
          </cell>
          <cell r="HF77" t="str">
            <v>N/A</v>
          </cell>
          <cell r="HG77" t="str">
            <v>N/A</v>
          </cell>
          <cell r="HH77" t="str">
            <v>N/A</v>
          </cell>
          <cell r="HI77" t="str">
            <v>N/A</v>
          </cell>
          <cell r="HJ77" t="str">
            <v>N/A</v>
          </cell>
          <cell r="HK77" t="str">
            <v>N/A</v>
          </cell>
          <cell r="HL77" t="str">
            <v>N/A</v>
          </cell>
          <cell r="HM77" t="str">
            <v>N/A</v>
          </cell>
          <cell r="HN77" t="str">
            <v>N/A</v>
          </cell>
          <cell r="HO77" t="str">
            <v>N/A</v>
          </cell>
          <cell r="HP77" t="str">
            <v>N/A</v>
          </cell>
          <cell r="HQ77" t="str">
            <v>N/A</v>
          </cell>
          <cell r="HR77" t="str">
            <v>N/A</v>
          </cell>
          <cell r="HS77" t="str">
            <v>N/A</v>
          </cell>
          <cell r="HT77" t="str">
            <v>N/A</v>
          </cell>
          <cell r="HU77" t="str">
            <v>N/A</v>
          </cell>
          <cell r="HV77" t="str">
            <v>N/A</v>
          </cell>
          <cell r="HW77" t="str">
            <v>N/A</v>
          </cell>
          <cell r="HX77" t="str">
            <v>Con corte al mes de octubre de 2022, se han atendido 41.466 personas con servicio de asistencia humanitaria, así:
• Personas caracterizadas encuesta socioeconómica Línea 195: 5.603
• Personas en plan retornos y reubicación: 3.521
• Personas atendidas con Ayuda Humanitaria inmediata (AHÍ): 13.657
• Personas con Orientación Jurídico: 8.822
• Personas con acompañamiento psicosocial: 9.861
• Personas con servicio prevención y protección: 92
Es de aclarar que el número de personas únicas beneficiadas con el otorgamiento de AAHI en lo corrido de la vigencia 2022 corresponde a 5.427.
BENEFICIOS
• En el marco de la implementación de piloto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Realización de jornadas de fortalecimiento técnico, lo cual brinda a la población victima una mejor redistribrución de los espacios locativos con buena iluminación y ventilación.
• Espacios grandes y acogedores en algunos CE, que se prestan para reuniones de víctimas, lideres e instituciones distritales y nacionales. 
• Pese al bajo número de profesionales psicosociales y jurídicos asignados al CE, se da respuesta oportuna a la atención de AHI y atención psicosocial.
• Fortalecimiento de la atención telefónica a la población que se encuentra en la ruta de AHÍ.
• Los procesos adelantados (huerta de la esperanza y jardín la esperanza) ayudan a posicionar de manera positiva y cambiar los imaginarios de la población.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HY77" t="str">
            <v/>
          </cell>
          <cell r="HZ77" t="str">
            <v/>
          </cell>
          <cell r="IA77" t="str">
            <v>Durante el mes de enero de 2022, se otorgó servicio de ayuda y atención humanitaria a 1.874 personas únicas, así:
•	Personas caracterizadas encuesta socioeconómica Línea 195: 0
•	Personas en plan retornos y reubicación: 0
•	Personas únicas con Ayuda Humanitaria inmediata (AHÍ): 846
•	Personas con Orientación Jurídico: 569
•	Personas con acompañamiento psicosocial: 453
•	Personas con servicio prevención y protección: 6
BENEFICIOS
•	En el marco de la implementación de piloto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Realización de jornadas de fortalecimiento técnico, lo cual brinda a la población victima una mejor redistribrución de los espacios locativos con buena iluminación y ventilación.
•	Espacios grandes y acogedores en algunos CE, que se prestan para reuniones de víctimas, lideres e instituciones distritales y nacionales. 
•	Pese al bajo número de profesionales psicosociales y jurídicos asignados al CE, se da respuesta oportuna a la atención de AHI y atención psicosocial.
•	Fortalecimiento de la atención telefónica a la población que se encuentra en la ruta de AHÍ.
•	Los procesos adelantados (huerta de la esperanza y jardín la esperanza) ayudan a posicionar de manera positiva y cambiar los imaginarios de la población.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B77" t="str">
            <v>Durante el mes de febrero de 2022, se otorgó servicio de ayuda y atención humanitaria a 2.918 personas únicas, así:
•	Personas caracterizadas encuesta socioeconómica Línea 195: 1
•	Personas en plan retornos y reubicación: 0
•	Personas únicas con Ayuda Humanitaria inmediata (AHÍ): 1.395
•	Personas con Orientación Jurídico: 725
•	Personas con acompañamiento psicosocial: 792
•	Personas con servicio prevención y protección: 5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C77" t="str">
            <v xml:space="preserve">Durante el mes de marzo de 2022, se otorgó servicio de ayuda y atención humanitaria a 3.872 personas, así:
• Personas caracterizadas encuesta socioeconómica Línea 195: 3
• Personas en plan retornos y reubicación: 743
• Personas atendidas con Ayuda Humanitaria inmediata (AHÍ): 1.291
• Personas con Orientación Jurídico: 834
• Personas con acompañamiento psicosocial: 991
• Personas con servicio prevención y protección: 10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
</v>
          </cell>
          <cell r="ID77" t="str">
            <v>Durante el mes de abril de 2022, se otorgó servicio de ayuda y atención humanitaria a 3.087 personas, así:
• Personas caracterizadas encuesta socioeconómica Línea 195: 706
• Personas en plan retornos y reubicación: 0
• Personas atendidas con Ayuda Humanitaria inmediata (AHÍ): 890
• Personas con Orientación Jurídico: 588
• Personas con acompañamiento psicosocial: 893
• Personas con servicio prevención y protección: 10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E77" t="str">
            <v>Durante el mes de MAYO de 2022, se otorgó servicio de asistencia humanitaria a 4.193 personas, así:
• Personas caracterizadas encuesta socioeconómica Línea 195: 574
• Personas en plan retornos y reubicación: 0
• Personas atendidas con Ayuda Humanitaria inmediata (AHÍ): 1.401
• Personas con Orientación Jurídico: 1.021
• Personas con acompañamiento psicosocial: 1193
• Personas con servicio prevención y protección: 4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F77" t="str">
            <v>Durante el mes de JUNIO de 2022, se otorgó servicio de asistencia humanitaria a 4.901 personas, así:
• Personas caracterizadas encuesta socioeconómica Línea 195: 787
• Personas en plan retornos y reubicación: 743
• Personas atendidas con Ayuda Humanitaria inmediata (AHÍ): 1.349
• Personas con Orientación Jurídico: 1.014
• Personas con acompañamiento psicosocial: 991
• Personas con servicio prevención y protección: 17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G77" t="str">
            <v>Durante el mes de julio de 2022, se otorgó servicio de asistencia humanitaria a 4.181 personas, así:
• Personas caracterizadas encuesta socioeconómica Línea 195: 766
• Personas en plan retornos y reubicación: 0
• Personas atendidas con Ayuda Humanitaria inmediata (AHÍ): 1.555
• Personas con Orientación Jurídico: 859
• Personas con acompañamiento psicosocial: 979*
• Personas con servicio prevención y protección: 32
* Se incluyen 10 personas atendidas en el mes de junio que no fueron tenidas en cuenta en el reporte de ese mes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H77" t="str">
            <v>Durante el mes de agosto de 2022, se otorgó servicio de asistencia humanitaria a 5.171 personas, así:
• Personas caracterizadas encuesta socioeconómica Línea 195: 1.300
• Personas en plan retornos y reubicación: 0
• Personas atendidas con Ayuda Humanitaria inmediata (AHÍ): 1.723
• Personas con Orientación Jurídico: 1.067
• Personas con acompañamiento psicosocial: 1.079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I77" t="str">
            <v>Durante el mes de septiembre de 2022, se otorgó servicio de asistencia humanitaria a 6.819 personas, así:
• Personas caracterizadas encuesta socioeconómica Línea 195: 741
• Personas en plan retornos y reubicación: 2.035
• Personas atendidas con Ayuda Humanitaria inmediata (AHÍ): 1.671
• Personas con Orientación Jurídico: 1.050
• Personas con acompañamiento psicosocial: 1.321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J77" t="str">
            <v>Durante el mes de octubre de 2022, se otorgó servicio de asistencia humanitaria a 4.440 personas, así:
• Personas caracterizadas encuesta socioeconómica Línea 195: 725
• Personas en plan retornos y reubicación: 0
• Personas atendidas con Ayuda Humanitaria inmediata (AHÍ): 1.446
• Personas con Orientación Jurídico: 1.095
• Personas con acompañamiento psicosocial: 1.169
• Personas con servicio prevención y protección: 5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K77" t="str">
            <v/>
          </cell>
          <cell r="IL77" t="str">
            <v/>
          </cell>
          <cell r="IM77">
            <v>0.58562499999999995</v>
          </cell>
          <cell r="IN77">
            <v>0.68642672312397079</v>
          </cell>
          <cell r="IO77">
            <v>0.91084450717478238</v>
          </cell>
          <cell r="IP77">
            <v>0.726182074805928</v>
          </cell>
          <cell r="IQ77">
            <v>0.98635615149376621</v>
          </cell>
          <cell r="IR77">
            <v>1.1529051987767585</v>
          </cell>
          <cell r="IS77">
            <v>0.98588567395906845</v>
          </cell>
          <cell r="IT77">
            <v>1.2164196659609503</v>
          </cell>
          <cell r="IU77">
            <v>1.6040931545518702</v>
          </cell>
          <cell r="IV77">
            <v>1.0444601270289344</v>
          </cell>
          <cell r="IW77">
            <v>0</v>
          </cell>
          <cell r="IX77">
            <v>0</v>
          </cell>
          <cell r="IY77">
            <v>0.82996737455215064</v>
          </cell>
          <cell r="IZ77">
            <v>3.7509257220632093</v>
          </cell>
          <cell r="JA77">
            <v>5.8405556333940476</v>
          </cell>
          <cell r="JB77">
            <v>7.7500450351273997</v>
          </cell>
          <cell r="JC77">
            <v>6.1788194791937716</v>
          </cell>
          <cell r="JD77">
            <v>8.3925461860251005</v>
          </cell>
          <cell r="JE77">
            <v>9.8096515281919903</v>
          </cell>
          <cell r="JF77">
            <v>8.3885430635895997</v>
          </cell>
          <cell r="JG77">
            <v>10.350073056984447</v>
          </cell>
          <cell r="JH77">
            <v>13.648645943836193</v>
          </cell>
          <cell r="JI77">
            <v>8.8869318068093115</v>
          </cell>
          <cell r="JJ77">
            <v>0</v>
          </cell>
          <cell r="JK77">
            <v>0</v>
          </cell>
          <cell r="JL77">
            <v>82.996737455215083</v>
          </cell>
          <cell r="JM77">
            <v>3.7509257220632093</v>
          </cell>
          <cell r="JN77">
            <v>9.5914813554572564</v>
          </cell>
          <cell r="JO77">
            <v>17.341526390584654</v>
          </cell>
          <cell r="JP77">
            <v>23.520345869778424</v>
          </cell>
          <cell r="JQ77">
            <v>31.912892055803525</v>
          </cell>
          <cell r="JR77">
            <v>41.722543583995517</v>
          </cell>
          <cell r="JS77">
            <v>50.111086647585118</v>
          </cell>
          <cell r="JT77">
            <v>60.461159704569567</v>
          </cell>
          <cell r="JU77">
            <v>74.109805648405768</v>
          </cell>
          <cell r="JV77">
            <v>82.996737455215083</v>
          </cell>
          <cell r="JW77">
            <v>82.996737455215083</v>
          </cell>
          <cell r="JX77">
            <v>82.996737455215083</v>
          </cell>
          <cell r="JY77">
            <v>58.5625</v>
          </cell>
          <cell r="JZ77">
            <v>68.642672312397096</v>
          </cell>
          <cell r="KA77">
            <v>91.084450717478248</v>
          </cell>
          <cell r="KB77">
            <v>72.618207480592815</v>
          </cell>
          <cell r="KC77">
            <v>98.635615149376633</v>
          </cell>
          <cell r="KD77">
            <v>115.29051987767583</v>
          </cell>
          <cell r="KE77">
            <v>98.588567395906836</v>
          </cell>
          <cell r="KF77">
            <v>121.64196659609503</v>
          </cell>
          <cell r="KG77">
            <v>160.40931545518703</v>
          </cell>
          <cell r="KH77">
            <v>104.44601270289346</v>
          </cell>
          <cell r="KI77" t="str">
            <v/>
          </cell>
          <cell r="KJ77" t="str">
            <v/>
          </cell>
          <cell r="KK77">
            <v>58.5625</v>
          </cell>
          <cell r="KL77">
            <v>64.313514964434304</v>
          </cell>
          <cell r="KM77">
            <v>74.03862587591864</v>
          </cell>
          <cell r="KN77">
            <v>73.660126621951974</v>
          </cell>
          <cell r="KO77">
            <v>78.915066323500284</v>
          </cell>
          <cell r="KP77">
            <v>85.238192598650585</v>
          </cell>
          <cell r="KQ77">
            <v>87.215216331080612</v>
          </cell>
          <cell r="KR77">
            <v>91.655793913280945</v>
          </cell>
          <cell r="KS77">
            <v>99.510857880025824</v>
          </cell>
          <cell r="KT77">
            <v>100.01688415060666</v>
          </cell>
          <cell r="KU77" t="str">
            <v/>
          </cell>
          <cell r="KV77" t="str">
            <v/>
          </cell>
          <cell r="KW77">
            <v>100.01688415060666</v>
          </cell>
          <cell r="KX77" t="str">
            <v>7871_N</v>
          </cell>
          <cell r="KY77" t="str">
            <v>N/A</v>
          </cell>
          <cell r="KZ77" t="str">
            <v>No programó</v>
          </cell>
          <cell r="LA77" t="str">
            <v/>
          </cell>
          <cell r="LB77" t="str">
            <v/>
          </cell>
          <cell r="LC77" t="str">
            <v/>
          </cell>
          <cell r="LD77">
            <v>99.853518815976557</v>
          </cell>
          <cell r="LE77">
            <v>91.826164710134094</v>
          </cell>
          <cell r="LF77">
            <v>33020418000</v>
          </cell>
          <cell r="LG77">
            <v>30936370769</v>
          </cell>
          <cell r="LH77">
            <v>22941975143</v>
          </cell>
          <cell r="LI77">
            <v>3442935911</v>
          </cell>
          <cell r="LJ77">
            <v>3440856465</v>
          </cell>
          <cell r="LK77">
            <v>1874</v>
          </cell>
          <cell r="LL77">
            <v>2918</v>
          </cell>
          <cell r="LM77">
            <v>3871.9999999999982</v>
          </cell>
          <cell r="LN77">
            <v>3087</v>
          </cell>
          <cell r="LO77">
            <v>4193</v>
          </cell>
          <cell r="LP77">
            <v>4901.0000000000018</v>
          </cell>
          <cell r="LQ77">
            <v>4191</v>
          </cell>
          <cell r="LR77">
            <v>5171</v>
          </cell>
          <cell r="LS77">
            <v>6819.0000000000073</v>
          </cell>
          <cell r="LT77">
            <v>4440.0000000000073</v>
          </cell>
          <cell r="LU77" t="str">
            <v/>
          </cell>
          <cell r="LV77" t="str">
            <v/>
          </cell>
          <cell r="LW77">
            <v>41466.000000000015</v>
          </cell>
          <cell r="LX77">
            <v>41466.000000000015</v>
          </cell>
          <cell r="LY77">
            <v>41466.000000000015</v>
          </cell>
          <cell r="LZ77" t="str">
            <v>No oportuna: El tiempo de radicación debe coincidir con el plazo establecido por la Oficina Asesora de Planeación - OAP</v>
          </cell>
          <cell r="MA77" t="str">
            <v>Oportuno: Se radica en los tiempos establecidos por la Oficina Asesora de Planeación - OAP</v>
          </cell>
          <cell r="MB77" t="str">
            <v>Oportuno: Se radica en los tiempos establecidos por la Oficina Asesora de Planeación - OAP</v>
          </cell>
          <cell r="MC77" t="str">
            <v>Oportuno: Se radica en los tiempos establecidos por la Oficina Asesora de Planeación - OAP</v>
          </cell>
          <cell r="MD77" t="str">
            <v>Oportuno: Se radica en los tiempos establecidos por la Oficina Asesora de Planeación - OAP</v>
          </cell>
          <cell r="ME77" t="str">
            <v>Oportuno: Se radica en los tiempos establecidos por la Oficina Asesora de Planeación - OAP</v>
          </cell>
          <cell r="MF77" t="str">
            <v>Oportuno: Se radica en los tiempos establecidos por la Oficina Asesora de Planeación - OAP</v>
          </cell>
          <cell r="MG77" t="str">
            <v>Oportuno: Se radica en los tiempos establecidos por la Oficina Asesora de Planeación - OAP</v>
          </cell>
          <cell r="MH77">
            <v>0</v>
          </cell>
          <cell r="MI77">
            <v>0</v>
          </cell>
          <cell r="MJ77">
            <v>0</v>
          </cell>
          <cell r="MK77">
            <v>0</v>
          </cell>
          <cell r="ML7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7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77"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O77"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P77"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Q7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7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7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77">
            <v>0</v>
          </cell>
          <cell r="MU77">
            <v>0</v>
          </cell>
          <cell r="MV77">
            <v>0</v>
          </cell>
          <cell r="MW77">
            <v>0</v>
          </cell>
          <cell r="MX77">
            <v>58.5625</v>
          </cell>
          <cell r="MY77">
            <v>64.313514964434304</v>
          </cell>
          <cell r="MZ77">
            <v>74.03862587591864</v>
          </cell>
          <cell r="NA77">
            <v>73.660126621951974</v>
          </cell>
          <cell r="NB77">
            <v>78.915066323500284</v>
          </cell>
          <cell r="NC77">
            <v>85.238192598650585</v>
          </cell>
          <cell r="ND77">
            <v>87.215216331080612</v>
          </cell>
          <cell r="NE77">
            <v>91.655793913280945</v>
          </cell>
          <cell r="NF77">
            <v>99.510857880025824</v>
          </cell>
          <cell r="NG77">
            <v>100.01688415060666</v>
          </cell>
          <cell r="NH77" t="str">
            <v/>
          </cell>
          <cell r="NI77" t="str">
            <v/>
          </cell>
          <cell r="NJ77" t="str">
            <v>No aplica</v>
          </cell>
          <cell r="NK77" t="str">
            <v>No aplica</v>
          </cell>
          <cell r="NL77" t="str">
            <v>No aplica</v>
          </cell>
          <cell r="NM77" t="str">
            <v>No aplica</v>
          </cell>
          <cell r="NN77" t="str">
            <v>No aplica</v>
          </cell>
          <cell r="NO77" t="str">
            <v>No aplica</v>
          </cell>
          <cell r="NP77" t="str">
            <v>No aplica</v>
          </cell>
          <cell r="NQ77" t="str">
            <v>No aplica</v>
          </cell>
          <cell r="NR77">
            <v>0</v>
          </cell>
          <cell r="NS77">
            <v>0</v>
          </cell>
          <cell r="NT77">
            <v>0</v>
          </cell>
          <cell r="NU77">
            <v>0</v>
          </cell>
          <cell r="NV77" t="str">
            <v xml:space="preserve">No se identificaron problemas o dificultades. La información consignada en el reporte del periodo, respecto a los avances, logros y retrasos presentados, da cuenta de forma clara, completa y concisa del nivel cumplimiento de la meta o indicador. </v>
          </cell>
          <cell r="NW77" t="str">
            <v>No aplica</v>
          </cell>
          <cell r="NX77" t="str">
            <v xml:space="preserve">Al corte de marzo de 2022, el indicador de producto “Personas con asistencia humanitaria” tenía una programación acumulada de 11.702 personas atendidas y presenta una magnitud ejecutada de 8.664 personas atendidas, es decir, un rezago del 26% debido a dificultades en los tramites de la póliza para adelantar el proceso de caracterización socioeconómica a través de la línea 195, lo cual, afectó la remisión a la oferta de los aliados públicos y privado para el acceso efectivo a la ruta de estabilización socioeconómica y de esta manera contribuir a la reparación integral de las víctimas. 
Por lo anterior, se requiere un monitoreo permanente para dar cumplimiento al indicador de conformidad con lo programado para la vigencia 2022 </v>
          </cell>
          <cell r="NY77" t="str">
            <v>Al corte de abril de 2022, el indicador de producto “Personas con asistencia humanitaria” tenía una programación acumulada de 15.953 personas atendidas y presenta una magnitud ejecutada de 11.751 personas atendidas, es decir, un rezago del 26,34% debido a dificultades en los tramites de la póliza para adelantar el proceso de caracterización socioeconómica a través de la línea 195, lo cual, afectó la remisión a la oferta de los aliados públicos y privado para el acceso efectivo a la ruta de estabilización socioeconómica y de esta manera contribuir a la reparación integral de las víctimas. 
Por lo anterior, se requiere un monitoreo permanente para dar cumplimiento al indicador de conformidad con lo programado para la vigencia 2022.</v>
          </cell>
          <cell r="NZ77" t="str">
            <v>Al corte de mayo de 2022, el indicador de producto “Personas con asistencia humanitaria” tenía una programación acumulada de 20.204 personas atendidas y presenta una magnitud ejecutada de 15.944 personas atendidas, lo que equivale a un rezago de 4.260 (equivalente al 21,09%)debido a las dificultades al principio de la vigencia para adelantar el proceso de caracterización socioeconómica a través de la línea 195, lo cual, afectó la remisión de datos de las personas a la oferta de los aliados públicos y privado para el acceso efectivo a la ruta de estabilización socioeconómica en el marco de la reparación integral a las víctimas. Por lo anterior, se sugiere realizar un monitoreo permanente para dar cumplimiento al indicador de conformidad con lo programado para la vigencia 2022 y en particular para el corte de junio de 2022.</v>
          </cell>
          <cell r="OA77" t="str">
            <v xml:space="preserve">Al corte de junio de 2022, el indicador de producto MGA tenía una programación acumulada de 24.455 personas atendidas y presenta una magnitud ejecutada de 20.845 personas atendidas, es decir, un rezago del 14,76% (3.610 personas) debido a dificultades en los tramites de la póliza para adelantar el proceso de contratación con la línea 195, el cual inicio el 31 de marzo, afectando la atención del primer trimestre de la vigencia 2022. Se recomienda realizar seguimiento al cumplimiento de las actividades. </v>
          </cell>
          <cell r="OB77" t="str">
            <v xml:space="preserve">Al corte de julio de 2022, el indicador de producto “Personas con asistencia humanitaria” tenía una programación de 28.706 personas atendidas y presenta una magnitud ejecutada de 25.036, es decir, un rezago del 12.78% (3.670), que obedece a dificultades que se presentaron en el mes de marzo para adelantar el proceso de contratación de la línea 195, lo que afectó la atención durante el primer trimestre de la vigencia.  
Al respecto, el proyecto informó que se debe tener en cuenta que la programación de este indicador se realizó con base en históricos de atención frente a la prestación de los servicios o participación en acciones de la Oficina de Alta Consejería de Paz, por lo tanto, el número de personas que acceden a las medidas de asistencia humanitaria están sujetas a las solicitudes de las víctimas que cumplan con los criterios establecidos en la ley. De igual manera, señalan que para los meses de septiembre y octubre históricamente se eleva el ingreso de población desplazada ocasionado por el conflicto armado interno a la ciudad, lo que a su vez redundará en el aumento en la atención.  
De otra parte, se indica que se tiene proyectado adelantar acciones en materia de retornos y reubicación étnico y no étnico, que permitirá aumentar el número de caracterizaciones e identificación de otorgamientos de medidas de asistencia humanitaria, orientado en el cumplimiento de la meta para el mes de noviembre. </v>
          </cell>
          <cell r="OC77" t="str">
            <v xml:space="preserve">Al corte de agosto de 2022, el indicador de producto “Personas con asistencia humanitaria” tenía una programación de 32.907 personas atendidas y presenta una magnitud ejecutada de 30.207, es decir, un rezago del 8,34% (2.750), brecha que se ha venido disminuyendo en un 4.44% con respecto al reporte del mes anterior. 
Se espera que se aumente la atención en los meses de septiembre y octubre, ya que  históricamente se eleva el ingreso a la ciudad de población desplazada ocasionado por el conflicto armado interno, así como con el incremento de profesionales del equipo de implementadores, a fin de mejorar el acompañamiento psicosocial, las asesorías jurídicas y las atenciones en el marco de la inmediatez de la Ayuda o Atención Humanitaria Inmediata (AAHI).
Por lo anterior, es necesario continuar con el monitoreo permanente frente al comportamiento del indicador para adelantar acciones con oportunidad orientadas al cumplimiento del mismo. </v>
          </cell>
          <cell r="OD77">
            <v>0</v>
          </cell>
          <cell r="OE77">
            <v>0</v>
          </cell>
          <cell r="OF77">
            <v>0</v>
          </cell>
          <cell r="OG77">
            <v>0</v>
          </cell>
          <cell r="OJ77" t="str">
            <v>PD116</v>
          </cell>
          <cell r="OK77">
            <v>41459</v>
          </cell>
          <cell r="OL77" t="str">
            <v>N/A</v>
          </cell>
          <cell r="OM77" t="str">
            <v>N/A</v>
          </cell>
          <cell r="ON77" t="str">
            <v>N/A</v>
          </cell>
          <cell r="OO77" t="str">
            <v>N/A</v>
          </cell>
          <cell r="OP77" t="str">
            <v>N/A</v>
          </cell>
          <cell r="OQ77" t="str">
            <v>N/A</v>
          </cell>
          <cell r="OR77" t="str">
            <v>N/A</v>
          </cell>
          <cell r="OS77" t="str">
            <v>N/A</v>
          </cell>
          <cell r="OT77" t="str">
            <v>N/A</v>
          </cell>
          <cell r="OU77" t="str">
            <v>N/A</v>
          </cell>
          <cell r="OV77" t="str">
            <v>N/A</v>
          </cell>
          <cell r="OW77" t="str">
            <v>N/A</v>
          </cell>
          <cell r="OX77" t="str">
            <v>N/A</v>
          </cell>
          <cell r="OY77" t="str">
            <v>N/A</v>
          </cell>
          <cell r="OZ77" t="str">
            <v>N/A</v>
          </cell>
          <cell r="PA77" t="str">
            <v>N/A</v>
          </cell>
          <cell r="PB77" t="str">
            <v>N/A</v>
          </cell>
          <cell r="PC77" t="str">
            <v>N/A</v>
          </cell>
          <cell r="PD77" t="str">
            <v>N/A</v>
          </cell>
          <cell r="PE77" t="str">
            <v>N/A</v>
          </cell>
          <cell r="PF77" t="str">
            <v>N/A</v>
          </cell>
          <cell r="PG77" t="str">
            <v>N/A</v>
          </cell>
          <cell r="PH77" t="str">
            <v>N/A</v>
          </cell>
          <cell r="PI77" t="str">
            <v>N/A</v>
          </cell>
          <cell r="PJ77" t="str">
            <v>N/A</v>
          </cell>
          <cell r="PK77" t="str">
            <v>N/A</v>
          </cell>
          <cell r="PL77">
            <v>1942744</v>
          </cell>
          <cell r="PM77">
            <v>3440993167</v>
          </cell>
          <cell r="PN77" t="str">
            <v>Indicador MGA</v>
          </cell>
        </row>
        <row r="78">
          <cell r="A78" t="str">
            <v>PD117</v>
          </cell>
          <cell r="B78">
            <v>7871</v>
          </cell>
          <cell r="C78" t="str">
            <v>7871_MGA_3</v>
          </cell>
          <cell r="D78">
            <v>2020110010188</v>
          </cell>
          <cell r="E78" t="str">
            <v>Un nuevo contrato social y ambiental para la Bogotá del siglo XXI</v>
          </cell>
          <cell r="F78" t="str">
            <v>3. Inspirar confianza y legitimidad para vivir sin miedo y ser epicentro de cultura ciudadana, paz y reconciliación.</v>
          </cell>
          <cell r="G78" t="str">
            <v>39.  Bogotá territorio de paz y atención integral a las víctimas del conflicto armado.</v>
          </cell>
          <cell r="H78" t="str">
            <v>Mejorar la integración de las acciones, servicios y escenarios que dan respuesta a las obligaciones derivadas de ley para las víctimas, el Acuerdo de Paz, y los demás compromisos distritales en materia de memoria, reparación, paz y reconciliación.</v>
          </cell>
          <cell r="I78" t="str">
            <v>N/A</v>
          </cell>
          <cell r="J78" t="str">
            <v>Construcción de Bogotá-región como territorio de paz para las víctimas y la reconciliación</v>
          </cell>
          <cell r="K78" t="str">
            <v>Oficina de Alta Consejería de Paz, Víctimas y Reconciliación</v>
          </cell>
          <cell r="L78" t="str">
            <v xml:space="preserve">Carlos Vladimir Rodriguez Valencia </v>
          </cell>
          <cell r="M78" t="str">
            <v>Alto Consejero de Paz, Víctimas y Reconciliación</v>
          </cell>
          <cell r="N78" t="str">
            <v>Oficina de Alta Consejería de Paz, Víctimas y Reconciliación</v>
          </cell>
          <cell r="O78" t="str">
            <v xml:space="preserve">Carlos Vladimir Rodriguez Valencia </v>
          </cell>
          <cell r="P78" t="str">
            <v>Alto Consejero de Paz, Víctimas y Reconciliación</v>
          </cell>
          <cell r="Q78" t="str">
            <v>Ivana Carolina Gonzalez Murcia, Juan Guillermo Becerra Jimenez</v>
          </cell>
          <cell r="R78" t="str">
            <v>Hilda Lucero Molina Velandia</v>
          </cell>
          <cell r="S78" t="str">
            <v>Servicio de asistencia técnica a comunidades en temas de fortalecimiento del tejido social y construcción de escenarios comunitarios protectores de derechos</v>
          </cell>
          <cell r="T78" t="str">
            <v>Acciones ejecutadas con las_x000D_ comunidades</v>
          </cell>
          <cell r="AD78" t="str">
            <v>3.1. Servicio de asistencia técnica a comunidades en temas de fortalecimiento del tejido social y construcción de escenarios comunitarios protectores de derechos</v>
          </cell>
          <cell r="AE78" t="str">
            <v>3.1.1 Acciones ejecutadas con las comunidades</v>
          </cell>
          <cell r="AI78" t="str">
            <v xml:space="preserve">PD_producto MGA: 3.1. Servicio de asistencia técnica a comunidades en temas de fortalecimiento del tejido social y construcción de escenarios comunitarios protectores de derechos; PD_ID producto MGA: 3.1.1 Acciones ejecutadas con las comunidades; </v>
          </cell>
          <cell r="AJ78">
            <v>0</v>
          </cell>
          <cell r="AK78">
            <v>44466</v>
          </cell>
          <cell r="AL78">
            <v>2</v>
          </cell>
          <cell r="AM78">
            <v>2022</v>
          </cell>
          <cell r="AN78" t="str">
            <v>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v>
          </cell>
          <cell r="AO78" t="str">
            <v>Las comunidades se fortalecerán a través de la asistencia y acompañamiento técnico, con herramientas y fortalecimiento de capacidades para la reconciliación y la convivencia pacífica entre distintos grupos poblacionales, incorporando el enfoque diferencial y territorial.</v>
          </cell>
          <cell r="AP78">
            <v>2020</v>
          </cell>
          <cell r="AQ78">
            <v>2024</v>
          </cell>
          <cell r="AR78" t="str">
            <v>Suma</v>
          </cell>
          <cell r="AS78" t="str">
            <v>Eficacia</v>
          </cell>
          <cell r="AT78" t="str">
            <v>Número</v>
          </cell>
          <cell r="AU78" t="str">
            <v>Producto</v>
          </cell>
          <cell r="AV78" t="str">
            <v>N/D</v>
          </cell>
          <cell r="AW78" t="str">
            <v>N/D</v>
          </cell>
          <cell r="AX78" t="str">
            <v>N/D</v>
          </cell>
          <cell r="AZ78">
            <v>1</v>
          </cell>
          <cell r="BB78" t="str">
            <v>Este indicador se calcula con la suma de los productos de  asistencia técnica brindados a las comunidades e instancias que lo requieran, de conformidad con el plan interno de trabajo de la Oficina Alta Consejería de Paz, Víctimas y Reconciliación.</v>
          </cell>
          <cell r="BC78" t="str">
            <v>Sumatoria del número de productos de asistencia técnica ejecutados con las comunidades e instancias</v>
          </cell>
          <cell r="BD78" t="str">
            <v>Número de productos de asistencia técnica ejecutados con las comunidades e instancias</v>
          </cell>
          <cell r="BE78" t="str">
            <v>N/A</v>
          </cell>
          <cell r="BF78" t="str">
            <v>Informe de acciones realizadas con las comunidades e instancias</v>
          </cell>
          <cell r="BG78">
            <v>3</v>
          </cell>
          <cell r="BH78">
            <v>44644</v>
          </cell>
          <cell r="BI78" t="str">
            <v>Radicado 3-2021-24143 del 08/09/2021
Radicado 3-2021-24873 del 15/09/2021</v>
          </cell>
          <cell r="BJ78" t="str">
            <v>Establecer variables 1 y/o 2 numéricas</v>
          </cell>
          <cell r="BK78">
            <v>9</v>
          </cell>
          <cell r="BL78">
            <v>1</v>
          </cell>
          <cell r="BM78">
            <v>3</v>
          </cell>
          <cell r="BN78">
            <v>2</v>
          </cell>
          <cell r="BO78">
            <v>2</v>
          </cell>
          <cell r="BP78">
            <v>1</v>
          </cell>
          <cell r="BW78">
            <v>1</v>
          </cell>
          <cell r="BX78">
            <v>1</v>
          </cell>
          <cell r="BY78">
            <v>2</v>
          </cell>
          <cell r="BZ78">
            <v>3</v>
          </cell>
          <cell r="CA78">
            <v>2</v>
          </cell>
          <cell r="CB78">
            <v>0</v>
          </cell>
          <cell r="CC78">
            <v>0</v>
          </cell>
          <cell r="CD78">
            <v>0</v>
          </cell>
          <cell r="CE78">
            <v>0</v>
          </cell>
          <cell r="CF78">
            <v>1</v>
          </cell>
          <cell r="CG78">
            <v>2.9999999999999996</v>
          </cell>
          <cell r="CH78">
            <v>5</v>
          </cell>
          <cell r="CI78" t="str">
            <v>Suma</v>
          </cell>
          <cell r="CJ78">
            <v>0</v>
          </cell>
          <cell r="CK78">
            <v>0</v>
          </cell>
          <cell r="CL78">
            <v>0</v>
          </cell>
          <cell r="CM78">
            <v>0</v>
          </cell>
          <cell r="CN78">
            <v>0</v>
          </cell>
          <cell r="CO78">
            <v>1</v>
          </cell>
          <cell r="CP78">
            <v>0</v>
          </cell>
          <cell r="CQ78">
            <v>0</v>
          </cell>
          <cell r="CR78">
            <v>0</v>
          </cell>
          <cell r="CS78">
            <v>0</v>
          </cell>
          <cell r="CT78">
            <v>0</v>
          </cell>
          <cell r="CU78">
            <v>1</v>
          </cell>
          <cell r="CV78">
            <v>2</v>
          </cell>
          <cell r="CW78">
            <v>1</v>
          </cell>
          <cell r="CX78">
            <v>1</v>
          </cell>
          <cell r="CY78">
            <v>0</v>
          </cell>
          <cell r="CZ78">
            <v>0</v>
          </cell>
          <cell r="DA78">
            <v>0</v>
          </cell>
          <cell r="DB78">
            <v>0</v>
          </cell>
          <cell r="DC78">
            <v>0</v>
          </cell>
          <cell r="DD78">
            <v>0</v>
          </cell>
          <cell r="DE78">
            <v>0</v>
          </cell>
          <cell r="DF78">
            <v>0</v>
          </cell>
          <cell r="DG78">
            <v>0</v>
          </cell>
          <cell r="DH78">
            <v>0</v>
          </cell>
          <cell r="DI78">
            <v>0</v>
          </cell>
          <cell r="DJ78">
            <v>0</v>
          </cell>
          <cell r="DK78">
            <v>2</v>
          </cell>
          <cell r="DL78">
            <v>0</v>
          </cell>
          <cell r="DM78">
            <v>0</v>
          </cell>
          <cell r="DN78">
            <v>0</v>
          </cell>
          <cell r="DO78">
            <v>0</v>
          </cell>
          <cell r="DP78">
            <v>0</v>
          </cell>
          <cell r="DQ78">
            <v>1</v>
          </cell>
          <cell r="DR78">
            <v>0</v>
          </cell>
          <cell r="DS78">
            <v>0</v>
          </cell>
          <cell r="DT78">
            <v>0</v>
          </cell>
          <cell r="DU78">
            <v>0</v>
          </cell>
          <cell r="DV78">
            <v>0</v>
          </cell>
          <cell r="DW78">
            <v>0</v>
          </cell>
          <cell r="DX78">
            <v>1</v>
          </cell>
          <cell r="DY78">
            <v>1</v>
          </cell>
          <cell r="DZ78" t="str">
            <v>No Programó</v>
          </cell>
          <cell r="EA78" t="str">
            <v>No Programó</v>
          </cell>
          <cell r="EB78" t="str">
            <v>No Programó</v>
          </cell>
          <cell r="EC78" t="str">
            <v>No Programó</v>
          </cell>
          <cell r="ED78" t="str">
            <v>No Programó</v>
          </cell>
          <cell r="EE78" t="str">
            <v>Informe semestral  de acciones realizadas con las comunidades e instancias</v>
          </cell>
          <cell r="EF78" t="str">
            <v>No Programó</v>
          </cell>
          <cell r="EG78" t="str">
            <v>No Programó</v>
          </cell>
          <cell r="EH78" t="str">
            <v>No Programó</v>
          </cell>
          <cell r="EI78" t="str">
            <v>No Programó</v>
          </cell>
          <cell r="EJ78" t="str">
            <v>No Programó</v>
          </cell>
          <cell r="EK78" t="str">
            <v>Informe semestral  de acciones realizadas con las comunidades e instancias</v>
          </cell>
          <cell r="EL78" t="str">
            <v>•	Presentación propuesta con enfoque diferencial
•	3.1.2.1.1 Informe ruta reincorporación_ene2022</v>
          </cell>
          <cell r="EM78" t="str">
            <v>•	Iniciativas ganadoras capacidades de reconciliación.
•	Actas reuniones con alcaldías locales
•	Acta reunion seguimiento a la mesa tecnica de productividad PPR.
•	justificacion inclusión PPR en programa mi ahorro mi hogar</v>
          </cell>
          <cell r="EN78" t="str">
            <v>No Programó</v>
          </cell>
          <cell r="EO78" t="str">
            <v>No Programó</v>
          </cell>
          <cell r="EP78">
            <v>0</v>
          </cell>
          <cell r="EQ78" t="str">
            <v>•3.1.1.1 Relatoría formación segunda cohorte 
•3.1.1.2 Mesa educación junio 
•3.1.1.5 Acta reunión cita alcal CB CUYECA 
•3.1.2.1 Reunión atención salud para las PPR 
•3.1.2.3. Feria de vivienda para personas en proceso de reincorporación</v>
          </cell>
          <cell r="ER78" t="str">
            <v>No Programó</v>
          </cell>
          <cell r="ES78">
            <v>0</v>
          </cell>
          <cell r="ET78" t="str">
            <v>No Programó</v>
          </cell>
          <cell r="EU78">
            <v>0</v>
          </cell>
          <cell r="EV78">
            <v>0</v>
          </cell>
          <cell r="EW78">
            <v>0</v>
          </cell>
          <cell r="EX78" t="str">
            <v>N/A</v>
          </cell>
          <cell r="EY78" t="str">
            <v>N/A</v>
          </cell>
          <cell r="EZ78" t="str">
            <v>N/A</v>
          </cell>
          <cell r="FA78" t="str">
            <v>N/A</v>
          </cell>
          <cell r="FB78" t="str">
            <v>N/A</v>
          </cell>
          <cell r="FC78" t="str">
            <v>N/A</v>
          </cell>
          <cell r="FD78" t="str">
            <v>N/A</v>
          </cell>
          <cell r="FE78" t="str">
            <v>N/A</v>
          </cell>
          <cell r="FF78" t="str">
            <v>N/A</v>
          </cell>
          <cell r="FG78" t="str">
            <v>N/A</v>
          </cell>
          <cell r="FH78" t="str">
            <v>N/A</v>
          </cell>
          <cell r="FI78" t="str">
            <v>N/A</v>
          </cell>
          <cell r="FJ78" t="str">
            <v>N/A</v>
          </cell>
          <cell r="FK78" t="str">
            <v>N/A</v>
          </cell>
          <cell r="FL78" t="str">
            <v>N/A</v>
          </cell>
          <cell r="FM78" t="str">
            <v>N/A</v>
          </cell>
          <cell r="FN78" t="str">
            <v>N/A</v>
          </cell>
          <cell r="FO78" t="str">
            <v>N/A</v>
          </cell>
          <cell r="FP78" t="str">
            <v>N/A</v>
          </cell>
          <cell r="FQ78" t="str">
            <v>N/A</v>
          </cell>
          <cell r="FR78" t="str">
            <v>N/A</v>
          </cell>
          <cell r="FS78" t="str">
            <v>N/A</v>
          </cell>
          <cell r="FT78" t="str">
            <v>N/A</v>
          </cell>
          <cell r="FU78" t="str">
            <v>N/A</v>
          </cell>
          <cell r="FV78" t="str">
            <v>N/A</v>
          </cell>
          <cell r="FW78" t="str">
            <v>N/A</v>
          </cell>
          <cell r="FX78" t="str">
            <v>N/A</v>
          </cell>
          <cell r="FY78" t="str">
            <v>N/A</v>
          </cell>
          <cell r="FZ78" t="str">
            <v>N/A</v>
          </cell>
          <cell r="GA78" t="str">
            <v>N/A</v>
          </cell>
          <cell r="GB78" t="str">
            <v>N/A</v>
          </cell>
          <cell r="GC78" t="str">
            <v>N/A</v>
          </cell>
          <cell r="GD78" t="str">
            <v>N/A</v>
          </cell>
          <cell r="GE78" t="str">
            <v>N/A</v>
          </cell>
          <cell r="GF78" t="str">
            <v>N/A</v>
          </cell>
          <cell r="GG78" t="str">
            <v>N/A</v>
          </cell>
          <cell r="GH78" t="str">
            <v>N/A</v>
          </cell>
          <cell r="GI78" t="str">
            <v>N/A</v>
          </cell>
          <cell r="GJ78" t="str">
            <v>N/A</v>
          </cell>
          <cell r="GK78" t="str">
            <v>N/A</v>
          </cell>
          <cell r="GL78" t="str">
            <v>N/A</v>
          </cell>
          <cell r="GM78" t="str">
            <v>N/A</v>
          </cell>
          <cell r="GN78" t="str">
            <v>N/A</v>
          </cell>
          <cell r="GO78" t="str">
            <v>N/A</v>
          </cell>
          <cell r="GP78" t="str">
            <v>N/A</v>
          </cell>
          <cell r="GQ78" t="str">
            <v>N/A</v>
          </cell>
          <cell r="GR78" t="str">
            <v>N/A</v>
          </cell>
          <cell r="GS78" t="str">
            <v>N/A</v>
          </cell>
          <cell r="GT78" t="str">
            <v>N/A</v>
          </cell>
          <cell r="GU78" t="str">
            <v>N/A</v>
          </cell>
          <cell r="GV78" t="str">
            <v>N/A</v>
          </cell>
          <cell r="GW78" t="str">
            <v>N/A</v>
          </cell>
          <cell r="GX78" t="str">
            <v>N/A</v>
          </cell>
          <cell r="GY78" t="str">
            <v>N/A</v>
          </cell>
          <cell r="GZ78" t="str">
            <v>N/A</v>
          </cell>
          <cell r="HA78" t="str">
            <v>N/A</v>
          </cell>
          <cell r="HB78" t="str">
            <v>N/A</v>
          </cell>
          <cell r="HC78" t="str">
            <v>N/A</v>
          </cell>
          <cell r="HD78" t="str">
            <v>N/A</v>
          </cell>
          <cell r="HE78" t="str">
            <v>N/A</v>
          </cell>
          <cell r="HF78" t="str">
            <v>N/A</v>
          </cell>
          <cell r="HG78" t="str">
            <v>N/A</v>
          </cell>
          <cell r="HH78" t="str">
            <v>N/A</v>
          </cell>
          <cell r="HI78" t="str">
            <v>N/A</v>
          </cell>
          <cell r="HJ78" t="str">
            <v>N/A</v>
          </cell>
          <cell r="HK78" t="str">
            <v>N/A</v>
          </cell>
          <cell r="HL78" t="str">
            <v>N/A</v>
          </cell>
          <cell r="HM78" t="str">
            <v>N/A</v>
          </cell>
          <cell r="HN78" t="str">
            <v>N/A</v>
          </cell>
          <cell r="HO78" t="str">
            <v>N/A</v>
          </cell>
          <cell r="HP78" t="str">
            <v>N/A</v>
          </cell>
          <cell r="HQ78" t="str">
            <v>N/A</v>
          </cell>
          <cell r="HR78" t="str">
            <v>N/A</v>
          </cell>
          <cell r="HS78" t="str">
            <v>N/A</v>
          </cell>
          <cell r="HT78" t="str">
            <v>N/A</v>
          </cell>
          <cell r="HU78" t="str">
            <v>N/A</v>
          </cell>
          <cell r="HV78" t="str">
            <v>N/A</v>
          </cell>
          <cell r="HW78" t="str">
            <v>N/A</v>
          </cell>
          <cell r="HX78" t="str">
            <v>Este indicador está compuesto por el reporte de los productos de asistencia técnica brindados a las comunidades e instancias que lo requieran, los cuales durante en lo corrido del año 2022 con corte al mes de agosto, se han adelantados 10 acciones  de la siguiente forma:
1) Diseñar e implementar la estrategia de reconciliación para la construcción de paz. 
-Desarrollo de acciones de reconciliación con enfoque diferencial (1 acción)
- Asistencia técnica y gestión de procesos a nivel intersectorial y local para el desarrollo de procesos de Paz y la Reconciliación. (2 acciones)
- Articulación con diversas instancias para la implementación de la estrategia de reconciliación. (2 acciones)
- Desarrollo del modelo formativo y pedagógico integral para la reconciliación. (1 acción)
2) Liderar y realizar seguimiento a las acciones de apoyo a los procesos de desmovilización, desvinculación reincorporación y reintegración en la ciudad región. 
-Acciones para la construcción de la ruta de atención a la población en procesos de reincorporación en Bogotá. (2 acciones)
-Asistencia técnica a iniciativas productivas que promuevan la integración social y comunitaria para población excombatiente. (2 acciones)
BENEFICIOS
• Fortalecimiento de capacidades de reconciliación a organizaciones comunitarias.
• Fortalecer los procesos de integración comunitaria, económica y social de las personas en proceso de reincorporación en Bogotá</v>
          </cell>
          <cell r="HY78" t="str">
            <v>No se presentaron retrasos</v>
          </cell>
          <cell r="HZ78" t="str">
            <v/>
          </cell>
          <cell r="IA78" t="str">
            <v>Este indicador está compuesto por el reporte de los productos de asistencia técnica brindados a las comunidades e instancias que lo requieran, los cuales durante el mes de enero realizaron un total de (2), de la siguiente forma:
•	En el marco del proceso de fortalecimiento de capacidades en reconciliación comunitaria que contempla el eje 1 del convenio 954-2021 con el Programa de Naciones Unidas para el Desarrollo (PNUD), durante el mes de enero se desarrollaron actividades a la gestión administrativa para la entrega de las subvenciones, de manera que las organizaciones recibieron capacitación y acompañamiento para el diligenciamiento de los formatos de formulación del proyecto generados por el PNUD. En total son 15 las organizaciones que participan actualmente en el proceso, sus iniciativas incluyen los enfoques diferenciales, de género, poblacional y territorial. 
Las organizaciones que participan con iniciativas de marcado enfoque de género son: FUNDACION PARA EL DESARROLLO INTEGRAL DE LA MUJER SIGLO XXI, ASOCIACIÓN DE MUJERES SEMILLAS DE ESPERANZA, VIDA Y PAZ.  
Las organizaciones que participan con iniciativas de marcado enfoque poblacional son: FUNDACIÓN CONSERVANDO RAÍCES, esta es una organización liderada por víctimas del conflicto armado. 
Las organizaciones que participan con iniciativas de marcado enfoque etario son: CORPORACIÓN FESTIVAL DE CINE E INFANCIA. El resto de las iniciativas tienen todas enfoque territorial, concentrándose su ejecución especialmente en las localidades de Bosa y Ciudad Bolívar.
•	Se consolidó la propuesta de la ruta para el proceso de reincorporación en la Ciudad de Bogotá, resultado del trabajo realizado durante el 2021 mediante grupos focales, análisis del censo de caracterización de las Personas en Proceso de Reincorporación (PPR) y otras herramientas que permitieron la identificación de elementos críticos y necesidades para la intención de esta población residente en la ciudad de Bogotá.
NOTA: Es importante indicar que estas acciones se reportan como gestión realizada por la Dirección de Paz y Reconciliación y harán parte del “Informe semestral de acciones realizadas con las comunidades e instancias” el cual se encuentra programado para entregar en los meses de junio y diciembre de 2022.
BENEFICIOS
•	Fortalecimiento de capacidades de reconciliación a organizaciones comunitarias.
•	Fortalecer los procesos de integración comunitaria, económica y social de las personas en proceso de reincorporación en Bogotá</v>
          </cell>
          <cell r="IB78" t="str">
            <v xml:space="preserve">Para el mes de febrero se reportaron (3) productos de (3) programados que dan cuenta del servicio de asistencia técnica prestado a comunidades en temas de fortalecimiento de tejido social y construcción de escenarios comunitarios, así:
1. Durante febrero se realizó acompañamiento a las 15 organizaciones ganadoras en la modalidad de reconciliación, logrando tramitar los documentos administrativos para acceder a las subvenciones, generar el plan de trabajo y gestionar las primeras acciones a implementar, en el marco el convenio 954-2021 suscrito entre la Alta Consejería de Paz, Víctimas y Reconciliación y el  Programa de las Naciones Unidas para el Desarrollo – PNUD.
2. Realización de reuniones de articulación con las alcaldías locales de Suba, Rafael Uribe Uribe, Kennedy y Engativá para socializar el proceso formativo denominado “Paz territorial y reconciliación, política pública de mujer y género y mecanismos de participación. Este proceso contempla metodológicamente su desarrollo a partir de módulos que contendrán las siguientes temáticas: Traducción del acuerdo de paz al contexto urbano – local y retos de la construcción de paz en lo local; Liderazgo, construcción de redes y relacionamiento estratégico; Política Pública de mujer y género y escenarios de participación e incidencia.
3. Reactivación de la mesa tripartita de productividad, con lo cual se consolida la ruta de fortalecimiento a los emprendimientos de las Personas en Proceso de Reincorporación residente en Bogotá, al tiempo que se avanza en la línea estratégica de productividad para trasladar esta al escenario de la mesa distrital de reincorporación, consolidando así los canales formales para la articulación interinstitucional en aras de impulsar la reincorporación efectiva en Bogotá.
Adicionalmente se remitió a la Secretaría Distrital de Hábitat -SDHT el concepto técnico para la inclusión de las mujeres en proceso de reincorporación residentes en Bogotá para integrarlas al programa mi ahorro mi hogar, con lo cual se logra posicionar a este sector poblacional dentro de la oferta en materia de acceso a subsidios de vivienda
BENEFICIOS
•	Fortalecer los procesos comunitarios territoriales de reconciliación y construcción de paz.
•	Con el desarrollo de las sesiones de trabajo de la mesa tripartita de productividad, se aporta a la consolidación de la reincorporación social y productiva en términos reales, en tanto se define la oferta misional de cada una de las entidades, aterrizando la inversión en el distrito capital con miras a generar proceso de integración comunitaria a partir de la consolidación de proyectos productivos de la PPR que impacten en las economías comunitarias de los territorios de llegada de la PPR.
•	Con la inclusión de las mujeres en proceso de reincorporación en el programa mi ahorro mi hogar, se logra aportar al cierre de la brecha en materia de acceso al derecho a la vivienda digna, lo cual impacta positivamente en el proceso de reincorporación efectiva y con garantía de derechos. </v>
          </cell>
          <cell r="IC78" t="str">
            <v>No Programó</v>
          </cell>
          <cell r="ID78" t="str">
            <v>No Programó</v>
          </cell>
          <cell r="IE78" t="str">
            <v>No Programó</v>
          </cell>
          <cell r="IF78" t="str">
            <v xml:space="preserve">Para la meta de Servicio de asistencia técnica a comunidades en temas de fortalecimiento del tejido social y construcción de escenarios comunitarios protectores de derechos en el mes de junio se realizaron en total 5 actividades de las 5 actividades programadas, las cuales se detallan a continuación:  
1.	Se desarrolló la segunda cohorte del proceso formativo dirigido a mujeres víctimas, firmantes de acuerdos de paz y lideresas, mediante 4 módulos. Este proceso se realizó con 7 grupos el 24 de junio. La ACPVR además de efectuar la apertura de las sesiones, acompañó técnica y logísticamente y participó activamente en cada una de las sesiones.  Se inscribieron 420 personas y 156 finalizaron el proceso y fueron certificadas. 
2.	El día 15 de junio se adelantó el espacio de articulación con los mecanismos que componen el sistema integral de paz, de cara a los compromisos derivados de los convenios celebrados y que establecen el compromiso de vincular el sector educativo en la implementación del punto 5 del acuerdo final de paz 
3.	Se gestionó una reunión con la Alcaldesa Local de Ciudad Bolívar a solicitud de la organización CUYECA, que tuvo como propósito presentar, proponer y solicitar autorización para que esta organización pueda instalar un monumento producto de su iniciativa en la plazoleta de la Alcaldía Local de la Localidad. El monumento que contiene elementos simbólicos de las diferentes comunidades participantes, indígenas, comunidades afro y comunidad LGTBIQ+, pudiera estar en un lugar visible que llamará a la comunidad de Ciudad Bolívar a la reconciliación" 
4.	Se estableció un canal de remisión de casos con la Secretaría Distrital de Salud para acceder al programa piloto de atención diferencial en saludo psicosocial para la población en proceso de reincorporación que implementará este sector de la Administración Distrital. Los primeros casos remitidos surgieron por la necesidad de brindar un acompañamiento continuo a las personas que presentaron casos de amenazas y/o situación de riesgo al ingresar por la Ruta por la Reconciliación de la Secretaría de Gobierno. 
5.	El 17 de junio se realizó una feria de vivienda exclusiva para la población proceso de reincorporación en donde asistieron 119 hogares de personas en proceso de reincorporación, se dio a conocer la oferta existente, se brindó acompañamiento a 61 hogares en su proceso de adquisición de vivienda nueva, 50 personas lograron obtener un preaprobado para adquisición de vivienda, y se capacitaron a 14 personas en educación financiera. Además, 32 mujeres se inscribieron en el programa Mi Ahorro Mi Hogar.   
BENEFICIOS 
Los procesos de formación y fortalecimiento de capacidades para la reconciliación, generan aprendizajes colectivos que resultan ser interesantes para las participantes y les permiten crear redes de apoyo, que ya tienen un impacto a nivel social. La reconciliación es un proceso que empieza por lo individual y a través del proceso formativo la idea es reconocer aceptar, dialogar para luego tener un impacto más allá de lo individual, así mimos,  Las acciones realizadas contribuyen a establecer unos lineamientos para la atención y seguimiento de la reincorporación en la ciudad de Bogotá, teniendo en cuenta que esta es la primera administración que se plantea el objetivo de fortalecer y apoyar este proceso siguiendo la implementación del Acuerdo Final de Paz. 
 </v>
          </cell>
          <cell r="IG78" t="str">
            <v>No Programó</v>
          </cell>
          <cell r="IH78" t="str">
            <v/>
          </cell>
          <cell r="II78" t="str">
            <v>No Programó</v>
          </cell>
          <cell r="IJ78" t="str">
            <v>No Programó</v>
          </cell>
          <cell r="IK78" t="str">
            <v/>
          </cell>
          <cell r="IL78" t="str">
            <v/>
          </cell>
          <cell r="IM78">
            <v>0</v>
          </cell>
          <cell r="IN78">
            <v>0</v>
          </cell>
          <cell r="IO78">
            <v>0</v>
          </cell>
          <cell r="IP78">
            <v>0</v>
          </cell>
          <cell r="IQ78">
            <v>0</v>
          </cell>
          <cell r="IR78">
            <v>1</v>
          </cell>
          <cell r="IS78">
            <v>0</v>
          </cell>
          <cell r="IT78">
            <v>0</v>
          </cell>
          <cell r="IU78">
            <v>0</v>
          </cell>
          <cell r="IV78">
            <v>0</v>
          </cell>
          <cell r="IW78">
            <v>0</v>
          </cell>
          <cell r="IX78">
            <v>0</v>
          </cell>
          <cell r="IY78">
            <v>0.5</v>
          </cell>
          <cell r="IZ78">
            <v>0</v>
          </cell>
          <cell r="JA78">
            <v>0</v>
          </cell>
          <cell r="JB78">
            <v>0</v>
          </cell>
          <cell r="JC78">
            <v>0</v>
          </cell>
          <cell r="JD78">
            <v>0</v>
          </cell>
          <cell r="JE78">
            <v>50</v>
          </cell>
          <cell r="JF78">
            <v>0</v>
          </cell>
          <cell r="JG78">
            <v>0</v>
          </cell>
          <cell r="JH78">
            <v>0</v>
          </cell>
          <cell r="JI78">
            <v>0</v>
          </cell>
          <cell r="JJ78">
            <v>0</v>
          </cell>
          <cell r="JK78">
            <v>0</v>
          </cell>
          <cell r="JL78">
            <v>50</v>
          </cell>
          <cell r="JM78">
            <v>0</v>
          </cell>
          <cell r="JN78">
            <v>0</v>
          </cell>
          <cell r="JO78">
            <v>0</v>
          </cell>
          <cell r="JP78">
            <v>0</v>
          </cell>
          <cell r="JQ78">
            <v>0</v>
          </cell>
          <cell r="JR78">
            <v>50</v>
          </cell>
          <cell r="JS78">
            <v>50</v>
          </cell>
          <cell r="JT78">
            <v>50</v>
          </cell>
          <cell r="JU78">
            <v>50</v>
          </cell>
          <cell r="JV78">
            <v>50</v>
          </cell>
          <cell r="JW78">
            <v>50</v>
          </cell>
          <cell r="JX78">
            <v>50</v>
          </cell>
          <cell r="JY78" t="str">
            <v>No Programó</v>
          </cell>
          <cell r="JZ78" t="str">
            <v/>
          </cell>
          <cell r="KA78" t="str">
            <v/>
          </cell>
          <cell r="KB78" t="str">
            <v/>
          </cell>
          <cell r="KC78" t="str">
            <v/>
          </cell>
          <cell r="KD78">
            <v>100</v>
          </cell>
          <cell r="KE78" t="str">
            <v/>
          </cell>
          <cell r="KF78" t="str">
            <v/>
          </cell>
          <cell r="KG78" t="str">
            <v/>
          </cell>
          <cell r="KH78" t="str">
            <v/>
          </cell>
          <cell r="KI78" t="str">
            <v/>
          </cell>
          <cell r="KJ78" t="str">
            <v/>
          </cell>
          <cell r="KK78" t="str">
            <v>No Programó</v>
          </cell>
          <cell r="KL78" t="str">
            <v>No Programó</v>
          </cell>
          <cell r="KM78" t="str">
            <v>No Programó</v>
          </cell>
          <cell r="KN78" t="str">
            <v>No Programó</v>
          </cell>
          <cell r="KO78" t="str">
            <v>No Programó</v>
          </cell>
          <cell r="KP78">
            <v>100</v>
          </cell>
          <cell r="KQ78">
            <v>100</v>
          </cell>
          <cell r="KR78">
            <v>100</v>
          </cell>
          <cell r="KS78">
            <v>100</v>
          </cell>
          <cell r="KT78">
            <v>100</v>
          </cell>
          <cell r="KU78" t="str">
            <v/>
          </cell>
          <cell r="KV78" t="str">
            <v/>
          </cell>
          <cell r="KW78">
            <v>100</v>
          </cell>
          <cell r="KX78" t="str">
            <v>7871_N</v>
          </cell>
          <cell r="KY78" t="str">
            <v>N/A</v>
          </cell>
          <cell r="KZ78" t="str">
            <v>No programó</v>
          </cell>
          <cell r="LA78" t="str">
            <v/>
          </cell>
          <cell r="LB78" t="str">
            <v/>
          </cell>
          <cell r="LC78" t="str">
            <v/>
          </cell>
          <cell r="LD78">
            <v>99.853518815976557</v>
          </cell>
          <cell r="LE78">
            <v>91.826164710134094</v>
          </cell>
          <cell r="LF78">
            <v>33020418000</v>
          </cell>
          <cell r="LG78">
            <v>30936370769</v>
          </cell>
          <cell r="LH78">
            <v>22941975143</v>
          </cell>
          <cell r="LI78">
            <v>3442935911</v>
          </cell>
          <cell r="LJ78">
            <v>3440856465</v>
          </cell>
          <cell r="LK78" t="str">
            <v>No Programó</v>
          </cell>
          <cell r="LL78" t="str">
            <v>No Programó</v>
          </cell>
          <cell r="LM78" t="str">
            <v>No Programó</v>
          </cell>
          <cell r="LN78" t="str">
            <v>No Programó</v>
          </cell>
          <cell r="LO78" t="str">
            <v>No Programó</v>
          </cell>
          <cell r="LP78">
            <v>1</v>
          </cell>
          <cell r="LQ78">
            <v>0</v>
          </cell>
          <cell r="LR78">
            <v>0</v>
          </cell>
          <cell r="LS78">
            <v>0</v>
          </cell>
          <cell r="LT78">
            <v>0</v>
          </cell>
          <cell r="LU78" t="str">
            <v/>
          </cell>
          <cell r="LV78" t="str">
            <v/>
          </cell>
          <cell r="LW78">
            <v>1</v>
          </cell>
          <cell r="LX78">
            <v>1</v>
          </cell>
          <cell r="LY78">
            <v>1</v>
          </cell>
          <cell r="LZ78" t="str">
            <v>No oportuna: El tiempo de radicación debe coincidir con el plazo establecido por la Oficina Asesora de Planeación - OAP</v>
          </cell>
          <cell r="MA78" t="str">
            <v>Oportuno: Se radica en los tiempos establecidos por la Oficina Asesora de Planeación - OAP</v>
          </cell>
          <cell r="MB78" t="str">
            <v>Oportuno: Se radica en los tiempos establecidos por la Oficina Asesora de Planeación - OAP</v>
          </cell>
          <cell r="MC78" t="str">
            <v>Oportuno: Se radica en los tiempos establecidos por la Oficina Asesora de Planeación - OAP</v>
          </cell>
          <cell r="MD78" t="str">
            <v>Oportuno: Se radica en los tiempos establecidos por la Oficina Asesora de Planeación - OAP</v>
          </cell>
          <cell r="ME78" t="str">
            <v>Oportuno: Se radica en los tiempos establecidos por la Oficina Asesora de Planeación - OAP</v>
          </cell>
          <cell r="MF78" t="str">
            <v>No aplica</v>
          </cell>
          <cell r="MG78" t="str">
            <v>No aplica</v>
          </cell>
          <cell r="MH78">
            <v>0</v>
          </cell>
          <cell r="MI78">
            <v>0</v>
          </cell>
          <cell r="MJ78">
            <v>0</v>
          </cell>
          <cell r="MK78">
            <v>0</v>
          </cell>
          <cell r="ML7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78" t="str">
            <v>No aplica</v>
          </cell>
          <cell r="MN78" t="str">
            <v>No aplica</v>
          </cell>
          <cell r="MO78" t="str">
            <v>No aplica</v>
          </cell>
          <cell r="MP78" t="str">
            <v>No aplica</v>
          </cell>
          <cell r="MQ7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78" t="str">
            <v>No aplica</v>
          </cell>
          <cell r="MS78" t="str">
            <v>No aplica</v>
          </cell>
          <cell r="MT78">
            <v>0</v>
          </cell>
          <cell r="MU78">
            <v>0</v>
          </cell>
          <cell r="MV78">
            <v>0</v>
          </cell>
          <cell r="MW78">
            <v>0</v>
          </cell>
          <cell r="MX78" t="str">
            <v>No Programó</v>
          </cell>
          <cell r="MY78" t="str">
            <v>No Programó</v>
          </cell>
          <cell r="MZ78" t="str">
            <v>No Programó</v>
          </cell>
          <cell r="NA78" t="str">
            <v>No Programó</v>
          </cell>
          <cell r="NB78" t="str">
            <v>No Programó</v>
          </cell>
          <cell r="NC78">
            <v>100</v>
          </cell>
          <cell r="ND78">
            <v>100</v>
          </cell>
          <cell r="NE78">
            <v>100</v>
          </cell>
          <cell r="NF78">
            <v>100</v>
          </cell>
          <cell r="NG78">
            <v>100</v>
          </cell>
          <cell r="NH78" t="str">
            <v/>
          </cell>
          <cell r="NI78" t="str">
            <v/>
          </cell>
          <cell r="NJ78" t="str">
            <v>No aplica</v>
          </cell>
          <cell r="NK78" t="str">
            <v>No aplica</v>
          </cell>
          <cell r="NL78" t="str">
            <v>No aplica</v>
          </cell>
          <cell r="NM78" t="str">
            <v>No aplica</v>
          </cell>
          <cell r="NN78" t="str">
            <v>No aplica</v>
          </cell>
          <cell r="NO78" t="str">
            <v>No aplica</v>
          </cell>
          <cell r="NP78" t="str">
            <v>No aplica</v>
          </cell>
          <cell r="NQ78" t="str">
            <v>No aplica</v>
          </cell>
          <cell r="NR78">
            <v>0</v>
          </cell>
          <cell r="NS78">
            <v>0</v>
          </cell>
          <cell r="NT78">
            <v>0</v>
          </cell>
          <cell r="NU78">
            <v>0</v>
          </cell>
          <cell r="NV78" t="str">
            <v xml:space="preserve">No se identificaron problemas o dificultades. La información consignada en el reporte del periodo, respecto a los avances, logros y retrasos presentados, da cuenta de forma clara, completa y concisa del nivel cumplimiento de la meta o indicador. </v>
          </cell>
          <cell r="NW78" t="str">
            <v>No aplica</v>
          </cell>
          <cell r="NX78" t="str">
            <v>No aplica</v>
          </cell>
          <cell r="NY78" t="str">
            <v>No aplica</v>
          </cell>
          <cell r="NZ78" t="str">
            <v>No aplica</v>
          </cell>
          <cell r="OA78" t="str">
            <v>No aplica</v>
          </cell>
          <cell r="OB78" t="str">
            <v>No aplica</v>
          </cell>
          <cell r="OC78" t="str">
            <v>No aplica</v>
          </cell>
          <cell r="OD78">
            <v>0</v>
          </cell>
          <cell r="OE78">
            <v>0</v>
          </cell>
          <cell r="OF78">
            <v>0</v>
          </cell>
          <cell r="OG78">
            <v>0</v>
          </cell>
          <cell r="OJ78" t="str">
            <v>PD117</v>
          </cell>
          <cell r="OK78">
            <v>1</v>
          </cell>
          <cell r="OL78" t="str">
            <v>N/A</v>
          </cell>
          <cell r="OM78" t="str">
            <v>N/A</v>
          </cell>
          <cell r="ON78" t="str">
            <v>N/A</v>
          </cell>
          <cell r="OO78" t="str">
            <v>N/A</v>
          </cell>
          <cell r="OP78" t="str">
            <v>N/A</v>
          </cell>
          <cell r="OQ78" t="str">
            <v>N/A</v>
          </cell>
          <cell r="OR78" t="str">
            <v>N/A</v>
          </cell>
          <cell r="OS78" t="str">
            <v>N/A</v>
          </cell>
          <cell r="OT78" t="str">
            <v>N/A</v>
          </cell>
          <cell r="OU78" t="str">
            <v>N/A</v>
          </cell>
          <cell r="OV78" t="str">
            <v>N/A</v>
          </cell>
          <cell r="OW78" t="str">
            <v>N/A</v>
          </cell>
          <cell r="OX78" t="str">
            <v>N/A</v>
          </cell>
          <cell r="OY78" t="str">
            <v>N/A</v>
          </cell>
          <cell r="OZ78" t="str">
            <v>N/A</v>
          </cell>
          <cell r="PA78" t="str">
            <v>N/A</v>
          </cell>
          <cell r="PB78" t="str">
            <v>N/A</v>
          </cell>
          <cell r="PC78" t="str">
            <v>N/A</v>
          </cell>
          <cell r="PD78" t="str">
            <v>N/A</v>
          </cell>
          <cell r="PE78" t="str">
            <v>N/A</v>
          </cell>
          <cell r="PF78" t="str">
            <v>N/A</v>
          </cell>
          <cell r="PG78" t="str">
            <v>N/A</v>
          </cell>
          <cell r="PH78" t="str">
            <v>N/A</v>
          </cell>
          <cell r="PI78" t="str">
            <v>N/A</v>
          </cell>
          <cell r="PJ78" t="str">
            <v>N/A</v>
          </cell>
          <cell r="PK78" t="str">
            <v>N/A</v>
          </cell>
          <cell r="PL78">
            <v>1942744</v>
          </cell>
          <cell r="PM78">
            <v>3440993167</v>
          </cell>
          <cell r="PN78" t="str">
            <v>Indicador MGA</v>
          </cell>
        </row>
        <row r="79">
          <cell r="A79" t="str">
            <v>PD118</v>
          </cell>
          <cell r="B79">
            <v>7871</v>
          </cell>
          <cell r="C79" t="str">
            <v>7871_MGA_4</v>
          </cell>
          <cell r="D79">
            <v>2020110010188</v>
          </cell>
          <cell r="E79" t="str">
            <v>Un nuevo contrato social y ambiental para la Bogotá del siglo XXI</v>
          </cell>
          <cell r="F79" t="str">
            <v>3. Inspirar confianza y legitimidad para vivir sin miedo y ser epicentro de cultura ciudadana, paz y reconciliación.</v>
          </cell>
          <cell r="G79" t="str">
            <v>39.  Bogotá territorio de paz y atención integral a las víctimas del conflicto armado.</v>
          </cell>
          <cell r="H79" t="str">
            <v>Mejorar la integración de las acciones, servicios y escenarios que dan respuesta a las obligaciones derivadas de ley para las víctimas, el Acuerdo de Paz, y los demás compromisos distritales en materia de memoria, reparación, paz y reconciliación.</v>
          </cell>
          <cell r="I79" t="str">
            <v>N/A</v>
          </cell>
          <cell r="J79" t="str">
            <v>Construcción de Bogotá-región como territorio de paz para las víctimas y la reconciliación</v>
          </cell>
          <cell r="K79" t="str">
            <v>Oficina de Alta Consejería de Paz, Víctimas y Reconciliación</v>
          </cell>
          <cell r="L79" t="str">
            <v xml:space="preserve">Carlos Vladimir Rodriguez Valencia </v>
          </cell>
          <cell r="M79" t="str">
            <v>Alto Consejero de Paz, Víctimas y Reconciliación</v>
          </cell>
          <cell r="N79" t="str">
            <v>Oficina de Alta Consejería de Paz, Víctimas y Reconciliación</v>
          </cell>
          <cell r="O79" t="str">
            <v xml:space="preserve">Carlos Vladimir Rodriguez Valencia </v>
          </cell>
          <cell r="P79" t="str">
            <v>Alto Consejero de Paz, Víctimas y Reconciliación</v>
          </cell>
          <cell r="Q79" t="str">
            <v>Ivana Carolina Gonzalez Murcia, Juan Guillermo Becerra Jimenez</v>
          </cell>
          <cell r="R79" t="str">
            <v>Hilda Lucero Molina Velandia</v>
          </cell>
          <cell r="S79" t="str">
            <v>Documentos de análisis cuantitativo sobre la medición de los indicadores relacionados con el  Goce Efectivo de Derechos de las víctimas residentes en Bogotá, emitidos</v>
          </cell>
          <cell r="T79" t="str">
            <v>Número de documentos publicados sobre la medición de los indicadores del Goce Efectivo de Derechos de las víctimas.</v>
          </cell>
          <cell r="AF79" t="str">
            <v>Número de documentos publicados sobre la medición de los indicadores del Goce Efectivo de Derechos de las víctimas.</v>
          </cell>
          <cell r="AI79" t="str">
            <v xml:space="preserve">PD_Gestion MGA: Número de documentos publicados sobre la medición de los indicadores del Goce Efectivo de Derechos de las víctimas.; </v>
          </cell>
          <cell r="AJ79">
            <v>0</v>
          </cell>
          <cell r="AK79">
            <v>44466</v>
          </cell>
          <cell r="AL79">
            <v>2</v>
          </cell>
          <cell r="AM79">
            <v>2022</v>
          </cell>
          <cell r="AN79" t="str">
            <v>El Observatorio Distrital de Víctimas del Conflicto Armado (ODVCA) es un organismo de carácter público bajo la coordinación de la Alta Consejería de Paz, Victimas y Reconciliación (ACDVPR), de la Secretaría General de la Alcaldía Mayor de Bogotá;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v>
          </cell>
          <cell r="AO79" t="str">
            <v>El análisis de los indicadores que miden el Goce Efectivo de Derechos, le permite a las entidades u organismos involucrados la toma de decisiones.
Adicionalmente, la publicación de estos indicadores le permite a las entidades públicas, privadas y ONG, realizar un monitoreo de la garantía de derechos y seguimiento a la población victima del conflicto armado.</v>
          </cell>
          <cell r="AP79">
            <v>2020</v>
          </cell>
          <cell r="AQ79">
            <v>2024</v>
          </cell>
          <cell r="AR79" t="str">
            <v>Suma</v>
          </cell>
          <cell r="AS79" t="str">
            <v>Eficacia</v>
          </cell>
          <cell r="AT79" t="str">
            <v>Número</v>
          </cell>
          <cell r="AU79" t="str">
            <v>Gestión</v>
          </cell>
          <cell r="AV79" t="str">
            <v>N/D</v>
          </cell>
          <cell r="AW79" t="str">
            <v>N/D</v>
          </cell>
          <cell r="AX79" t="str">
            <v>N/D</v>
          </cell>
          <cell r="AZ79">
            <v>1</v>
          </cell>
          <cell r="BB79" t="str">
            <v>Este indicador se calcula a través de la suma de los documentos elaborados y publicados que contengan el análisis cuantitativo sobre el Goce Efectivo de Derechos de las Víctimas del Conflicto Armado residentes en Bogotá, de conformidad con el plan interno de trabajo de la Oficina Alta Consejería de Paz, Víctimas y Reconciliación.</v>
          </cell>
          <cell r="BC79" t="str">
            <v>Sumatoria del número de documentos elaborados y publicados sobre la medición de los indicadores del Goce Efectivo de Derechos de las víctimas.</v>
          </cell>
          <cell r="BD79" t="str">
            <v>Número de documentos elaborados y publicados sobre la medición de los indicadores del Goce Efectivo de Derechos de las víctimas.</v>
          </cell>
          <cell r="BE79" t="str">
            <v>N/A</v>
          </cell>
          <cell r="BF79" t="str">
            <v>Documentos elaborados y publicados que contengan el análisis cuantitativo sobre el Goce Efectivo de Derechos de las Víctimas del Conflicto Armado residentes en Bogotá.</v>
          </cell>
          <cell r="BG79">
            <v>3</v>
          </cell>
          <cell r="BH79">
            <v>44644</v>
          </cell>
          <cell r="BI79" t="str">
            <v>Radicado 3-2021-24143 del 08/09/2021
Radicado 3-2021-24873 del 15/09/2021</v>
          </cell>
          <cell r="BJ79" t="str">
            <v>Establecer variables 1 y/o 2 numéricas</v>
          </cell>
          <cell r="BK79">
            <v>5</v>
          </cell>
          <cell r="BL79">
            <v>1</v>
          </cell>
          <cell r="BM79">
            <v>1</v>
          </cell>
          <cell r="BN79">
            <v>1</v>
          </cell>
          <cell r="BO79">
            <v>1</v>
          </cell>
          <cell r="BP79">
            <v>1</v>
          </cell>
          <cell r="BW79">
            <v>1</v>
          </cell>
          <cell r="BX79">
            <v>1</v>
          </cell>
          <cell r="BY79">
            <v>1</v>
          </cell>
          <cell r="BZ79">
            <v>1</v>
          </cell>
          <cell r="CA79">
            <v>1</v>
          </cell>
          <cell r="CB79">
            <v>0</v>
          </cell>
          <cell r="CC79">
            <v>0</v>
          </cell>
          <cell r="CD79">
            <v>0</v>
          </cell>
          <cell r="CE79">
            <v>0</v>
          </cell>
          <cell r="CF79">
            <v>1</v>
          </cell>
          <cell r="CG79">
            <v>1</v>
          </cell>
          <cell r="CH79">
            <v>3</v>
          </cell>
          <cell r="CI79" t="str">
            <v>Suma</v>
          </cell>
          <cell r="CJ79">
            <v>0</v>
          </cell>
          <cell r="CK79">
            <v>0</v>
          </cell>
          <cell r="CL79">
            <v>0</v>
          </cell>
          <cell r="CM79">
            <v>1</v>
          </cell>
          <cell r="CN79">
            <v>0</v>
          </cell>
          <cell r="CO79">
            <v>0</v>
          </cell>
          <cell r="CP79">
            <v>0</v>
          </cell>
          <cell r="CQ79">
            <v>0</v>
          </cell>
          <cell r="CR79">
            <v>0</v>
          </cell>
          <cell r="CS79">
            <v>0</v>
          </cell>
          <cell r="CT79">
            <v>0</v>
          </cell>
          <cell r="CU79">
            <v>0</v>
          </cell>
          <cell r="CV79">
            <v>1</v>
          </cell>
          <cell r="CW79">
            <v>1</v>
          </cell>
          <cell r="CX79">
            <v>1</v>
          </cell>
          <cell r="CY79">
            <v>0</v>
          </cell>
          <cell r="CZ79">
            <v>0</v>
          </cell>
          <cell r="DA79">
            <v>0</v>
          </cell>
          <cell r="DB79">
            <v>0</v>
          </cell>
          <cell r="DC79">
            <v>0</v>
          </cell>
          <cell r="DD79">
            <v>0</v>
          </cell>
          <cell r="DE79">
            <v>0</v>
          </cell>
          <cell r="DF79">
            <v>0</v>
          </cell>
          <cell r="DG79">
            <v>0</v>
          </cell>
          <cell r="DH79">
            <v>0</v>
          </cell>
          <cell r="DI79">
            <v>0</v>
          </cell>
          <cell r="DJ79">
            <v>0</v>
          </cell>
          <cell r="DK79">
            <v>1</v>
          </cell>
          <cell r="DL79">
            <v>0</v>
          </cell>
          <cell r="DM79">
            <v>0</v>
          </cell>
          <cell r="DN79">
            <v>0</v>
          </cell>
          <cell r="DO79">
            <v>1</v>
          </cell>
          <cell r="DP79">
            <v>0</v>
          </cell>
          <cell r="DQ79">
            <v>0</v>
          </cell>
          <cell r="DR79">
            <v>0</v>
          </cell>
          <cell r="DS79">
            <v>0</v>
          </cell>
          <cell r="DT79">
            <v>0</v>
          </cell>
          <cell r="DU79">
            <v>0</v>
          </cell>
          <cell r="DV79">
            <v>0</v>
          </cell>
          <cell r="DW79">
            <v>0</v>
          </cell>
          <cell r="DX79">
            <v>1</v>
          </cell>
          <cell r="DY79">
            <v>1</v>
          </cell>
          <cell r="DZ79" t="str">
            <v>No Programó</v>
          </cell>
          <cell r="EA79" t="str">
            <v>No Programó</v>
          </cell>
          <cell r="EB79" t="str">
            <v>No Programó</v>
          </cell>
          <cell r="EC79" t="str">
            <v>Informe de gestión de la Alta Consejeria de Paz, Víctimas y Reconciliación del periodo 2021 (Informe 9 de Abril)</v>
          </cell>
          <cell r="ED79" t="str">
            <v>No Programó</v>
          </cell>
          <cell r="EE79" t="str">
            <v>No Programó</v>
          </cell>
          <cell r="EF79" t="str">
            <v>No Programó</v>
          </cell>
          <cell r="EG79" t="str">
            <v>No Programó</v>
          </cell>
          <cell r="EH79" t="str">
            <v>No Programó</v>
          </cell>
          <cell r="EI79" t="str">
            <v>No Programó</v>
          </cell>
          <cell r="EJ79" t="str">
            <v>No Programó</v>
          </cell>
          <cell r="EK79" t="str">
            <v>No Programó</v>
          </cell>
          <cell r="EL79" t="str">
            <v>No Programó</v>
          </cell>
          <cell r="EM79">
            <v>0</v>
          </cell>
          <cell r="EN79" t="str">
            <v>No Programó</v>
          </cell>
          <cell r="EO79" t="str">
            <v>• 2.4.3.4. Informe IGED 2022</v>
          </cell>
          <cell r="EP79">
            <v>0</v>
          </cell>
          <cell r="EQ79">
            <v>0</v>
          </cell>
          <cell r="ER79" t="str">
            <v>Meta cumplida</v>
          </cell>
          <cell r="ES79">
            <v>0</v>
          </cell>
          <cell r="ET79">
            <v>0</v>
          </cell>
          <cell r="EU79">
            <v>0</v>
          </cell>
          <cell r="EV79">
            <v>0</v>
          </cell>
          <cell r="EW79">
            <v>0</v>
          </cell>
          <cell r="EX79" t="str">
            <v>N/A</v>
          </cell>
          <cell r="EY79" t="str">
            <v>N/A</v>
          </cell>
          <cell r="EZ79" t="str">
            <v>N/A</v>
          </cell>
          <cell r="FA79" t="str">
            <v>N/A</v>
          </cell>
          <cell r="FB79" t="str">
            <v>N/A</v>
          </cell>
          <cell r="FC79" t="str">
            <v>N/A</v>
          </cell>
          <cell r="FD79" t="str">
            <v>N/A</v>
          </cell>
          <cell r="FE79" t="str">
            <v>N/A</v>
          </cell>
          <cell r="FF79" t="str">
            <v>N/A</v>
          </cell>
          <cell r="FG79" t="str">
            <v>N/A</v>
          </cell>
          <cell r="FH79" t="str">
            <v>N/A</v>
          </cell>
          <cell r="FI79" t="str">
            <v>N/A</v>
          </cell>
          <cell r="FJ79" t="str">
            <v>N/A</v>
          </cell>
          <cell r="FK79" t="str">
            <v>N/A</v>
          </cell>
          <cell r="FL79" t="str">
            <v>N/A</v>
          </cell>
          <cell r="FM79" t="str">
            <v>N/A</v>
          </cell>
          <cell r="FN79" t="str">
            <v>N/A</v>
          </cell>
          <cell r="FO79" t="str">
            <v>N/A</v>
          </cell>
          <cell r="FP79" t="str">
            <v>N/A</v>
          </cell>
          <cell r="FQ79" t="str">
            <v>N/A</v>
          </cell>
          <cell r="FR79" t="str">
            <v>N/A</v>
          </cell>
          <cell r="FS79" t="str">
            <v>N/A</v>
          </cell>
          <cell r="FT79" t="str">
            <v>N/A</v>
          </cell>
          <cell r="FU79" t="str">
            <v>N/A</v>
          </cell>
          <cell r="FV79" t="str">
            <v>N/A</v>
          </cell>
          <cell r="FW79" t="str">
            <v>N/A</v>
          </cell>
          <cell r="FX79" t="str">
            <v>N/A</v>
          </cell>
          <cell r="FY79" t="str">
            <v>N/A</v>
          </cell>
          <cell r="FZ79" t="str">
            <v>N/A</v>
          </cell>
          <cell r="GA79" t="str">
            <v>N/A</v>
          </cell>
          <cell r="GB79" t="str">
            <v>N/A</v>
          </cell>
          <cell r="GC79" t="str">
            <v>N/A</v>
          </cell>
          <cell r="GD79" t="str">
            <v>N/A</v>
          </cell>
          <cell r="GE79" t="str">
            <v>N/A</v>
          </cell>
          <cell r="GF79" t="str">
            <v>N/A</v>
          </cell>
          <cell r="GG79" t="str">
            <v>N/A</v>
          </cell>
          <cell r="GH79" t="str">
            <v>N/A</v>
          </cell>
          <cell r="GI79" t="str">
            <v>N/A</v>
          </cell>
          <cell r="GJ79" t="str">
            <v>N/A</v>
          </cell>
          <cell r="GK79" t="str">
            <v>N/A</v>
          </cell>
          <cell r="GL79" t="str">
            <v>N/A</v>
          </cell>
          <cell r="GM79" t="str">
            <v>N/A</v>
          </cell>
          <cell r="GN79" t="str">
            <v>N/A</v>
          </cell>
          <cell r="GO79" t="str">
            <v>N/A</v>
          </cell>
          <cell r="GP79" t="str">
            <v>N/A</v>
          </cell>
          <cell r="GQ79" t="str">
            <v>N/A</v>
          </cell>
          <cell r="GR79" t="str">
            <v>N/A</v>
          </cell>
          <cell r="GS79" t="str">
            <v>N/A</v>
          </cell>
          <cell r="GT79" t="str">
            <v>N/A</v>
          </cell>
          <cell r="GU79" t="str">
            <v>N/A</v>
          </cell>
          <cell r="GV79" t="str">
            <v>N/A</v>
          </cell>
          <cell r="GW79" t="str">
            <v>N/A</v>
          </cell>
          <cell r="GX79" t="str">
            <v>N/A</v>
          </cell>
          <cell r="GY79" t="str">
            <v>N/A</v>
          </cell>
          <cell r="GZ79" t="str">
            <v>N/A</v>
          </cell>
          <cell r="HA79" t="str">
            <v>N/A</v>
          </cell>
          <cell r="HB79" t="str">
            <v>N/A</v>
          </cell>
          <cell r="HC79" t="str">
            <v>N/A</v>
          </cell>
          <cell r="HD79" t="str">
            <v>N/A</v>
          </cell>
          <cell r="HE79" t="str">
            <v>N/A</v>
          </cell>
          <cell r="HF79" t="str">
            <v>N/A</v>
          </cell>
          <cell r="HG79" t="str">
            <v>N/A</v>
          </cell>
          <cell r="HH79" t="str">
            <v>N/A</v>
          </cell>
          <cell r="HI79" t="str">
            <v>N/A</v>
          </cell>
          <cell r="HJ79" t="str">
            <v>N/A</v>
          </cell>
          <cell r="HK79" t="str">
            <v>N/A</v>
          </cell>
          <cell r="HL79" t="str">
            <v>N/A</v>
          </cell>
          <cell r="HM79" t="str">
            <v>N/A</v>
          </cell>
          <cell r="HN79" t="str">
            <v>N/A</v>
          </cell>
          <cell r="HO79" t="str">
            <v>N/A</v>
          </cell>
          <cell r="HP79" t="str">
            <v>N/A</v>
          </cell>
          <cell r="HQ79" t="str">
            <v>N/A</v>
          </cell>
          <cell r="HR79" t="str">
            <v>N/A</v>
          </cell>
          <cell r="HS79" t="str">
            <v>N/A</v>
          </cell>
          <cell r="HT79" t="str">
            <v>N/A</v>
          </cell>
          <cell r="HU79" t="str">
            <v>N/A</v>
          </cell>
          <cell r="HV79" t="str">
            <v>N/A</v>
          </cell>
          <cell r="HW79" t="str">
            <v>N/A</v>
          </cell>
          <cell r="HX79" t="str">
            <v>El Observatorio Distrital de Víctimas del Conflicto Armado (ODVCA) es un organismo de carácter público bajo la coordinación de la Alta Consejería de Paz, Victimas y Reconciliación (ACDVPR), de la Secretaría General de la Alcaldía Mayor de Bogotá;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en el mes de abril, el ODVCA elaboró y publicó el Informe IGED 2022. Se desarrolló el Informe de goce efectivo de derechos IGED, donde acorde al Auto 373 de 2016, ajustada a partir de lo consignado en el Auto 331 de 2019, y el Auto 166 de 2020 de la Corte Constitucional, se construyeron la batería de indicadores con la información de la Unidad Victimas y la Alta Consejeria de Paz, Victimas y Reconciliación 
BENEFICIOS
• Población Victima del conflicto armado, mesas de víctimas y organizaciones de Víctimas ya los indicadores construidos en el informe IGED dan cuenta del estado actual de la población Victima en Bogotá</v>
          </cell>
          <cell r="HY79" t="str">
            <v>No se presentaron retrasos</v>
          </cell>
          <cell r="HZ79" t="str">
            <v/>
          </cell>
          <cell r="IA79" t="str">
            <v>No Programó</v>
          </cell>
          <cell r="IB79" t="str">
            <v>No Programó</v>
          </cell>
          <cell r="IC79" t="str">
            <v>No Programó</v>
          </cell>
          <cell r="ID79" t="str">
            <v>El Observatorio Distrital de Víctimas del Conflicto Armado (ODVCA) es un organismo de carácter público bajo la coordinación de la Alta Consejería de Paz, Victimas y Reconciliación (ACDVPR), de la Secretaría General de la Alcaldía Mayor de Bogotá;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ODVCA elaboró y publicó el Informe IGED 2022. Se desarrolló el Informe de goce efectivo de derechos IGED, donde acorde al Auto 373 de 2016, ajustada a partir de lo consignado en el Auto 331 de 2019, y el Auto 166 de 2020 de la Corte Constitucional, se construyeron la batería de indicadores con la información de la Unidad Victimas y la Alta Consejeria de Paz, Victimas y Reconciliación 
BENEFICIOS
• Población Victima del conflicto armado, mesas de víctimas y organizaciones de Víctimas ya los indicadores construidos en el informe IGED dan cuenta del estado actual de la población Victima en Bogotá</v>
          </cell>
          <cell r="IE79" t="str">
            <v>Meta cumplida</v>
          </cell>
          <cell r="IF79" t="str">
            <v>Meta cumplida</v>
          </cell>
          <cell r="IG79" t="str">
            <v>Meta cumplida</v>
          </cell>
          <cell r="IH79" t="str">
            <v/>
          </cell>
          <cell r="II79" t="str">
            <v>Meta cumplida</v>
          </cell>
          <cell r="IJ79" t="str">
            <v>Meta cumplida</v>
          </cell>
          <cell r="IK79" t="str">
            <v/>
          </cell>
          <cell r="IL79" t="str">
            <v/>
          </cell>
          <cell r="IM79">
            <v>0</v>
          </cell>
          <cell r="IN79">
            <v>0</v>
          </cell>
          <cell r="IO79">
            <v>0</v>
          </cell>
          <cell r="IP79">
            <v>1</v>
          </cell>
          <cell r="IQ79">
            <v>0</v>
          </cell>
          <cell r="IR79">
            <v>0</v>
          </cell>
          <cell r="IS79">
            <v>0</v>
          </cell>
          <cell r="IT79">
            <v>0</v>
          </cell>
          <cell r="IU79">
            <v>0</v>
          </cell>
          <cell r="IV79">
            <v>0</v>
          </cell>
          <cell r="IW79">
            <v>0</v>
          </cell>
          <cell r="IX79">
            <v>0</v>
          </cell>
          <cell r="IY79">
            <v>1</v>
          </cell>
          <cell r="IZ79">
            <v>0</v>
          </cell>
          <cell r="JA79">
            <v>0</v>
          </cell>
          <cell r="JB79">
            <v>0</v>
          </cell>
          <cell r="JC79">
            <v>100</v>
          </cell>
          <cell r="JD79">
            <v>0</v>
          </cell>
          <cell r="JE79">
            <v>0</v>
          </cell>
          <cell r="JF79">
            <v>0</v>
          </cell>
          <cell r="JG79">
            <v>0</v>
          </cell>
          <cell r="JH79">
            <v>0</v>
          </cell>
          <cell r="JI79">
            <v>0</v>
          </cell>
          <cell r="JJ79">
            <v>0</v>
          </cell>
          <cell r="JK79">
            <v>0</v>
          </cell>
          <cell r="JL79">
            <v>100</v>
          </cell>
          <cell r="JM79">
            <v>0</v>
          </cell>
          <cell r="JN79">
            <v>0</v>
          </cell>
          <cell r="JO79">
            <v>0</v>
          </cell>
          <cell r="JP79">
            <v>100</v>
          </cell>
          <cell r="JQ79">
            <v>100</v>
          </cell>
          <cell r="JR79">
            <v>100</v>
          </cell>
          <cell r="JS79">
            <v>100</v>
          </cell>
          <cell r="JT79">
            <v>100</v>
          </cell>
          <cell r="JU79">
            <v>100</v>
          </cell>
          <cell r="JV79">
            <v>100</v>
          </cell>
          <cell r="JW79">
            <v>100</v>
          </cell>
          <cell r="JX79">
            <v>100</v>
          </cell>
          <cell r="JY79" t="str">
            <v>No Programó</v>
          </cell>
          <cell r="JZ79" t="str">
            <v/>
          </cell>
          <cell r="KA79" t="str">
            <v/>
          </cell>
          <cell r="KB79">
            <v>100</v>
          </cell>
          <cell r="KC79" t="str">
            <v/>
          </cell>
          <cell r="KD79" t="str">
            <v/>
          </cell>
          <cell r="KE79" t="str">
            <v/>
          </cell>
          <cell r="KF79" t="str">
            <v/>
          </cell>
          <cell r="KG79" t="str">
            <v/>
          </cell>
          <cell r="KH79" t="str">
            <v/>
          </cell>
          <cell r="KI79" t="str">
            <v/>
          </cell>
          <cell r="KJ79" t="str">
            <v/>
          </cell>
          <cell r="KK79" t="str">
            <v>No Programó</v>
          </cell>
          <cell r="KL79" t="str">
            <v>No Programó</v>
          </cell>
          <cell r="KM79" t="str">
            <v>No Programó</v>
          </cell>
          <cell r="KN79">
            <v>100</v>
          </cell>
          <cell r="KO79">
            <v>100</v>
          </cell>
          <cell r="KP79">
            <v>100</v>
          </cell>
          <cell r="KQ79">
            <v>100</v>
          </cell>
          <cell r="KR79">
            <v>100</v>
          </cell>
          <cell r="KS79">
            <v>100</v>
          </cell>
          <cell r="KT79">
            <v>100</v>
          </cell>
          <cell r="KU79" t="str">
            <v/>
          </cell>
          <cell r="KV79" t="str">
            <v/>
          </cell>
          <cell r="KW79">
            <v>100</v>
          </cell>
          <cell r="KX79" t="str">
            <v>7871_N</v>
          </cell>
          <cell r="KY79" t="str">
            <v>N/A</v>
          </cell>
          <cell r="KZ79" t="str">
            <v>No programó</v>
          </cell>
          <cell r="LA79" t="str">
            <v/>
          </cell>
          <cell r="LB79" t="str">
            <v/>
          </cell>
          <cell r="LC79" t="str">
            <v/>
          </cell>
          <cell r="LD79">
            <v>99.853518815976557</v>
          </cell>
          <cell r="LE79">
            <v>91.826164710134094</v>
          </cell>
          <cell r="LF79">
            <v>33020418000</v>
          </cell>
          <cell r="LG79">
            <v>30936370769</v>
          </cell>
          <cell r="LH79">
            <v>22941975143</v>
          </cell>
          <cell r="LI79">
            <v>3442935911</v>
          </cell>
          <cell r="LJ79">
            <v>3440856465</v>
          </cell>
          <cell r="LK79" t="str">
            <v>No Programó</v>
          </cell>
          <cell r="LL79" t="str">
            <v>No Programó</v>
          </cell>
          <cell r="LM79" t="str">
            <v>No Programó</v>
          </cell>
          <cell r="LN79">
            <v>1</v>
          </cell>
          <cell r="LO79">
            <v>0</v>
          </cell>
          <cell r="LP79">
            <v>0</v>
          </cell>
          <cell r="LQ79">
            <v>0</v>
          </cell>
          <cell r="LR79">
            <v>0</v>
          </cell>
          <cell r="LS79">
            <v>0</v>
          </cell>
          <cell r="LT79">
            <v>0</v>
          </cell>
          <cell r="LU79" t="str">
            <v/>
          </cell>
          <cell r="LV79" t="str">
            <v/>
          </cell>
          <cell r="LW79">
            <v>1</v>
          </cell>
          <cell r="LX79">
            <v>1</v>
          </cell>
          <cell r="LY79">
            <v>1</v>
          </cell>
          <cell r="LZ79" t="str">
            <v>No oportuna: El tiempo de radicación debe coincidir con el plazo establecido por la Oficina Asesora de Planeación - OAP</v>
          </cell>
          <cell r="MA79" t="str">
            <v>Oportuno: Se radica en los tiempos establecidos por la Oficina Asesora de Planeación - OAP</v>
          </cell>
          <cell r="MB79" t="str">
            <v>Oportuno: Se radica en los tiempos establecidos por la Oficina Asesora de Planeación - OAP</v>
          </cell>
          <cell r="MC79" t="str">
            <v>Oportuno: Se radica en los tiempos establecidos por la Oficina Asesora de Planeación - OAP</v>
          </cell>
          <cell r="MD79" t="str">
            <v>Oportuno: Se radica en los tiempos establecidos por la Oficina Asesora de Planeación - OAP</v>
          </cell>
          <cell r="ME79" t="str">
            <v>No aplica</v>
          </cell>
          <cell r="MF79" t="str">
            <v>No aplica</v>
          </cell>
          <cell r="MG79" t="str">
            <v>No aplica</v>
          </cell>
          <cell r="MH79">
            <v>0</v>
          </cell>
          <cell r="MI79">
            <v>0</v>
          </cell>
          <cell r="MJ79">
            <v>0</v>
          </cell>
          <cell r="MK79">
            <v>0</v>
          </cell>
          <cell r="ML79" t="str">
            <v>No aplica</v>
          </cell>
          <cell r="MM79" t="str">
            <v>No aplica</v>
          </cell>
          <cell r="MN79" t="str">
            <v>No aplica</v>
          </cell>
          <cell r="MO7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7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79" t="str">
            <v>No aplica</v>
          </cell>
          <cell r="MR79" t="str">
            <v>No aplica</v>
          </cell>
          <cell r="MS79" t="str">
            <v>No aplica</v>
          </cell>
          <cell r="MT79">
            <v>0</v>
          </cell>
          <cell r="MU79">
            <v>0</v>
          </cell>
          <cell r="MV79">
            <v>0</v>
          </cell>
          <cell r="MW79">
            <v>0</v>
          </cell>
          <cell r="MX79" t="str">
            <v>No Programó</v>
          </cell>
          <cell r="MY79" t="str">
            <v>No Programó</v>
          </cell>
          <cell r="MZ79" t="str">
            <v>No Programó</v>
          </cell>
          <cell r="NA79">
            <v>100</v>
          </cell>
          <cell r="NB79">
            <v>100</v>
          </cell>
          <cell r="NC79">
            <v>100</v>
          </cell>
          <cell r="ND79">
            <v>100</v>
          </cell>
          <cell r="NE79">
            <v>100</v>
          </cell>
          <cell r="NF79">
            <v>100</v>
          </cell>
          <cell r="NG79">
            <v>100</v>
          </cell>
          <cell r="NH79" t="str">
            <v/>
          </cell>
          <cell r="NI79" t="str">
            <v/>
          </cell>
          <cell r="NJ79" t="str">
            <v>No aplica</v>
          </cell>
          <cell r="NK79" t="str">
            <v>No aplica</v>
          </cell>
          <cell r="NL79" t="str">
            <v>No aplica</v>
          </cell>
          <cell r="NM79" t="str">
            <v>No aplica</v>
          </cell>
          <cell r="NN79" t="str">
            <v>No aplica</v>
          </cell>
          <cell r="NO79" t="str">
            <v>No aplica</v>
          </cell>
          <cell r="NP79" t="str">
            <v>No aplica</v>
          </cell>
          <cell r="NQ79" t="str">
            <v>No aplica</v>
          </cell>
          <cell r="NR79">
            <v>0</v>
          </cell>
          <cell r="NS79">
            <v>0</v>
          </cell>
          <cell r="NT79">
            <v>0</v>
          </cell>
          <cell r="NU79">
            <v>0</v>
          </cell>
          <cell r="NV79" t="str">
            <v>No aplica</v>
          </cell>
          <cell r="NW79" t="str">
            <v>No aplica</v>
          </cell>
          <cell r="NX79" t="str">
            <v>No aplica</v>
          </cell>
          <cell r="NY79" t="str">
            <v>No aplica</v>
          </cell>
          <cell r="NZ79" t="str">
            <v>No aplica</v>
          </cell>
          <cell r="OA79" t="str">
            <v xml:space="preserve">Esta meta fue cumplida en el mes de abril, por tanto, no debe realizarse más reportes durante la vigencia 2022. </v>
          </cell>
          <cell r="OB79" t="str">
            <v xml:space="preserve">Esta meta fue cumplida en el mes de abril, por tanto, no debe realizarse más reportes durante la vigencia 2022. </v>
          </cell>
          <cell r="OC79" t="str">
            <v xml:space="preserve">Meta cumplida en el mes de abril </v>
          </cell>
          <cell r="OD79">
            <v>0</v>
          </cell>
          <cell r="OE79">
            <v>0</v>
          </cell>
          <cell r="OF79">
            <v>0</v>
          </cell>
          <cell r="OG79">
            <v>0</v>
          </cell>
          <cell r="OJ79" t="str">
            <v>PD118</v>
          </cell>
          <cell r="OK79">
            <v>1</v>
          </cell>
          <cell r="OL79" t="str">
            <v>N/A</v>
          </cell>
          <cell r="OM79" t="str">
            <v>N/A</v>
          </cell>
          <cell r="ON79" t="str">
            <v>N/A</v>
          </cell>
          <cell r="OO79" t="str">
            <v>N/A</v>
          </cell>
          <cell r="OP79" t="str">
            <v>N/A</v>
          </cell>
          <cell r="OQ79" t="str">
            <v>N/A</v>
          </cell>
          <cell r="OR79" t="str">
            <v>N/A</v>
          </cell>
          <cell r="OS79" t="str">
            <v>N/A</v>
          </cell>
          <cell r="OT79" t="str">
            <v>N/A</v>
          </cell>
          <cell r="OU79" t="str">
            <v>N/A</v>
          </cell>
          <cell r="OV79" t="str">
            <v>N/A</v>
          </cell>
          <cell r="OW79" t="str">
            <v>N/A</v>
          </cell>
          <cell r="OX79" t="str">
            <v>N/A</v>
          </cell>
          <cell r="OY79" t="str">
            <v>N/A</v>
          </cell>
          <cell r="OZ79" t="str">
            <v>N/A</v>
          </cell>
          <cell r="PA79" t="str">
            <v>N/A</v>
          </cell>
          <cell r="PB79" t="str">
            <v>N/A</v>
          </cell>
          <cell r="PC79" t="str">
            <v>N/A</v>
          </cell>
          <cell r="PD79" t="str">
            <v>N/A</v>
          </cell>
          <cell r="PE79" t="str">
            <v>N/A</v>
          </cell>
          <cell r="PF79" t="str">
            <v>N/A</v>
          </cell>
          <cell r="PG79" t="str">
            <v>N/A</v>
          </cell>
          <cell r="PH79" t="str">
            <v>N/A</v>
          </cell>
          <cell r="PI79" t="str">
            <v>N/A</v>
          </cell>
          <cell r="PJ79" t="str">
            <v>N/A</v>
          </cell>
          <cell r="PK79" t="str">
            <v>N/A</v>
          </cell>
          <cell r="PL79">
            <v>1942744</v>
          </cell>
          <cell r="PM79">
            <v>3440993167</v>
          </cell>
          <cell r="PN79" t="str">
            <v>Indicador Gestión</v>
          </cell>
        </row>
        <row r="80">
          <cell r="A80" t="str">
            <v>PD130</v>
          </cell>
          <cell r="B80">
            <v>7872</v>
          </cell>
          <cell r="D80">
            <v>2020110010185</v>
          </cell>
          <cell r="E80" t="str">
            <v>Un nuevo contrato social y ambiental para la Bogotá del siglo XXI</v>
          </cell>
          <cell r="F80" t="str">
            <v>5. Construir Bogotá región con gobierno abierto, transparente y ciudadanía consciente.</v>
          </cell>
          <cell r="G80" t="str">
            <v>54. Transformación digital y gestión de TIC para un territorio inteligente</v>
          </cell>
          <cell r="H80" t="str">
            <v>Generar valor público para la ciudadanía, la Secretaria General y sus grupos de interes, mediante el uso y aprovechamiento estratégico de TIC.</v>
          </cell>
          <cell r="I80" t="str">
            <v>N/A</v>
          </cell>
          <cell r="J80" t="str">
            <v>Transformación digital y gestión TIC</v>
          </cell>
          <cell r="K80" t="str">
            <v>Oficina de Alta Consejería Distrital de Tecnologías de Información y Comunicaciones - TIC</v>
          </cell>
          <cell r="L80" t="str">
            <v>Felipe Guzman Ramirez</v>
          </cell>
          <cell r="M80" t="str">
            <v>Alto Consejero Distrital de Tecnologías de Información y Comunicaciones - TIC</v>
          </cell>
          <cell r="N80" t="str">
            <v>Oficina de Alta Consejería Distrital de Tecnologías de Información y Comunicaciones - TIC</v>
          </cell>
          <cell r="O80" t="str">
            <v>Felipe Guzman Ramirez</v>
          </cell>
          <cell r="P80" t="str">
            <v>Alto Consejero Distrital de Tecnologías de Información y Comunicaciones - TIC</v>
          </cell>
          <cell r="Q80" t="str">
            <v>Luisa Fernanda Ortega</v>
          </cell>
          <cell r="R80" t="str">
            <v>Jenny Torres</v>
          </cell>
          <cell r="S80" t="str">
            <v>(FINALIZADO POR CUMPLIMIENTO) Artículo 57 PDD. Comisión Distrital de Transformación Digital</v>
          </cell>
          <cell r="T80" t="str">
            <v>(FINALIZADO POR CUMPLIMIENTO)Proceso de transformación de la Comisión Distrital de Sistemas a la Comisión Distrital de Transformación Digital  acompañado.</v>
          </cell>
          <cell r="U80" t="str">
            <v>Artículo 57 PDD. Comisión Distrital de Transformación Digital</v>
          </cell>
          <cell r="AI80" t="str">
            <v xml:space="preserve">PD_artículo: Artículo 57 PDD. Comisión Distrital de Transformación Digital; </v>
          </cell>
          <cell r="AJ80">
            <v>0</v>
          </cell>
          <cell r="AK80">
            <v>44055</v>
          </cell>
          <cell r="AL80">
            <v>1</v>
          </cell>
          <cell r="AM80">
            <v>2022</v>
          </cell>
          <cell r="AN80" t="str">
            <v>Con este indicador se busca plasmar todas las acciones y actividades que desde la Secretaría técnica de la Comisión Distrital de Sistemas - CDS, promuevan  y generen el tránsito a la Comisión Disitral de Transformación Digital.</v>
          </cell>
          <cell r="AO80" t="str">
            <v>La comision será la maxima instancia de coordinación y articulación de todas la iniciativas que promuevan la transformación Digital en la Ciudad.</v>
          </cell>
          <cell r="AP80">
            <v>2020</v>
          </cell>
          <cell r="AQ80">
            <v>2020</v>
          </cell>
          <cell r="AR80" t="str">
            <v>Suma</v>
          </cell>
          <cell r="AS80" t="str">
            <v>Eficacia</v>
          </cell>
          <cell r="AT80" t="str">
            <v>Número</v>
          </cell>
          <cell r="AU80" t="str">
            <v>Gestión</v>
          </cell>
          <cell r="AV80" t="str">
            <v>N/D</v>
          </cell>
          <cell r="AW80" t="str">
            <v>N/D</v>
          </cell>
          <cell r="AX80" t="str">
            <v>N/D</v>
          </cell>
          <cell r="AZ80">
            <v>1</v>
          </cell>
          <cell r="BB80" t="str">
            <v>Lograr la conformación de la Comisión Distrial de Transformación Digital.</v>
          </cell>
          <cell r="BC80" t="str">
            <v>Sumatoria de Actos Administrativos de confomación de la Comisión</v>
          </cell>
          <cell r="BD80" t="str">
            <v>Numero de  Actos Administrativos de confomación de la Comisión</v>
          </cell>
          <cell r="BE80" t="str">
            <v>N/A</v>
          </cell>
          <cell r="BF80" t="str">
            <v>Acto Administrativo de conformación de la Comisión Distrial de Transformación Digital.</v>
          </cell>
          <cell r="BG80">
            <v>1</v>
          </cell>
          <cell r="BH80">
            <v>44055</v>
          </cell>
          <cell r="BI80">
            <v>0</v>
          </cell>
          <cell r="BJ80" t="str">
            <v>Establecer variables 1 y/o 2 numéricas</v>
          </cell>
          <cell r="BK80">
            <v>1</v>
          </cell>
          <cell r="BL80">
            <v>1</v>
          </cell>
          <cell r="BM80">
            <v>0</v>
          </cell>
          <cell r="BN80">
            <v>0</v>
          </cell>
          <cell r="BO80">
            <v>0</v>
          </cell>
          <cell r="BP80">
            <v>0</v>
          </cell>
          <cell r="BW80">
            <v>1</v>
          </cell>
          <cell r="BX80">
            <v>0</v>
          </cell>
          <cell r="BY80">
            <v>0</v>
          </cell>
          <cell r="BZ80">
            <v>0</v>
          </cell>
          <cell r="CA80" t="str">
            <v/>
          </cell>
          <cell r="CB80">
            <v>0</v>
          </cell>
          <cell r="CC80">
            <v>0</v>
          </cell>
          <cell r="CD80">
            <v>0</v>
          </cell>
          <cell r="CE80">
            <v>0</v>
          </cell>
          <cell r="CF80">
            <v>1</v>
          </cell>
          <cell r="CG80">
            <v>0</v>
          </cell>
          <cell r="CH80">
            <v>1</v>
          </cell>
          <cell r="CI80" t="str">
            <v>Suma</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v>0</v>
          </cell>
          <cell r="CX80">
            <v>0</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v>0</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v>0</v>
          </cell>
          <cell r="IZ80" t="str">
            <v>No programó</v>
          </cell>
          <cell r="JA80" t="str">
            <v>No programó</v>
          </cell>
          <cell r="JB80" t="str">
            <v>No programó</v>
          </cell>
          <cell r="JC80" t="str">
            <v>No programó</v>
          </cell>
          <cell r="JD80" t="str">
            <v>No programó</v>
          </cell>
          <cell r="JE80" t="str">
            <v>No programó</v>
          </cell>
          <cell r="JF80" t="str">
            <v>No programó</v>
          </cell>
          <cell r="JG80" t="str">
            <v>No programó</v>
          </cell>
          <cell r="JH80" t="str">
            <v>No programó</v>
          </cell>
          <cell r="JI80" t="str">
            <v>No programó</v>
          </cell>
          <cell r="JJ80" t="str">
            <v>No programó</v>
          </cell>
          <cell r="JK80" t="str">
            <v>No programó</v>
          </cell>
          <cell r="JL80">
            <v>0</v>
          </cell>
          <cell r="JM80">
            <v>0</v>
          </cell>
          <cell r="JN80">
            <v>0</v>
          </cell>
          <cell r="JO80">
            <v>0</v>
          </cell>
          <cell r="JP80">
            <v>0</v>
          </cell>
          <cell r="JQ80">
            <v>0</v>
          </cell>
          <cell r="JR80">
            <v>0</v>
          </cell>
          <cell r="JS80">
            <v>0</v>
          </cell>
          <cell r="JT80">
            <v>0</v>
          </cell>
          <cell r="JU80">
            <v>0</v>
          </cell>
          <cell r="JV80">
            <v>0</v>
          </cell>
          <cell r="JW80">
            <v>0</v>
          </cell>
          <cell r="JX80">
            <v>0</v>
          </cell>
          <cell r="JY80" t="str">
            <v>No Programó</v>
          </cell>
          <cell r="JZ80" t="str">
            <v/>
          </cell>
          <cell r="KA80" t="str">
            <v/>
          </cell>
          <cell r="KB80" t="str">
            <v/>
          </cell>
          <cell r="KC80" t="str">
            <v/>
          </cell>
          <cell r="KD80" t="str">
            <v/>
          </cell>
          <cell r="KE80" t="str">
            <v/>
          </cell>
          <cell r="KF80" t="str">
            <v/>
          </cell>
          <cell r="KG80" t="str">
            <v/>
          </cell>
          <cell r="KH80" t="str">
            <v/>
          </cell>
          <cell r="KI80" t="str">
            <v/>
          </cell>
          <cell r="KJ80" t="str">
            <v/>
          </cell>
          <cell r="KK80" t="str">
            <v>No Programó</v>
          </cell>
          <cell r="KL80" t="str">
            <v>No Programó</v>
          </cell>
          <cell r="KM80" t="str">
            <v>No Programó</v>
          </cell>
          <cell r="KN80" t="str">
            <v>No Programó</v>
          </cell>
          <cell r="KO80" t="str">
            <v>No Programó</v>
          </cell>
          <cell r="KP80" t="str">
            <v>No Programó</v>
          </cell>
          <cell r="KQ80" t="str">
            <v>No Programó</v>
          </cell>
          <cell r="KR80" t="str">
            <v>No Programó</v>
          </cell>
          <cell r="KS80" t="str">
            <v>No Programó</v>
          </cell>
          <cell r="KT80" t="str">
            <v>No Programó</v>
          </cell>
          <cell r="KU80" t="str">
            <v/>
          </cell>
          <cell r="KV80" t="str">
            <v/>
          </cell>
          <cell r="KW80" t="str">
            <v>No Programó</v>
          </cell>
          <cell r="KX80" t="str">
            <v>7872_N</v>
          </cell>
          <cell r="KY80" t="str">
            <v>N/A</v>
          </cell>
          <cell r="KZ80" t="str">
            <v>No programó</v>
          </cell>
          <cell r="LA80" t="str">
            <v/>
          </cell>
          <cell r="LB80" t="str">
            <v/>
          </cell>
          <cell r="LC80" t="str">
            <v/>
          </cell>
          <cell r="LD80">
            <v>100</v>
          </cell>
          <cell r="LE80">
            <v>80.708333333333343</v>
          </cell>
          <cell r="LF80">
            <v>15428222000</v>
          </cell>
          <cell r="LG80">
            <v>13911629371</v>
          </cell>
          <cell r="LH80">
            <v>9908493012</v>
          </cell>
          <cell r="LI80">
            <v>627400580</v>
          </cell>
          <cell r="LJ80">
            <v>620600576</v>
          </cell>
          <cell r="LK80" t="str">
            <v>No Programó</v>
          </cell>
          <cell r="LL80" t="str">
            <v>No Programó</v>
          </cell>
          <cell r="LM80" t="str">
            <v>No Programó</v>
          </cell>
          <cell r="LN80" t="str">
            <v>No Programó</v>
          </cell>
          <cell r="LO80" t="str">
            <v>No Programó</v>
          </cell>
          <cell r="LP80" t="str">
            <v>No Programó</v>
          </cell>
          <cell r="LQ80" t="str">
            <v>No Programó</v>
          </cell>
          <cell r="LR80" t="str">
            <v>No Programó</v>
          </cell>
          <cell r="LS80" t="str">
            <v>No Programó</v>
          </cell>
          <cell r="LT80" t="str">
            <v>No Programó</v>
          </cell>
          <cell r="LU80" t="str">
            <v/>
          </cell>
          <cell r="LV80" t="str">
            <v/>
          </cell>
          <cell r="LW80">
            <v>0</v>
          </cell>
          <cell r="LX80">
            <v>0</v>
          </cell>
          <cell r="LY80">
            <v>0</v>
          </cell>
          <cell r="LZ80" t="str">
            <v>Oportuno: Se radica en los tiempos establecidos por la Oficina Asesora de Planeación - OAP</v>
          </cell>
          <cell r="MA80" t="str">
            <v>Oportuno: Se radica en los tiempos establecidos por la Oficina Asesora de Planeación - OAP</v>
          </cell>
          <cell r="MB80">
            <v>0</v>
          </cell>
          <cell r="MC80">
            <v>0</v>
          </cell>
          <cell r="MD80">
            <v>0</v>
          </cell>
          <cell r="ME80">
            <v>0</v>
          </cell>
          <cell r="MF80">
            <v>0</v>
          </cell>
          <cell r="MG80">
            <v>0</v>
          </cell>
          <cell r="MH80">
            <v>0</v>
          </cell>
          <cell r="MI80">
            <v>0</v>
          </cell>
          <cell r="MJ80">
            <v>0</v>
          </cell>
          <cell r="MK80">
            <v>0</v>
          </cell>
          <cell r="ML80" t="str">
            <v>No aplica</v>
          </cell>
          <cell r="MM80" t="str">
            <v>No aplica</v>
          </cell>
          <cell r="MN80">
            <v>0</v>
          </cell>
          <cell r="MO80">
            <v>0</v>
          </cell>
          <cell r="MP80">
            <v>0</v>
          </cell>
          <cell r="MQ80">
            <v>0</v>
          </cell>
          <cell r="MR80">
            <v>0</v>
          </cell>
          <cell r="MS80">
            <v>0</v>
          </cell>
          <cell r="MT80">
            <v>0</v>
          </cell>
          <cell r="MU80">
            <v>0</v>
          </cell>
          <cell r="MV80">
            <v>0</v>
          </cell>
          <cell r="MW80">
            <v>0</v>
          </cell>
          <cell r="MX80" t="str">
            <v>No Programó</v>
          </cell>
          <cell r="MY80" t="str">
            <v>No Programó</v>
          </cell>
          <cell r="MZ80" t="str">
            <v>No Programó</v>
          </cell>
          <cell r="NA80" t="str">
            <v>No Programó</v>
          </cell>
          <cell r="NB80" t="str">
            <v>No Programó</v>
          </cell>
          <cell r="NC80" t="str">
            <v>No Programó</v>
          </cell>
          <cell r="ND80" t="str">
            <v>No Programó</v>
          </cell>
          <cell r="NE80" t="str">
            <v>No Programó</v>
          </cell>
          <cell r="NF80" t="str">
            <v>No Programó</v>
          </cell>
          <cell r="NG80" t="str">
            <v>No Programó</v>
          </cell>
          <cell r="NH80" t="str">
            <v/>
          </cell>
          <cell r="NI80" t="str">
            <v/>
          </cell>
          <cell r="NJ80" t="str">
            <v>No aplica</v>
          </cell>
          <cell r="NK80" t="str">
            <v>No aplica</v>
          </cell>
          <cell r="NL80">
            <v>0</v>
          </cell>
          <cell r="NM80">
            <v>0</v>
          </cell>
          <cell r="NN80">
            <v>0</v>
          </cell>
          <cell r="NO80">
            <v>0</v>
          </cell>
          <cell r="NP80">
            <v>0</v>
          </cell>
          <cell r="NQ80">
            <v>0</v>
          </cell>
          <cell r="NR80">
            <v>0</v>
          </cell>
          <cell r="NS80">
            <v>0</v>
          </cell>
          <cell r="NT80">
            <v>0</v>
          </cell>
          <cell r="NU80">
            <v>0</v>
          </cell>
          <cell r="NV80" t="str">
            <v>No se presentaron problemas o dificultades en el periodo de reporte</v>
          </cell>
          <cell r="NW80" t="str">
            <v>No se presentaron problemas o dificultades en el periodo de reporte</v>
          </cell>
          <cell r="NX80">
            <v>0</v>
          </cell>
          <cell r="NY80">
            <v>0</v>
          </cell>
          <cell r="NZ80">
            <v>0</v>
          </cell>
          <cell r="OA80">
            <v>0</v>
          </cell>
          <cell r="OB80">
            <v>0</v>
          </cell>
          <cell r="OC80">
            <v>0</v>
          </cell>
          <cell r="OD80">
            <v>0</v>
          </cell>
          <cell r="OE80">
            <v>0</v>
          </cell>
          <cell r="OF80">
            <v>0</v>
          </cell>
          <cell r="OG80">
            <v>0</v>
          </cell>
          <cell r="OH80" t="str">
            <v xml:space="preserve">1. Contar con información oportuna y de calidad para la toma de decisiones
2. Contar con servicios digitales que atiendan las necesidades de los grupos de interés
</v>
          </cell>
          <cell r="OI80" t="str">
            <v>Oficina de Alta Consejería Distrital de Tecnologías de Información y Comunicaciones - TIC</v>
          </cell>
          <cell r="OJ80" t="str">
            <v>PD130</v>
          </cell>
          <cell r="OK80">
            <v>0</v>
          </cell>
          <cell r="OL80" t="str">
            <v/>
          </cell>
          <cell r="OM80" t="str">
            <v/>
          </cell>
          <cell r="ON80" t="str">
            <v/>
          </cell>
          <cell r="OO80" t="str">
            <v/>
          </cell>
          <cell r="OP80" t="str">
            <v/>
          </cell>
          <cell r="OQ80" t="str">
            <v/>
          </cell>
          <cell r="OR80" t="str">
            <v/>
          </cell>
          <cell r="OS80" t="str">
            <v/>
          </cell>
          <cell r="OT80" t="str">
            <v/>
          </cell>
          <cell r="OU80" t="str">
            <v/>
          </cell>
          <cell r="OV80" t="str">
            <v/>
          </cell>
          <cell r="OW80" t="str">
            <v/>
          </cell>
          <cell r="OX80" t="str">
            <v/>
          </cell>
          <cell r="OY80" t="str">
            <v/>
          </cell>
          <cell r="OZ80" t="str">
            <v/>
          </cell>
          <cell r="PA80" t="str">
            <v/>
          </cell>
          <cell r="PB80" t="str">
            <v/>
          </cell>
          <cell r="PC80" t="str">
            <v/>
          </cell>
          <cell r="PD80" t="str">
            <v/>
          </cell>
          <cell r="PE80" t="str">
            <v/>
          </cell>
          <cell r="PF80" t="str">
            <v/>
          </cell>
          <cell r="PG80" t="str">
            <v/>
          </cell>
          <cell r="PH80" t="str">
            <v/>
          </cell>
          <cell r="PI80" t="str">
            <v/>
          </cell>
          <cell r="PJ80" t="str">
            <v/>
          </cell>
          <cell r="PK80" t="str">
            <v/>
          </cell>
          <cell r="PL80">
            <v>6800004</v>
          </cell>
          <cell r="PM80">
            <v>620600576</v>
          </cell>
          <cell r="PN80" t="str">
            <v>Artículo</v>
          </cell>
        </row>
        <row r="81">
          <cell r="A81" t="str">
            <v>PD131</v>
          </cell>
          <cell r="B81">
            <v>7872</v>
          </cell>
          <cell r="D81">
            <v>2020110010185</v>
          </cell>
          <cell r="E81" t="str">
            <v>Un nuevo contrato social y ambiental para la Bogotá del siglo XXI</v>
          </cell>
          <cell r="F81" t="str">
            <v>5. Construir Bogotá región con gobierno abierto, transparente y ciudadanía consciente.</v>
          </cell>
          <cell r="G81" t="str">
            <v>54. Transformación digital y gestión de TIC para un territorio inteligente</v>
          </cell>
          <cell r="H81" t="str">
            <v>Generar valor público para la ciudadanía, la Secretaria General y sus grupos de interes, mediante el uso y aprovechamiento estratégico de TIC.</v>
          </cell>
          <cell r="I81" t="str">
            <v>N/A</v>
          </cell>
          <cell r="J81" t="str">
            <v>Transformación digital y gestión TIC</v>
          </cell>
          <cell r="K81" t="str">
            <v>Oficina de Alta Consejería Distrital de Tecnologías de Información y Comunicaciones - TIC</v>
          </cell>
          <cell r="L81" t="str">
            <v>Felipe Guzman Ramirez</v>
          </cell>
          <cell r="M81" t="str">
            <v>Alto Consejero Distrital de Tecnologías de Información y Comunicaciones - TIC</v>
          </cell>
          <cell r="N81" t="str">
            <v>Oficina de Alta Consejería Distrital de Tecnologías de Información y Comunicaciones - TIC</v>
          </cell>
          <cell r="O81" t="str">
            <v>Felipe Guzman Ramirez</v>
          </cell>
          <cell r="P81" t="str">
            <v>Alto Consejero Distrital de Tecnologías de Información y Comunicaciones - TIC</v>
          </cell>
          <cell r="Q81" t="str">
            <v>Luisa Fernanda Ortega</v>
          </cell>
          <cell r="R81" t="str">
            <v>Jenny Torres</v>
          </cell>
          <cell r="S81" t="str">
            <v>(FINALIZADO POR CUMPLIMIENTO) Artículo 145 PDD. Agencia de Analítica de Datos del Distrito</v>
          </cell>
          <cell r="T81" t="str">
            <v>Frentes de datos, tecnologia y talento para la creación de la Agencia de Analitica de Datos acompañados.</v>
          </cell>
          <cell r="U81" t="str">
            <v>Artículo 145 PDD. Agencia de Analítica de Datos del Distrito</v>
          </cell>
          <cell r="AI81" t="str">
            <v xml:space="preserve">PD_artículo: Artículo 145 PDD. Agencia de Analítica de Datos del Distrito; </v>
          </cell>
          <cell r="AJ81" t="str">
            <v>Se programa el indicador para dar cumplimiento al indicador, se ajusta en base de datos</v>
          </cell>
          <cell r="AK81">
            <v>44055</v>
          </cell>
          <cell r="AL81">
            <v>1</v>
          </cell>
          <cell r="AM81">
            <v>2022</v>
          </cell>
          <cell r="AN81" t="str">
            <v xml:space="preserve">A través de la creación de la Agencia, se propondrán y realizarán ejecicios analítica descriptiva, predictiva y prescriptiva basados datos estructurados y no estructurados para generar políticas y proyectos basados en evidencia, mejores servicios al ciudadano, combatir la corrupción, promover la transparencia y crear servicios de valor agregado a los ciudadanos y las empresas. A traves de este indicador nos refleja el avance de la creación de la Agencia.
</v>
          </cell>
          <cell r="AO81" t="str">
            <v>Con la creación de la agencia de analítica de datos se contará con Productos y servicios ajustados a las necesidades de los ciudadanos, podrán generar y crear póliticas públicas basadas en datos, se avanzará en Transparencia y lucha contra la corrupción, así como también se crearán oportunidades de capacitación en temas de alto valor agregado para la ciudadanía y los servidores públicos.</v>
          </cell>
          <cell r="AP81">
            <v>2020</v>
          </cell>
          <cell r="AQ81">
            <v>2021</v>
          </cell>
          <cell r="AR81" t="str">
            <v>Constante</v>
          </cell>
          <cell r="AS81" t="str">
            <v>Eficacia</v>
          </cell>
          <cell r="AT81" t="str">
            <v>Porcentaje</v>
          </cell>
          <cell r="AU81" t="str">
            <v>Resultado</v>
          </cell>
          <cell r="AV81" t="str">
            <v>N/D</v>
          </cell>
          <cell r="AW81" t="str">
            <v>N/D</v>
          </cell>
          <cell r="AX81" t="str">
            <v>N/D</v>
          </cell>
          <cell r="AZ81">
            <v>1</v>
          </cell>
          <cell r="BB81" t="str">
            <v>Lograr la creación de la agencia de analítica de datos del distrito</v>
          </cell>
          <cell r="BC81" t="str">
            <v>Sumatoria de actividades realizadas en el acompañamiento de los  frentes de datos tecnologia y talento para la creación de la Agencia de Analitica de Datos</v>
          </cell>
          <cell r="BD81" t="str">
            <v>Numero de actividades realizadas en el acompañamiento de los  frentes de datos tecnologia y talento para la creación de la Agencia de Analitica de Datos</v>
          </cell>
          <cell r="BE81" t="str">
            <v>N/A</v>
          </cell>
          <cell r="BF81" t="str">
            <v>Documentos de avance en el acompañamiento en los  frentes de datos, tecnologia y talento para la creación de la Agencia de Analitica de Datos</v>
          </cell>
          <cell r="BG81">
            <v>1</v>
          </cell>
          <cell r="BH81">
            <v>44055</v>
          </cell>
          <cell r="BI81">
            <v>0</v>
          </cell>
          <cell r="BJ81" t="str">
            <v>Establecer variables 1 y/o 2 numéricas</v>
          </cell>
          <cell r="BK81">
            <v>100</v>
          </cell>
          <cell r="BL81">
            <v>0</v>
          </cell>
          <cell r="BM81">
            <v>100</v>
          </cell>
          <cell r="BN81">
            <v>0</v>
          </cell>
          <cell r="BO81">
            <v>0</v>
          </cell>
          <cell r="BP81">
            <v>0</v>
          </cell>
          <cell r="BW81">
            <v>0</v>
          </cell>
          <cell r="BX81">
            <v>100</v>
          </cell>
          <cell r="BY81">
            <v>0</v>
          </cell>
          <cell r="BZ81">
            <v>100</v>
          </cell>
          <cell r="CA81" t="str">
            <v/>
          </cell>
          <cell r="CB81">
            <v>0</v>
          </cell>
          <cell r="CC81">
            <v>0</v>
          </cell>
          <cell r="CD81">
            <v>0</v>
          </cell>
          <cell r="CE81">
            <v>0</v>
          </cell>
          <cell r="CF81">
            <v>0</v>
          </cell>
          <cell r="CG81">
            <v>100</v>
          </cell>
          <cell r="CH81" t="str">
            <v>No aplica</v>
          </cell>
          <cell r="CI81" t="str">
            <v>Suma</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v>0</v>
          </cell>
          <cell r="CX81">
            <v>0</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v>0</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v>0</v>
          </cell>
          <cell r="IZ81" t="str">
            <v>No programó</v>
          </cell>
          <cell r="JA81" t="str">
            <v>No programó</v>
          </cell>
          <cell r="JB81" t="str">
            <v>No programó</v>
          </cell>
          <cell r="JC81" t="str">
            <v>No programó</v>
          </cell>
          <cell r="JD81" t="str">
            <v>No programó</v>
          </cell>
          <cell r="JE81" t="str">
            <v>No programó</v>
          </cell>
          <cell r="JF81" t="str">
            <v>No programó</v>
          </cell>
          <cell r="JG81" t="str">
            <v>No programó</v>
          </cell>
          <cell r="JH81" t="str">
            <v>No programó</v>
          </cell>
          <cell r="JI81" t="str">
            <v>No programó</v>
          </cell>
          <cell r="JJ81" t="str">
            <v>No programó</v>
          </cell>
          <cell r="JK81" t="str">
            <v>No programó</v>
          </cell>
          <cell r="JL81">
            <v>0</v>
          </cell>
          <cell r="JM81">
            <v>0</v>
          </cell>
          <cell r="JN81">
            <v>0</v>
          </cell>
          <cell r="JO81">
            <v>0</v>
          </cell>
          <cell r="JP81">
            <v>0</v>
          </cell>
          <cell r="JQ81">
            <v>0</v>
          </cell>
          <cell r="JR81">
            <v>0</v>
          </cell>
          <cell r="JS81">
            <v>0</v>
          </cell>
          <cell r="JT81">
            <v>0</v>
          </cell>
          <cell r="JU81">
            <v>0</v>
          </cell>
          <cell r="JV81">
            <v>0</v>
          </cell>
          <cell r="JW81">
            <v>0</v>
          </cell>
          <cell r="JX81">
            <v>0</v>
          </cell>
          <cell r="JY81" t="str">
            <v>No Programó</v>
          </cell>
          <cell r="JZ81" t="str">
            <v/>
          </cell>
          <cell r="KA81" t="str">
            <v/>
          </cell>
          <cell r="KB81" t="str">
            <v/>
          </cell>
          <cell r="KC81" t="str">
            <v/>
          </cell>
          <cell r="KD81" t="str">
            <v/>
          </cell>
          <cell r="KE81" t="str">
            <v/>
          </cell>
          <cell r="KF81" t="str">
            <v/>
          </cell>
          <cell r="KG81" t="str">
            <v/>
          </cell>
          <cell r="KH81" t="str">
            <v/>
          </cell>
          <cell r="KI81" t="str">
            <v/>
          </cell>
          <cell r="KJ81" t="str">
            <v/>
          </cell>
          <cell r="KK81" t="str">
            <v>No Programó</v>
          </cell>
          <cell r="KL81" t="str">
            <v>No Programó</v>
          </cell>
          <cell r="KM81" t="str">
            <v>No Programó</v>
          </cell>
          <cell r="KN81" t="str">
            <v>No Programó</v>
          </cell>
          <cell r="KO81" t="str">
            <v>No Programó</v>
          </cell>
          <cell r="KP81" t="str">
            <v>No Programó</v>
          </cell>
          <cell r="KQ81" t="str">
            <v>No Programó</v>
          </cell>
          <cell r="KR81" t="str">
            <v>No Programó</v>
          </cell>
          <cell r="KS81" t="str">
            <v>No Programó</v>
          </cell>
          <cell r="KT81" t="str">
            <v>No Programó</v>
          </cell>
          <cell r="KU81" t="str">
            <v/>
          </cell>
          <cell r="KV81" t="str">
            <v/>
          </cell>
          <cell r="KW81" t="str">
            <v>No Programó</v>
          </cell>
          <cell r="KX81" t="str">
            <v>7872_N</v>
          </cell>
          <cell r="KY81" t="str">
            <v>N/A</v>
          </cell>
          <cell r="KZ81" t="str">
            <v>No programó</v>
          </cell>
          <cell r="LA81" t="str">
            <v/>
          </cell>
          <cell r="LB81" t="str">
            <v/>
          </cell>
          <cell r="LC81" t="str">
            <v/>
          </cell>
          <cell r="LD81">
            <v>100</v>
          </cell>
          <cell r="LE81">
            <v>80.708333333333343</v>
          </cell>
          <cell r="LF81">
            <v>15428222000</v>
          </cell>
          <cell r="LG81">
            <v>13911629371</v>
          </cell>
          <cell r="LH81">
            <v>9908493012</v>
          </cell>
          <cell r="LI81">
            <v>627400580</v>
          </cell>
          <cell r="LJ81">
            <v>620600576</v>
          </cell>
          <cell r="LK81" t="str">
            <v>No Programó</v>
          </cell>
          <cell r="LL81" t="str">
            <v>No Programó</v>
          </cell>
          <cell r="LM81" t="str">
            <v>No Programó</v>
          </cell>
          <cell r="LN81" t="str">
            <v>No Programó</v>
          </cell>
          <cell r="LO81" t="str">
            <v>No Programó</v>
          </cell>
          <cell r="LP81" t="str">
            <v>No Programó</v>
          </cell>
          <cell r="LQ81" t="str">
            <v>No Programó</v>
          </cell>
          <cell r="LR81" t="str">
            <v>No Programó</v>
          </cell>
          <cell r="LS81" t="str">
            <v>No Programó</v>
          </cell>
          <cell r="LT81" t="str">
            <v>No Programó</v>
          </cell>
          <cell r="LU81" t="str">
            <v/>
          </cell>
          <cell r="LV81" t="str">
            <v/>
          </cell>
          <cell r="LW81">
            <v>0</v>
          </cell>
          <cell r="LX81">
            <v>0</v>
          </cell>
          <cell r="LY81">
            <v>0</v>
          </cell>
          <cell r="LZ81" t="str">
            <v>No aplica</v>
          </cell>
          <cell r="MA81" t="str">
            <v>No aplica</v>
          </cell>
          <cell r="MB81" t="str">
            <v>No aplica</v>
          </cell>
          <cell r="MC81" t="str">
            <v>No aplica</v>
          </cell>
          <cell r="MD81" t="str">
            <v>No aplica</v>
          </cell>
          <cell r="ME81" t="str">
            <v>No aplica</v>
          </cell>
          <cell r="MF81" t="str">
            <v>No aplica</v>
          </cell>
          <cell r="MG81" t="str">
            <v>No aplica</v>
          </cell>
          <cell r="MH81">
            <v>0</v>
          </cell>
          <cell r="MI81">
            <v>0</v>
          </cell>
          <cell r="MJ81">
            <v>0</v>
          </cell>
          <cell r="MK81">
            <v>0</v>
          </cell>
          <cell r="ML81" t="str">
            <v>No aplica</v>
          </cell>
          <cell r="MM81" t="str">
            <v>No aplica</v>
          </cell>
          <cell r="MN81" t="str">
            <v>No aplica</v>
          </cell>
          <cell r="MO81" t="str">
            <v>No aplica</v>
          </cell>
          <cell r="MP81" t="str">
            <v>No aplica</v>
          </cell>
          <cell r="MQ81" t="str">
            <v>No aplica</v>
          </cell>
          <cell r="MR81" t="str">
            <v>No aplica</v>
          </cell>
          <cell r="MS81" t="str">
            <v>No aplica</v>
          </cell>
          <cell r="MT81">
            <v>0</v>
          </cell>
          <cell r="MU81">
            <v>0</v>
          </cell>
          <cell r="MV81">
            <v>0</v>
          </cell>
          <cell r="MW81">
            <v>0</v>
          </cell>
          <cell r="MX81" t="str">
            <v>No Programó</v>
          </cell>
          <cell r="MY81" t="str">
            <v>No Programó</v>
          </cell>
          <cell r="MZ81" t="str">
            <v>No Programó</v>
          </cell>
          <cell r="NA81" t="str">
            <v>No Programó</v>
          </cell>
          <cell r="NB81" t="str">
            <v>No Programó</v>
          </cell>
          <cell r="NC81" t="str">
            <v>No Programó</v>
          </cell>
          <cell r="ND81" t="str">
            <v>No Programó</v>
          </cell>
          <cell r="NE81" t="str">
            <v>No Programó</v>
          </cell>
          <cell r="NF81" t="str">
            <v>No Programó</v>
          </cell>
          <cell r="NG81" t="str">
            <v>No Programó</v>
          </cell>
          <cell r="NH81" t="str">
            <v/>
          </cell>
          <cell r="NI81" t="str">
            <v/>
          </cell>
          <cell r="NJ81" t="str">
            <v>No aplica</v>
          </cell>
          <cell r="NK81" t="str">
            <v>No aplica</v>
          </cell>
          <cell r="NL81" t="str">
            <v>No aplica</v>
          </cell>
          <cell r="NM81" t="str">
            <v>No aplica</v>
          </cell>
          <cell r="NN81" t="str">
            <v>No aplica</v>
          </cell>
          <cell r="NO81" t="str">
            <v>No aplica</v>
          </cell>
          <cell r="NP81" t="str">
            <v>No aplica</v>
          </cell>
          <cell r="NQ81" t="str">
            <v>La información consignada en el reporte del periodo, coincide con la información registrada en las herramientas presupuestales oficiales.</v>
          </cell>
          <cell r="NR81">
            <v>0</v>
          </cell>
          <cell r="NS81">
            <v>0</v>
          </cell>
          <cell r="NT81">
            <v>0</v>
          </cell>
          <cell r="NU81">
            <v>0</v>
          </cell>
          <cell r="NV81" t="str">
            <v>No se programó avance para este periodo</v>
          </cell>
          <cell r="NW81" t="str">
            <v>No se programó avance para este periodo</v>
          </cell>
          <cell r="NX81" t="str">
            <v>No se programó avance para este periodo</v>
          </cell>
          <cell r="NY81" t="str">
            <v>No se programó avance para este periodo</v>
          </cell>
          <cell r="NZ81" t="str">
            <v>No se programó avance para este periodo</v>
          </cell>
          <cell r="OA81" t="str">
            <v>No se programó avance para este periodo</v>
          </cell>
          <cell r="OB81" t="str">
            <v>No se programó avance para este periodo</v>
          </cell>
          <cell r="OC81" t="str">
            <v>No se programó avance para este periodo</v>
          </cell>
          <cell r="OD81">
            <v>0</v>
          </cell>
          <cell r="OE81">
            <v>0</v>
          </cell>
          <cell r="OF81">
            <v>0</v>
          </cell>
          <cell r="OG81">
            <v>0</v>
          </cell>
          <cell r="OI81">
            <v>0</v>
          </cell>
          <cell r="OJ81" t="str">
            <v>PD131</v>
          </cell>
          <cell r="OK81">
            <v>0</v>
          </cell>
          <cell r="OL81" t="str">
            <v/>
          </cell>
          <cell r="OM81" t="str">
            <v/>
          </cell>
          <cell r="ON81" t="str">
            <v/>
          </cell>
          <cell r="OO81" t="str">
            <v/>
          </cell>
          <cell r="OP81" t="str">
            <v/>
          </cell>
          <cell r="OQ81" t="str">
            <v/>
          </cell>
          <cell r="OR81" t="str">
            <v/>
          </cell>
          <cell r="OS81" t="str">
            <v/>
          </cell>
          <cell r="OT81" t="str">
            <v/>
          </cell>
          <cell r="OU81" t="str">
            <v/>
          </cell>
          <cell r="OV81" t="str">
            <v/>
          </cell>
          <cell r="OW81" t="str">
            <v/>
          </cell>
          <cell r="OX81" t="str">
            <v/>
          </cell>
          <cell r="OY81" t="str">
            <v/>
          </cell>
          <cell r="OZ81" t="str">
            <v/>
          </cell>
          <cell r="PA81" t="str">
            <v/>
          </cell>
          <cell r="PB81" t="str">
            <v/>
          </cell>
          <cell r="PC81" t="str">
            <v/>
          </cell>
          <cell r="PD81" t="str">
            <v/>
          </cell>
          <cell r="PE81" t="str">
            <v/>
          </cell>
          <cell r="PF81" t="str">
            <v/>
          </cell>
          <cell r="PG81" t="str">
            <v/>
          </cell>
          <cell r="PH81" t="str">
            <v/>
          </cell>
          <cell r="PI81" t="str">
            <v/>
          </cell>
          <cell r="PJ81" t="str">
            <v/>
          </cell>
          <cell r="PK81" t="str">
            <v/>
          </cell>
          <cell r="PL81">
            <v>6800004</v>
          </cell>
          <cell r="PM81">
            <v>620600576</v>
          </cell>
          <cell r="PN81" t="str">
            <v>Artículo</v>
          </cell>
        </row>
        <row r="82">
          <cell r="A82" t="str">
            <v>PD132</v>
          </cell>
          <cell r="B82">
            <v>7872</v>
          </cell>
          <cell r="D82">
            <v>2020110010185</v>
          </cell>
          <cell r="E82" t="str">
            <v>Un nuevo contrato social y ambiental para la Bogotá del siglo XXI</v>
          </cell>
          <cell r="F82" t="str">
            <v>5. Construir Bogotá región con gobierno abierto, transparente y ciudadanía consciente.</v>
          </cell>
          <cell r="G82" t="str">
            <v>54. Transformación digital y gestión de TIC para un territorio inteligente</v>
          </cell>
          <cell r="H82" t="str">
            <v>Generar valor público para la ciudadanía, la Secretaria General y sus grupos de interes, mediante el uso y aprovechamiento estratégico de TIC.</v>
          </cell>
          <cell r="I82" t="str">
            <v>N/A</v>
          </cell>
          <cell r="J82" t="str">
            <v>Transformación digital y gestión TIC</v>
          </cell>
          <cell r="K82" t="str">
            <v>Oficina de Alta Consejería Distrital de Tecnologías de Información y Comunicaciones - TIC</v>
          </cell>
          <cell r="L82" t="str">
            <v>Felipe Guzman Ramirez</v>
          </cell>
          <cell r="M82" t="str">
            <v>Alto Consejero Distrital de Tecnologías de Información y Comunicaciones - TIC</v>
          </cell>
          <cell r="N82" t="str">
            <v>Oficina de Alta Consejería Distrital de Tecnologías de Información y Comunicaciones - TIC</v>
          </cell>
          <cell r="O82" t="str">
            <v>Felipe Guzman Ramirez</v>
          </cell>
          <cell r="P82" t="str">
            <v>Alto Consejero Distrital de Tecnologías de Información y Comunicaciones - TIC</v>
          </cell>
          <cell r="Q82" t="str">
            <v>Luisa Fernanda Ortega</v>
          </cell>
          <cell r="R82" t="str">
            <v>Jenny Torres</v>
          </cell>
          <cell r="S82" t="str">
            <v>70. Aumentar la posición de Bogotá como territorio inteligente -Smart City-: (incluye: Economía 4.0, Educación para la 4ta Revolución Industrial, agendas de transformación digital sectorial y la Agencia de Analítica de Datos del Distrito)</v>
          </cell>
          <cell r="T82" t="str">
            <v>Índice de innovación pública de Bogotá</v>
          </cell>
          <cell r="V82" t="str">
            <v>70. Aumentar la posición de Bogotá como territorio inteligente -Smart City-: (incluye: Economía 4.0, Educación para la 4ta Revolución Industrial, agendas de transformación digital sectorial y la Agencia de Analítica de Datos del Distrito)</v>
          </cell>
          <cell r="W82" t="str">
            <v>Índice de innovación pública de Bogotá</v>
          </cell>
          <cell r="AH82" t="str">
            <v>17. Alianzas para lograr los objetivos</v>
          </cell>
          <cell r="AI82" t="str">
            <v xml:space="preserve">PD_Meta Trazadora: 70. Aumentar la posición de Bogotá como territorio inteligente -Smart City-: (incluye: Economía 4.0, Educación para la 4ta Revolución Industrial, agendas de transformación digital sectorial y la Agencia de Analítica de Datos del Distrito); PD_ID Meta Trazadora: Índice de innovación pública de Bogotá; ODS: 17. Alianzas para lograr los objetivos; </v>
          </cell>
          <cell r="AJ82">
            <v>0</v>
          </cell>
          <cell r="AK82">
            <v>44055</v>
          </cell>
          <cell r="AL82">
            <v>1</v>
          </cell>
          <cell r="AM82">
            <v>2022</v>
          </cell>
          <cell r="AN82" t="str">
            <v>El índice de innovación pública está compuesto por cuatro componentes, cada  uno  de  los  cuales  está  dividido  en  variables.  A  cada  variable  le corresponden indicadores,  los  cuales  son  obtenidos  a  partir  de preguntas  relacionadas  y,  en algunos  casos,  según  sea  la  respuesta a  la  pregunta, se  habilitan  otras  sub-preguntas  que buscan complementar la  información relacionada  con la  respuesta inicial. Las ponderaciones que  se  dieron  para  cada  aspecto  del  IIP  fueron  discutidas  con  los  diferentes  actores  que aportaron a la retroalimentación del presente ejercicio. 
La medición de este indicador tiene rezago de dos años, por lo tanto el reporte de  2017 se genero en 2019.</v>
          </cell>
          <cell r="AO82" t="str">
            <v>Esta  herramienta,  no fue concebida exclusivamente  para  generar  una  medición  comparativa  entre  entidades  públicas  de  Bogotá, ya   que   fuediseñada   también   teniendo   en   cuenta   un   modelo   de   acompañamiento   y fortalecimiento  de  las  capacidades  innovadoras  de  las  entidades,  buscando  al  final  una  sana competencia  entre  las  mismas,  el  mejoramiento  de  los  servicios  prestados  por las  entidades públicas, así como una mayor aceptación por parte de ciudadanía.</v>
          </cell>
          <cell r="AP82">
            <v>2020</v>
          </cell>
          <cell r="AQ82">
            <v>2024</v>
          </cell>
          <cell r="AR82" t="str">
            <v>Creciente</v>
          </cell>
          <cell r="AS82" t="str">
            <v>Eficacia</v>
          </cell>
          <cell r="AT82" t="str">
            <v>Porcentaje</v>
          </cell>
          <cell r="AU82" t="str">
            <v>Resultado</v>
          </cell>
          <cell r="AV82">
            <v>2017</v>
          </cell>
          <cell r="AW82">
            <v>36.700000000000003</v>
          </cell>
          <cell r="AX82" t="str">
            <v>Veduria Distrial: 
http://veeduriadistrital.gov.co/sites/default/files/files/Publicaciones2019/Informe%20de%20Resultados%20del%20Indice%20de%20Innovacion%20Publica%20(IIP)%20-%20final%20.pdf</v>
          </cell>
          <cell r="BA82">
            <v>1</v>
          </cell>
          <cell r="BB82" t="str">
            <v>Lograr el incremento de 5 puntos porcentuales en el indice de innovación pública.</v>
          </cell>
          <cell r="BC82" t="str">
            <v>El IIP está conformado por componentes, cadauno de los cuales tiene variables y cada una de estas tiene indicadores. Cada componente, variable e indicador tiene una ponderación definida según la importancia en la construcción del IIP. Así, el orden delcálculo se dio en el siguiente orden:(1) indicadores, (2) variables,(3) componentesy (4) valor final del IIP</v>
          </cell>
          <cell r="BD82" t="str">
            <v>Puntos porcentuales obtenidos</v>
          </cell>
          <cell r="BE82" t="str">
            <v>Puntos porcentuales maximos posibles</v>
          </cell>
          <cell r="BF82" t="str">
            <v>Veeduria Distrital</v>
          </cell>
          <cell r="BG82">
            <v>1</v>
          </cell>
          <cell r="BH82">
            <v>44055</v>
          </cell>
          <cell r="BI82">
            <v>0</v>
          </cell>
          <cell r="BJ82" t="str">
            <v>Dato externo (Indiqué cúal)</v>
          </cell>
          <cell r="BK82">
            <v>41.7</v>
          </cell>
          <cell r="BL82">
            <v>37.700000000000003</v>
          </cell>
          <cell r="BM82">
            <v>38.700000000000003</v>
          </cell>
          <cell r="BN82">
            <v>39.700000000000003</v>
          </cell>
          <cell r="BO82">
            <v>40.700000000000003</v>
          </cell>
          <cell r="BP82">
            <v>41.7</v>
          </cell>
          <cell r="BW82">
            <v>37.700000000000003</v>
          </cell>
          <cell r="BX82">
            <v>38.700000000000003</v>
          </cell>
          <cell r="BY82">
            <v>39.700000000000003</v>
          </cell>
          <cell r="BZ82">
            <v>38.700000000000003</v>
          </cell>
          <cell r="CA82">
            <v>1</v>
          </cell>
          <cell r="CB82">
            <v>0</v>
          </cell>
          <cell r="CC82">
            <v>0</v>
          </cell>
          <cell r="CD82">
            <v>0</v>
          </cell>
          <cell r="CE82">
            <v>0</v>
          </cell>
          <cell r="CF82">
            <v>0</v>
          </cell>
          <cell r="CG82">
            <v>36.78</v>
          </cell>
          <cell r="CH82">
            <v>41.28</v>
          </cell>
          <cell r="CI82" t="str">
            <v>Suma</v>
          </cell>
          <cell r="CJ82">
            <v>0</v>
          </cell>
          <cell r="CK82">
            <v>0</v>
          </cell>
          <cell r="CL82">
            <v>0</v>
          </cell>
          <cell r="CM82">
            <v>0</v>
          </cell>
          <cell r="CN82">
            <v>0</v>
          </cell>
          <cell r="CO82">
            <v>0</v>
          </cell>
          <cell r="CP82">
            <v>0</v>
          </cell>
          <cell r="CQ82">
            <v>0</v>
          </cell>
          <cell r="CR82">
            <v>0</v>
          </cell>
          <cell r="CS82">
            <v>0</v>
          </cell>
          <cell r="CT82">
            <v>0</v>
          </cell>
          <cell r="CU82">
            <v>1</v>
          </cell>
          <cell r="CV82">
            <v>39.700000000000003</v>
          </cell>
          <cell r="CW82">
            <v>0</v>
          </cell>
          <cell r="CX82">
            <v>0</v>
          </cell>
          <cell r="CY82">
            <v>0</v>
          </cell>
          <cell r="CZ82">
            <v>0</v>
          </cell>
          <cell r="DA82">
            <v>4.5</v>
          </cell>
          <cell r="DB82">
            <v>0</v>
          </cell>
          <cell r="DC82">
            <v>0</v>
          </cell>
          <cell r="DD82">
            <v>0</v>
          </cell>
          <cell r="DE82">
            <v>0</v>
          </cell>
          <cell r="DF82">
            <v>0</v>
          </cell>
          <cell r="DG82">
            <v>0</v>
          </cell>
          <cell r="DH82">
            <v>0</v>
          </cell>
          <cell r="DI82">
            <v>0</v>
          </cell>
          <cell r="DJ82">
            <v>0</v>
          </cell>
          <cell r="DK82">
            <v>4.5</v>
          </cell>
          <cell r="DL82">
            <v>0</v>
          </cell>
          <cell r="DM82">
            <v>0</v>
          </cell>
          <cell r="DN82">
            <v>4.5</v>
          </cell>
          <cell r="DO82">
            <v>0</v>
          </cell>
          <cell r="DP82">
            <v>0</v>
          </cell>
          <cell r="DQ82">
            <v>0</v>
          </cell>
          <cell r="DR82">
            <v>0</v>
          </cell>
          <cell r="DS82">
            <v>0</v>
          </cell>
          <cell r="DT82">
            <v>0</v>
          </cell>
          <cell r="DU82">
            <v>0</v>
          </cell>
          <cell r="DV82">
            <v>0</v>
          </cell>
          <cell r="DW82">
            <v>0</v>
          </cell>
          <cell r="DX82">
            <v>4.5</v>
          </cell>
          <cell r="DY82">
            <v>4.5</v>
          </cell>
          <cell r="DZ82">
            <v>0</v>
          </cell>
          <cell r="EA82">
            <v>0</v>
          </cell>
          <cell r="EB82">
            <v>0</v>
          </cell>
          <cell r="EC82">
            <v>0</v>
          </cell>
          <cell r="ED82">
            <v>0</v>
          </cell>
          <cell r="EE82">
            <v>0</v>
          </cell>
          <cell r="EF82">
            <v>0</v>
          </cell>
          <cell r="EG82">
            <v>0</v>
          </cell>
          <cell r="EH82">
            <v>0</v>
          </cell>
          <cell r="EI82">
            <v>0</v>
          </cell>
          <cell r="EJ82">
            <v>0</v>
          </cell>
          <cell r="EK82" t="str">
            <v>Informe de resultados aplicación Índice de Innovación Pública</v>
          </cell>
          <cell r="EL82">
            <v>0</v>
          </cell>
          <cell r="EM82">
            <v>0</v>
          </cell>
          <cell r="EN82">
            <v>0</v>
          </cell>
          <cell r="EO82">
            <v>0</v>
          </cell>
          <cell r="EP82">
            <v>0</v>
          </cell>
          <cell r="EQ82">
            <v>0</v>
          </cell>
          <cell r="ER82">
            <v>0</v>
          </cell>
          <cell r="ES82">
            <v>0</v>
          </cell>
          <cell r="ET82">
            <v>0</v>
          </cell>
          <cell r="EU82">
            <v>0</v>
          </cell>
          <cell r="EV82">
            <v>0</v>
          </cell>
          <cell r="EW82">
            <v>0</v>
          </cell>
          <cell r="EX82" t="str">
            <v>N/A</v>
          </cell>
          <cell r="EY82" t="str">
            <v>N/A</v>
          </cell>
          <cell r="EZ82" t="str">
            <v>N/A</v>
          </cell>
          <cell r="FA82" t="str">
            <v>N/A</v>
          </cell>
          <cell r="FB82" t="str">
            <v>N/A</v>
          </cell>
          <cell r="FC82" t="str">
            <v>N/A</v>
          </cell>
          <cell r="FD82" t="str">
            <v>N/A</v>
          </cell>
          <cell r="FE82" t="str">
            <v>N/A</v>
          </cell>
          <cell r="FF82" t="str">
            <v>N/A</v>
          </cell>
          <cell r="FG82" t="str">
            <v>N/A</v>
          </cell>
          <cell r="FH82" t="str">
            <v>N/A</v>
          </cell>
          <cell r="FI82" t="str">
            <v>N/A</v>
          </cell>
          <cell r="FJ82" t="str">
            <v>N/A</v>
          </cell>
          <cell r="FK82" t="str">
            <v>N/A</v>
          </cell>
          <cell r="FL82" t="str">
            <v>N/A</v>
          </cell>
          <cell r="FM82" t="str">
            <v>N/A</v>
          </cell>
          <cell r="FN82" t="str">
            <v>N/A</v>
          </cell>
          <cell r="FO82" t="str">
            <v>N/A</v>
          </cell>
          <cell r="FP82" t="str">
            <v>N/A</v>
          </cell>
          <cell r="FQ82" t="str">
            <v>N/A</v>
          </cell>
          <cell r="FR82" t="str">
            <v>N/A</v>
          </cell>
          <cell r="FS82" t="str">
            <v>N/A</v>
          </cell>
          <cell r="FT82" t="str">
            <v>N/A</v>
          </cell>
          <cell r="FU82" t="str">
            <v>N/A</v>
          </cell>
          <cell r="FV82" t="str">
            <v>N/A</v>
          </cell>
          <cell r="FW82" t="str">
            <v>N/A</v>
          </cell>
          <cell r="FX82" t="str">
            <v>N/A</v>
          </cell>
          <cell r="FY82" t="str">
            <v>N/A</v>
          </cell>
          <cell r="FZ82" t="str">
            <v>N/A</v>
          </cell>
          <cell r="GA82" t="str">
            <v>N/A</v>
          </cell>
          <cell r="GB82" t="str">
            <v>N/A</v>
          </cell>
          <cell r="GC82" t="str">
            <v>N/A</v>
          </cell>
          <cell r="GD82" t="str">
            <v>N/A</v>
          </cell>
          <cell r="GE82" t="str">
            <v>N/A</v>
          </cell>
          <cell r="GF82" t="str">
            <v>N/A</v>
          </cell>
          <cell r="GG82" t="str">
            <v>N/A</v>
          </cell>
          <cell r="GH82" t="str">
            <v>N/A</v>
          </cell>
          <cell r="GI82" t="str">
            <v>N/A</v>
          </cell>
          <cell r="GJ82" t="str">
            <v>N/A</v>
          </cell>
          <cell r="GK82" t="str">
            <v>N/A</v>
          </cell>
          <cell r="GL82" t="str">
            <v>N/A</v>
          </cell>
          <cell r="GM82" t="str">
            <v>N/A</v>
          </cell>
          <cell r="GN82" t="str">
            <v>N/A</v>
          </cell>
          <cell r="GO82" t="str">
            <v>N/A</v>
          </cell>
          <cell r="GP82" t="str">
            <v>N/A</v>
          </cell>
          <cell r="GQ82" t="str">
            <v>N/A</v>
          </cell>
          <cell r="GR82" t="str">
            <v>N/A</v>
          </cell>
          <cell r="GS82" t="str">
            <v>N/A</v>
          </cell>
          <cell r="GT82" t="str">
            <v>N/A</v>
          </cell>
          <cell r="GU82" t="str">
            <v>N/A</v>
          </cell>
          <cell r="GV82" t="str">
            <v>N/A</v>
          </cell>
          <cell r="GW82" t="str">
            <v>N/A</v>
          </cell>
          <cell r="GX82" t="str">
            <v>N/A</v>
          </cell>
          <cell r="GY82" t="str">
            <v>N/A</v>
          </cell>
          <cell r="GZ82" t="str">
            <v>N/A</v>
          </cell>
          <cell r="HA82" t="str">
            <v>N/A</v>
          </cell>
          <cell r="HB82" t="str">
            <v>N/A</v>
          </cell>
          <cell r="HC82" t="str">
            <v>N/A</v>
          </cell>
          <cell r="HD82" t="str">
            <v>N/A</v>
          </cell>
          <cell r="HE82" t="str">
            <v>N/A</v>
          </cell>
          <cell r="HF82" t="str">
            <v>N/A</v>
          </cell>
          <cell r="HG82" t="str">
            <v>N/A</v>
          </cell>
          <cell r="HH82" t="str">
            <v>N/A</v>
          </cell>
          <cell r="HI82" t="str">
            <v>N/A</v>
          </cell>
          <cell r="HJ82" t="str">
            <v>N/A</v>
          </cell>
          <cell r="HK82" t="str">
            <v>N/A</v>
          </cell>
          <cell r="HL82" t="str">
            <v>N/A</v>
          </cell>
          <cell r="HM82" t="str">
            <v>N/A</v>
          </cell>
          <cell r="HN82" t="str">
            <v>N/A</v>
          </cell>
          <cell r="HO82" t="str">
            <v>N/A</v>
          </cell>
          <cell r="HP82" t="str">
            <v>N/A</v>
          </cell>
          <cell r="HQ82" t="str">
            <v>N/A</v>
          </cell>
          <cell r="HR82" t="str">
            <v>N/A</v>
          </cell>
          <cell r="HS82" t="str">
            <v>N/A</v>
          </cell>
          <cell r="HT82" t="str">
            <v>N/A</v>
          </cell>
          <cell r="HU82" t="str">
            <v>N/A</v>
          </cell>
          <cell r="HV82" t="str">
            <v>N/A</v>
          </cell>
          <cell r="HW82" t="str">
            <v>N/A</v>
          </cell>
          <cell r="HX82" t="str">
            <v>En el marco del Plan Distrital de Desarrollo “Un nuevo contrato social y ambiental para la Bogotá del siglo XXI”, en el propósito 5 “Construir Bogotá - Región con gobierno abierto, transparente y ciudadanía consciente” se inscribe el programa 54 “Transformación digital y gestión de TIC para un territorio inteligente”, que contempla la meta “Aumentar la posición de Bogotá como territorio inteligente” medida a través del Índice de Innovación Pública de la Veeduría Distrital – IIP. 
Este índice fue diseñado para implementar un modelo de acompañamiento y fortalecimiento de las capacidades innovadoras de las entidades, buscando el mejoramiento de los servicios prestados por las entidades públicas, así como una mayor aceptación por parte de la ciudadanía. 
Para la medición del Índice de Innovación Pública 2021, se contó con la participación de 68 entidades tanto del sector central, adscritas, vinculadas y descentralizadas. En total se vinculó en el ejercicio a 71 entidades. Bogotá tuvo un resultado del 41.28. es decir 4.5 puntos más que la última medición. Logrando alcanzar el 98.9% de la meta propuesta para el cuatrienio 2020 – 2024.</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0</v>
          </cell>
          <cell r="IN82">
            <v>0</v>
          </cell>
          <cell r="IO82">
            <v>1</v>
          </cell>
          <cell r="IP82">
            <v>0</v>
          </cell>
          <cell r="IQ82">
            <v>0</v>
          </cell>
          <cell r="IR82">
            <v>0</v>
          </cell>
          <cell r="IS82">
            <v>0</v>
          </cell>
          <cell r="IT82">
            <v>0</v>
          </cell>
          <cell r="IU82">
            <v>0</v>
          </cell>
          <cell r="IV82">
            <v>0</v>
          </cell>
          <cell r="IW82">
            <v>0</v>
          </cell>
          <cell r="IX82">
            <v>0</v>
          </cell>
          <cell r="IY82">
            <v>1</v>
          </cell>
          <cell r="IZ82">
            <v>0</v>
          </cell>
          <cell r="JA82">
            <v>0</v>
          </cell>
          <cell r="JB82">
            <v>100</v>
          </cell>
          <cell r="JC82">
            <v>0</v>
          </cell>
          <cell r="JD82">
            <v>0</v>
          </cell>
          <cell r="JE82">
            <v>0</v>
          </cell>
          <cell r="JF82">
            <v>0</v>
          </cell>
          <cell r="JG82">
            <v>0</v>
          </cell>
          <cell r="JH82">
            <v>0</v>
          </cell>
          <cell r="JI82">
            <v>0</v>
          </cell>
          <cell r="JJ82">
            <v>0</v>
          </cell>
          <cell r="JK82">
            <v>0</v>
          </cell>
          <cell r="JL82">
            <v>100</v>
          </cell>
          <cell r="JM82">
            <v>0</v>
          </cell>
          <cell r="JN82">
            <v>0</v>
          </cell>
          <cell r="JO82">
            <v>100</v>
          </cell>
          <cell r="JP82">
            <v>100</v>
          </cell>
          <cell r="JQ82">
            <v>100</v>
          </cell>
          <cell r="JR82">
            <v>100</v>
          </cell>
          <cell r="JS82">
            <v>100</v>
          </cell>
          <cell r="JT82">
            <v>100</v>
          </cell>
          <cell r="JU82">
            <v>100</v>
          </cell>
          <cell r="JV82">
            <v>100</v>
          </cell>
          <cell r="JW82">
            <v>100</v>
          </cell>
          <cell r="JX82">
            <v>100</v>
          </cell>
          <cell r="JY82" t="str">
            <v>No Programó</v>
          </cell>
          <cell r="JZ82" t="str">
            <v/>
          </cell>
          <cell r="KA82">
            <v>100</v>
          </cell>
          <cell r="KB82" t="str">
            <v/>
          </cell>
          <cell r="KC82" t="str">
            <v/>
          </cell>
          <cell r="KD82" t="str">
            <v/>
          </cell>
          <cell r="KE82" t="str">
            <v/>
          </cell>
          <cell r="KF82" t="str">
            <v/>
          </cell>
          <cell r="KG82" t="str">
            <v/>
          </cell>
          <cell r="KH82" t="str">
            <v/>
          </cell>
          <cell r="KI82" t="str">
            <v/>
          </cell>
          <cell r="KJ82" t="str">
            <v/>
          </cell>
          <cell r="KK82" t="str">
            <v>No Programó</v>
          </cell>
          <cell r="KL82" t="str">
            <v>No Programó</v>
          </cell>
          <cell r="KM82">
            <v>100</v>
          </cell>
          <cell r="KN82">
            <v>100</v>
          </cell>
          <cell r="KO82">
            <v>100</v>
          </cell>
          <cell r="KP82">
            <v>100</v>
          </cell>
          <cell r="KQ82">
            <v>100</v>
          </cell>
          <cell r="KR82">
            <v>100</v>
          </cell>
          <cell r="KS82">
            <v>100</v>
          </cell>
          <cell r="KT82">
            <v>100</v>
          </cell>
          <cell r="KU82" t="str">
            <v/>
          </cell>
          <cell r="KV82" t="str">
            <v/>
          </cell>
          <cell r="KW82">
            <v>100</v>
          </cell>
          <cell r="KX82" t="str">
            <v>7872_N</v>
          </cell>
          <cell r="KY82" t="str">
            <v>N/A</v>
          </cell>
          <cell r="KZ82" t="str">
            <v>No programó</v>
          </cell>
          <cell r="LA82" t="str">
            <v/>
          </cell>
          <cell r="LB82" t="str">
            <v/>
          </cell>
          <cell r="LC82" t="str">
            <v/>
          </cell>
          <cell r="LD82">
            <v>100</v>
          </cell>
          <cell r="LE82">
            <v>80.708333333333343</v>
          </cell>
          <cell r="LF82">
            <v>15428222000</v>
          </cell>
          <cell r="LG82">
            <v>13911629371</v>
          </cell>
          <cell r="LH82">
            <v>9908493012</v>
          </cell>
          <cell r="LI82">
            <v>627400580</v>
          </cell>
          <cell r="LJ82">
            <v>620600576</v>
          </cell>
          <cell r="LK82" t="str">
            <v>No Programó</v>
          </cell>
          <cell r="LL82" t="str">
            <v>No Programó</v>
          </cell>
          <cell r="LM82">
            <v>4.5</v>
          </cell>
          <cell r="LN82">
            <v>0</v>
          </cell>
          <cell r="LO82">
            <v>0</v>
          </cell>
          <cell r="LP82">
            <v>0</v>
          </cell>
          <cell r="LQ82">
            <v>0</v>
          </cell>
          <cell r="LR82">
            <v>0</v>
          </cell>
          <cell r="LS82">
            <v>0</v>
          </cell>
          <cell r="LT82">
            <v>0</v>
          </cell>
          <cell r="LU82" t="str">
            <v/>
          </cell>
          <cell r="LV82" t="str">
            <v/>
          </cell>
          <cell r="LW82">
            <v>4.5</v>
          </cell>
          <cell r="LX82">
            <v>4.5</v>
          </cell>
          <cell r="LY82">
            <v>41.28</v>
          </cell>
          <cell r="LZ82" t="str">
            <v>No aplica</v>
          </cell>
          <cell r="MA82" t="str">
            <v>No aplica</v>
          </cell>
          <cell r="MB82" t="str">
            <v>Oportuno: Se radica en los tiempos establecidos por la Oficina Asesora de Planeación - OAP</v>
          </cell>
          <cell r="MC82" t="str">
            <v>No aplica</v>
          </cell>
          <cell r="MD82" t="str">
            <v>No aplica</v>
          </cell>
          <cell r="ME82" t="str">
            <v>No aplica</v>
          </cell>
          <cell r="MF82" t="str">
            <v>No aplica</v>
          </cell>
          <cell r="MG82" t="str">
            <v>No aplica</v>
          </cell>
          <cell r="MH82">
            <v>0</v>
          </cell>
          <cell r="MI82">
            <v>0</v>
          </cell>
          <cell r="MJ82">
            <v>0</v>
          </cell>
          <cell r="MK82">
            <v>0</v>
          </cell>
          <cell r="ML82" t="str">
            <v>No aplica</v>
          </cell>
          <cell r="MM82" t="str">
            <v>No aplica</v>
          </cell>
          <cell r="MN82" t="str">
            <v>Coherente: La información de avance de la magnitud, consignada en el reporte del periodo, concuerda con la programación realizada, con la información cualitativa presentada, con las actividades establecidas (si aplica) y con los soportes presentados. Esta</v>
          </cell>
          <cell r="MO82" t="str">
            <v>No aplica</v>
          </cell>
          <cell r="MP82" t="str">
            <v>No aplica</v>
          </cell>
          <cell r="MQ82" t="str">
            <v>No aplica</v>
          </cell>
          <cell r="MR82" t="str">
            <v>No aplica</v>
          </cell>
          <cell r="MS82" t="str">
            <v>No aplica</v>
          </cell>
          <cell r="MT82">
            <v>0</v>
          </cell>
          <cell r="MU82">
            <v>0</v>
          </cell>
          <cell r="MV82">
            <v>0</v>
          </cell>
          <cell r="MW82">
            <v>0</v>
          </cell>
          <cell r="MX82" t="str">
            <v>No Programó</v>
          </cell>
          <cell r="MY82" t="str">
            <v>No Programó</v>
          </cell>
          <cell r="MZ82">
            <v>100</v>
          </cell>
          <cell r="NA82">
            <v>100</v>
          </cell>
          <cell r="NB82">
            <v>100</v>
          </cell>
          <cell r="NC82">
            <v>100</v>
          </cell>
          <cell r="ND82">
            <v>100</v>
          </cell>
          <cell r="NE82">
            <v>100</v>
          </cell>
          <cell r="NF82">
            <v>100</v>
          </cell>
          <cell r="NG82">
            <v>100</v>
          </cell>
          <cell r="NH82" t="str">
            <v/>
          </cell>
          <cell r="NI82" t="str">
            <v/>
          </cell>
          <cell r="NJ82" t="str">
            <v>No aplica</v>
          </cell>
          <cell r="NK82" t="str">
            <v>No aplica</v>
          </cell>
          <cell r="NL82" t="str">
            <v>La información consignada en el reporte del periodo, coincide con la información registrada en las herramientas presupuestales oficiales.</v>
          </cell>
          <cell r="NM82" t="str">
            <v>No aplica</v>
          </cell>
          <cell r="NN82" t="str">
            <v>No aplica</v>
          </cell>
          <cell r="NO82" t="str">
            <v>No aplica</v>
          </cell>
          <cell r="NP82" t="str">
            <v>No aplica</v>
          </cell>
          <cell r="NQ82" t="str">
            <v>No aplica</v>
          </cell>
          <cell r="NR82">
            <v>0</v>
          </cell>
          <cell r="NS82">
            <v>0</v>
          </cell>
          <cell r="NT82">
            <v>0</v>
          </cell>
          <cell r="NU82">
            <v>0</v>
          </cell>
          <cell r="NV82" t="str">
            <v>No se programó avance para este periodo</v>
          </cell>
          <cell r="NW82" t="str">
            <v>No se programó avance para este periodo</v>
          </cell>
          <cell r="NX82" t="str">
            <v>No se identificaron problemas o dificultades. La información consignada en el reporte del periodo, respecto a los avances, logros y retrasos presentados, da cuenta de forma clara, completa y concisa del nivel cumplimiento de la meta o indicador.</v>
          </cell>
          <cell r="NY82" t="str">
            <v>No se programó avance para este periodo</v>
          </cell>
          <cell r="NZ82" t="str">
            <v>No aplica</v>
          </cell>
          <cell r="OA82" t="str">
            <v>No aplica</v>
          </cell>
          <cell r="OB82" t="str">
            <v>No aplica</v>
          </cell>
          <cell r="OC82" t="str">
            <v>No se programó avance para este periodo</v>
          </cell>
          <cell r="OD82">
            <v>0</v>
          </cell>
          <cell r="OE82">
            <v>0</v>
          </cell>
          <cell r="OF82">
            <v>0</v>
          </cell>
          <cell r="OG82">
            <v>0</v>
          </cell>
          <cell r="OJ82" t="str">
            <v>PD132</v>
          </cell>
          <cell r="OK82">
            <v>38.700000000000003</v>
          </cell>
          <cell r="OL82" t="str">
            <v>N/A</v>
          </cell>
          <cell r="OM82" t="str">
            <v>N/A</v>
          </cell>
          <cell r="ON82" t="str">
            <v>N/A</v>
          </cell>
          <cell r="OO82" t="str">
            <v>N/A</v>
          </cell>
          <cell r="OP82" t="str">
            <v>N/A</v>
          </cell>
          <cell r="OQ82" t="str">
            <v>N/A</v>
          </cell>
          <cell r="OR82" t="str">
            <v>N/A</v>
          </cell>
          <cell r="OS82" t="str">
            <v>N/A</v>
          </cell>
          <cell r="OT82" t="str">
            <v>N/A</v>
          </cell>
          <cell r="OU82" t="str">
            <v>N/A</v>
          </cell>
          <cell r="OV82" t="str">
            <v>N/A</v>
          </cell>
          <cell r="OW82" t="str">
            <v>N/A</v>
          </cell>
          <cell r="OX82" t="str">
            <v>N/A</v>
          </cell>
          <cell r="OY82" t="str">
            <v>N/A</v>
          </cell>
          <cell r="OZ82" t="str">
            <v>N/A</v>
          </cell>
          <cell r="PA82" t="str">
            <v>N/A</v>
          </cell>
          <cell r="PB82" t="str">
            <v>N/A</v>
          </cell>
          <cell r="PC82" t="str">
            <v>N/A</v>
          </cell>
          <cell r="PD82" t="str">
            <v>N/A</v>
          </cell>
          <cell r="PE82" t="str">
            <v>N/A</v>
          </cell>
          <cell r="PF82" t="str">
            <v>N/A</v>
          </cell>
          <cell r="PG82" t="str">
            <v>N/A</v>
          </cell>
          <cell r="PH82" t="str">
            <v>N/A</v>
          </cell>
          <cell r="PI82" t="str">
            <v>N/A</v>
          </cell>
          <cell r="PJ82" t="str">
            <v>N/A</v>
          </cell>
          <cell r="PK82" t="str">
            <v>N/A</v>
          </cell>
          <cell r="PL82">
            <v>6800004</v>
          </cell>
          <cell r="PM82">
            <v>620600576</v>
          </cell>
          <cell r="PN82" t="str">
            <v>Meta Trazadora</v>
          </cell>
        </row>
        <row r="83">
          <cell r="A83" t="str">
            <v>PD133</v>
          </cell>
          <cell r="B83">
            <v>7872</v>
          </cell>
          <cell r="D83">
            <v>2020110010185</v>
          </cell>
          <cell r="E83" t="str">
            <v>Un nuevo contrato social y ambiental para la Bogotá del siglo XXI</v>
          </cell>
          <cell r="F83" t="str">
            <v>5. Construir Bogotá región con gobierno abierto, transparente y ciudadanía consciente.</v>
          </cell>
          <cell r="G83" t="str">
            <v>54. Transformación digital y gestión de TIC para un territorio inteligente</v>
          </cell>
          <cell r="H83" t="str">
            <v>Generar valor público para la ciudadanía, la Secretaria General y sus grupos de interes, mediante el uso y aprovechamiento estratégico de TIC.</v>
          </cell>
          <cell r="I83" t="str">
            <v>N/A</v>
          </cell>
          <cell r="J83" t="str">
            <v>Transformación digital y gestión TIC</v>
          </cell>
          <cell r="K83" t="str">
            <v>Oficina de Alta Consejería Distrital de Tecnologías de Información y Comunicaciones - TIC</v>
          </cell>
          <cell r="L83" t="str">
            <v>Felipe Guzman Ramirez</v>
          </cell>
          <cell r="M83" t="str">
            <v>Alto Consejero Distrital de Tecnologías de Información y Comunicaciones - TIC</v>
          </cell>
          <cell r="N83" t="str">
            <v>Oficina de Alta Consejería Distrital de Tecnologías de Información y Comunicaciones - TIC</v>
          </cell>
          <cell r="O83" t="str">
            <v>Felipe Guzman Ramirez</v>
          </cell>
          <cell r="P83" t="str">
            <v>Alto Consejero Distrital de Tecnologías de Información y Comunicaciones - TIC</v>
          </cell>
          <cell r="Q83" t="str">
            <v>Luisa Fernanda Ortega</v>
          </cell>
          <cell r="R83" t="str">
            <v>Jenny Torres</v>
          </cell>
          <cell r="S83" t="str">
            <v>(FINALIZADO POR CUMPLIMIENTO) 468. Formular e implementar las agendas de transformación digital para el Distrito</v>
          </cell>
          <cell r="T83" t="str">
            <v>(FINALIZADO POR CUMPLIMIENTO) 512. Numero de agendas de transformación digital formuladas</v>
          </cell>
          <cell r="Z83" t="str">
            <v>468. Formular e implementar las agendas de transformación digital para el Distrito</v>
          </cell>
          <cell r="AA83" t="str">
            <v>512. Numero de agendas de transformación digital formuladas</v>
          </cell>
          <cell r="AH83" t="str">
            <v>17. Alianzas para Lograr los Objetivos</v>
          </cell>
          <cell r="AI83" t="str">
            <v xml:space="preserve">PD_Meta Sectorial: 468. Formular e implementar las agendas de transformación digital para el Distrito; PD_Indicador Meta sector: 512. Numero de agendas de transformación digital formuladas; ODS: 17. Alianzas para Lograr los Objetivos; </v>
          </cell>
          <cell r="AJ83">
            <v>0</v>
          </cell>
          <cell r="AK83">
            <v>44055</v>
          </cell>
          <cell r="AL83">
            <v>1</v>
          </cell>
          <cell r="AM83">
            <v>2022</v>
          </cell>
          <cell r="AN83" t="str">
            <v>Definir y hacer acompañamiento a la formulación de los proyectos de transformación digital de cada uno de los sectores de la alcaldía para transformar los modelos de atención de las entidades y de esta forma prestar mejores servicios a la ciudadanía.
Se entendera como formulación y actualización el proceso de construcción y  actualización periodica de las agendas</v>
          </cell>
          <cell r="AO83" t="str">
            <v>A través de la formulación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v>
          </cell>
          <cell r="AP83">
            <v>2020</v>
          </cell>
          <cell r="AQ83">
            <v>2024</v>
          </cell>
          <cell r="AR83" t="str">
            <v>Constante</v>
          </cell>
          <cell r="AS83" t="str">
            <v>Eficacia</v>
          </cell>
          <cell r="AT83" t="str">
            <v>Número</v>
          </cell>
          <cell r="AU83" t="str">
            <v>Producto</v>
          </cell>
          <cell r="AV83" t="str">
            <v>N/D</v>
          </cell>
          <cell r="AW83" t="str">
            <v>N/D</v>
          </cell>
          <cell r="AX83" t="str">
            <v>N/D</v>
          </cell>
          <cell r="AZ83">
            <v>1</v>
          </cell>
          <cell r="BB83" t="str">
            <v>Lograr Formular las 16 agendas de transformación digital para las entidades cabeza de sector del Distito.</v>
          </cell>
          <cell r="BC83" t="str">
            <v>Sumatoria de Agendas de transformación digital para las entidades cabeza de sector del Distito formuladas y actualizadas.</v>
          </cell>
          <cell r="BD83" t="str">
            <v>Numero de Agendas de transformación digital para las entidades cabeza de sector del Distito formuladas y actualizadas.</v>
          </cell>
          <cell r="BE83" t="str">
            <v>N/A</v>
          </cell>
          <cell r="BF83" t="str">
            <v>Documentos de avance de la Formulación de las Agendas</v>
          </cell>
          <cell r="BG83">
            <v>1</v>
          </cell>
          <cell r="BH83">
            <v>44055</v>
          </cell>
          <cell r="BI83">
            <v>0</v>
          </cell>
          <cell r="BJ83" t="str">
            <v>Establecer variables 1 y/o 2 numéricas</v>
          </cell>
          <cell r="BK83">
            <v>16</v>
          </cell>
          <cell r="BL83">
            <v>16</v>
          </cell>
          <cell r="BM83">
            <v>0</v>
          </cell>
          <cell r="BN83">
            <v>0</v>
          </cell>
          <cell r="BO83">
            <v>0</v>
          </cell>
          <cell r="BP83">
            <v>0</v>
          </cell>
          <cell r="BW83">
            <v>16</v>
          </cell>
          <cell r="BX83">
            <v>16</v>
          </cell>
          <cell r="BY83">
            <v>0</v>
          </cell>
          <cell r="BZ83" t="str">
            <v/>
          </cell>
          <cell r="CA83" t="str">
            <v/>
          </cell>
          <cell r="CB83">
            <v>0</v>
          </cell>
          <cell r="CC83" t="str">
            <v>N/A</v>
          </cell>
          <cell r="CD83" t="str">
            <v/>
          </cell>
          <cell r="CE83" t="str">
            <v/>
          </cell>
          <cell r="CF83">
            <v>16</v>
          </cell>
          <cell r="CG83" t="str">
            <v>No Programó</v>
          </cell>
          <cell r="CH83" t="str">
            <v>No aplica</v>
          </cell>
          <cell r="CI83" t="str">
            <v>Constante</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v>0</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v>0</v>
          </cell>
          <cell r="IZ83" t="str">
            <v>No programó</v>
          </cell>
          <cell r="JA83" t="str">
            <v>No programó</v>
          </cell>
          <cell r="JB83" t="str">
            <v>No programó</v>
          </cell>
          <cell r="JC83" t="str">
            <v>No programó</v>
          </cell>
          <cell r="JD83" t="str">
            <v>No programó</v>
          </cell>
          <cell r="JE83" t="str">
            <v>No programó</v>
          </cell>
          <cell r="JF83" t="str">
            <v>No programó</v>
          </cell>
          <cell r="JG83" t="str">
            <v>No programó</v>
          </cell>
          <cell r="JH83" t="str">
            <v>No programó</v>
          </cell>
          <cell r="JI83" t="str">
            <v>No programó</v>
          </cell>
          <cell r="JJ83" t="str">
            <v>No programó</v>
          </cell>
          <cell r="JK83" t="str">
            <v>No programó</v>
          </cell>
          <cell r="JL83" t="str">
            <v/>
          </cell>
          <cell r="JM83" t="str">
            <v>No Programó</v>
          </cell>
          <cell r="JN83" t="str">
            <v>No Programó</v>
          </cell>
          <cell r="JO83" t="str">
            <v>No Programó</v>
          </cell>
          <cell r="JP83" t="str">
            <v>No Programó</v>
          </cell>
          <cell r="JQ83" t="str">
            <v>No Programó</v>
          </cell>
          <cell r="JR83" t="str">
            <v>No Programó</v>
          </cell>
          <cell r="JS83" t="str">
            <v>No Programó</v>
          </cell>
          <cell r="JT83" t="str">
            <v>No Programó</v>
          </cell>
          <cell r="JU83" t="str">
            <v>No Programó</v>
          </cell>
          <cell r="JV83" t="str">
            <v>No Programó</v>
          </cell>
          <cell r="JW83" t="str">
            <v/>
          </cell>
          <cell r="JX83" t="str">
            <v>No Programó</v>
          </cell>
          <cell r="JY83" t="str">
            <v>No Programó</v>
          </cell>
          <cell r="JZ83" t="str">
            <v/>
          </cell>
          <cell r="KA83" t="str">
            <v/>
          </cell>
          <cell r="KB83" t="str">
            <v/>
          </cell>
          <cell r="KC83" t="str">
            <v/>
          </cell>
          <cell r="KD83" t="str">
            <v/>
          </cell>
          <cell r="KE83" t="str">
            <v/>
          </cell>
          <cell r="KF83" t="str">
            <v/>
          </cell>
          <cell r="KG83" t="str">
            <v/>
          </cell>
          <cell r="KH83" t="str">
            <v/>
          </cell>
          <cell r="KI83" t="str">
            <v/>
          </cell>
          <cell r="KJ83" t="str">
            <v/>
          </cell>
          <cell r="KK83" t="str">
            <v>No Programó</v>
          </cell>
          <cell r="KL83" t="str">
            <v>No Programó</v>
          </cell>
          <cell r="KM83" t="str">
            <v>No Programó</v>
          </cell>
          <cell r="KN83" t="str">
            <v>No Programó</v>
          </cell>
          <cell r="KO83" t="str">
            <v>No Programó</v>
          </cell>
          <cell r="KP83" t="str">
            <v>No Programó</v>
          </cell>
          <cell r="KQ83" t="str">
            <v>No Programó</v>
          </cell>
          <cell r="KR83" t="str">
            <v>No Programó</v>
          </cell>
          <cell r="KS83" t="str">
            <v>No Programó</v>
          </cell>
          <cell r="KT83" t="str">
            <v>No Programó</v>
          </cell>
          <cell r="KU83" t="str">
            <v/>
          </cell>
          <cell r="KV83" t="str">
            <v/>
          </cell>
          <cell r="KW83" t="str">
            <v>No Programó</v>
          </cell>
          <cell r="KX83" t="str">
            <v>7872_N</v>
          </cell>
          <cell r="KY83" t="str">
            <v>N/A</v>
          </cell>
          <cell r="KZ83" t="str">
            <v>No programó</v>
          </cell>
          <cell r="LA83" t="str">
            <v/>
          </cell>
          <cell r="LB83" t="str">
            <v/>
          </cell>
          <cell r="LC83" t="str">
            <v/>
          </cell>
          <cell r="LD83">
            <v>100</v>
          </cell>
          <cell r="LE83">
            <v>80.708333333333343</v>
          </cell>
          <cell r="LF83">
            <v>15428222000</v>
          </cell>
          <cell r="LG83">
            <v>13911629371</v>
          </cell>
          <cell r="LH83">
            <v>9908493012</v>
          </cell>
          <cell r="LI83">
            <v>627400580</v>
          </cell>
          <cell r="LJ83">
            <v>620600576</v>
          </cell>
          <cell r="LK83" t="str">
            <v>No Programó</v>
          </cell>
          <cell r="LL83" t="str">
            <v>No Programó</v>
          </cell>
          <cell r="LM83" t="str">
            <v>No Programó</v>
          </cell>
          <cell r="LN83" t="str">
            <v>No Programó</v>
          </cell>
          <cell r="LO83" t="str">
            <v>No Programó</v>
          </cell>
          <cell r="LP83" t="str">
            <v>No Programó</v>
          </cell>
          <cell r="LQ83" t="str">
            <v>No Programó</v>
          </cell>
          <cell r="LR83" t="str">
            <v>No Programó</v>
          </cell>
          <cell r="LS83" t="str">
            <v>No Programó</v>
          </cell>
          <cell r="LT83" t="str">
            <v>No Programó</v>
          </cell>
          <cell r="LU83" t="str">
            <v/>
          </cell>
          <cell r="LV83" t="str">
            <v/>
          </cell>
          <cell r="LW83" t="str">
            <v>No Programó</v>
          </cell>
          <cell r="LX83" t="str">
            <v>No Programó</v>
          </cell>
          <cell r="LY83" t="str">
            <v>No Programó</v>
          </cell>
          <cell r="LZ83">
            <v>0</v>
          </cell>
          <cell r="MA83">
            <v>0</v>
          </cell>
          <cell r="MB83">
            <v>0</v>
          </cell>
          <cell r="MC83">
            <v>0</v>
          </cell>
          <cell r="MD83">
            <v>0</v>
          </cell>
          <cell r="ME83">
            <v>0</v>
          </cell>
          <cell r="MF83">
            <v>0</v>
          </cell>
          <cell r="MG83">
            <v>0</v>
          </cell>
          <cell r="MH83">
            <v>0</v>
          </cell>
          <cell r="MI83">
            <v>0</v>
          </cell>
          <cell r="MJ83">
            <v>0</v>
          </cell>
          <cell r="MK83">
            <v>0</v>
          </cell>
          <cell r="ML83">
            <v>0</v>
          </cell>
          <cell r="MM83">
            <v>0</v>
          </cell>
          <cell r="MN83">
            <v>0</v>
          </cell>
          <cell r="MO83">
            <v>0</v>
          </cell>
          <cell r="MP83">
            <v>0</v>
          </cell>
          <cell r="MQ83">
            <v>0</v>
          </cell>
          <cell r="MR83">
            <v>0</v>
          </cell>
          <cell r="MS83">
            <v>0</v>
          </cell>
          <cell r="MT83">
            <v>0</v>
          </cell>
          <cell r="MU83">
            <v>0</v>
          </cell>
          <cell r="MV83">
            <v>0</v>
          </cell>
          <cell r="MW83">
            <v>0</v>
          </cell>
          <cell r="MX83">
            <v>0</v>
          </cell>
          <cell r="MY83">
            <v>0</v>
          </cell>
          <cell r="MZ83">
            <v>0</v>
          </cell>
          <cell r="NA83">
            <v>0</v>
          </cell>
          <cell r="NB83">
            <v>0</v>
          </cell>
          <cell r="NC83">
            <v>0</v>
          </cell>
          <cell r="ND83">
            <v>0</v>
          </cell>
          <cell r="NE83">
            <v>0</v>
          </cell>
          <cell r="NF83">
            <v>0</v>
          </cell>
          <cell r="NG83">
            <v>0</v>
          </cell>
          <cell r="NH83">
            <v>0</v>
          </cell>
          <cell r="NI83">
            <v>0</v>
          </cell>
          <cell r="NJ83">
            <v>0</v>
          </cell>
          <cell r="NK83">
            <v>0</v>
          </cell>
          <cell r="NL83">
            <v>0</v>
          </cell>
          <cell r="NM83">
            <v>0</v>
          </cell>
          <cell r="NN83">
            <v>0</v>
          </cell>
          <cell r="NO83">
            <v>0</v>
          </cell>
          <cell r="NP83">
            <v>0</v>
          </cell>
          <cell r="NQ83">
            <v>0</v>
          </cell>
          <cell r="NR83">
            <v>0</v>
          </cell>
          <cell r="NS83">
            <v>0</v>
          </cell>
          <cell r="NT83">
            <v>0</v>
          </cell>
          <cell r="NU83">
            <v>0</v>
          </cell>
          <cell r="NV83">
            <v>0</v>
          </cell>
          <cell r="NW83">
            <v>0</v>
          </cell>
          <cell r="NX83">
            <v>0</v>
          </cell>
          <cell r="NY83">
            <v>0</v>
          </cell>
          <cell r="NZ83">
            <v>0</v>
          </cell>
          <cell r="OA83">
            <v>0</v>
          </cell>
          <cell r="OB83">
            <v>0</v>
          </cell>
          <cell r="OC83">
            <v>0</v>
          </cell>
          <cell r="OD83">
            <v>0</v>
          </cell>
          <cell r="OE83">
            <v>0</v>
          </cell>
          <cell r="OF83">
            <v>0</v>
          </cell>
          <cell r="OG83">
            <v>0</v>
          </cell>
          <cell r="OI83">
            <v>0</v>
          </cell>
          <cell r="OJ83" t="str">
            <v>PD133</v>
          </cell>
          <cell r="OK83" t="str">
            <v/>
          </cell>
          <cell r="OL83" t="str">
            <v/>
          </cell>
          <cell r="OM83" t="str">
            <v/>
          </cell>
          <cell r="ON83" t="str">
            <v/>
          </cell>
          <cell r="OO83" t="str">
            <v/>
          </cell>
          <cell r="OP83" t="str">
            <v/>
          </cell>
          <cell r="OQ83" t="str">
            <v/>
          </cell>
          <cell r="OR83" t="str">
            <v/>
          </cell>
          <cell r="OS83" t="str">
            <v/>
          </cell>
          <cell r="OT83" t="str">
            <v/>
          </cell>
          <cell r="OU83" t="str">
            <v/>
          </cell>
          <cell r="OV83" t="str">
            <v/>
          </cell>
          <cell r="OW83" t="str">
            <v/>
          </cell>
          <cell r="OX83" t="str">
            <v/>
          </cell>
          <cell r="OY83" t="str">
            <v/>
          </cell>
          <cell r="OZ83" t="str">
            <v/>
          </cell>
          <cell r="PA83" t="str">
            <v/>
          </cell>
          <cell r="PB83" t="str">
            <v/>
          </cell>
          <cell r="PC83" t="str">
            <v/>
          </cell>
          <cell r="PD83" t="str">
            <v/>
          </cell>
          <cell r="PE83" t="str">
            <v/>
          </cell>
          <cell r="PF83" t="str">
            <v/>
          </cell>
          <cell r="PG83" t="str">
            <v/>
          </cell>
          <cell r="PH83" t="str">
            <v/>
          </cell>
          <cell r="PI83" t="str">
            <v/>
          </cell>
          <cell r="PJ83" t="str">
            <v/>
          </cell>
          <cell r="PK83" t="str">
            <v/>
          </cell>
          <cell r="PL83">
            <v>6800004</v>
          </cell>
          <cell r="PM83">
            <v>620600576</v>
          </cell>
          <cell r="PN83" t="str">
            <v>Meta Sectorial</v>
          </cell>
        </row>
        <row r="84">
          <cell r="A84" t="str">
            <v>PD134</v>
          </cell>
          <cell r="B84">
            <v>7872</v>
          </cell>
          <cell r="D84">
            <v>2020110010185</v>
          </cell>
          <cell r="E84" t="str">
            <v>Un nuevo contrato social y ambiental para la Bogotá del siglo XXI</v>
          </cell>
          <cell r="F84" t="str">
            <v>5. Construir Bogotá región con gobierno abierto, transparente y ciudadanía consciente.</v>
          </cell>
          <cell r="G84" t="str">
            <v>54. Transformación digital y gestión de TIC para un territorio inteligente</v>
          </cell>
          <cell r="H84" t="str">
            <v>Generar valor público para la ciudadanía, la Secretaria General y sus grupos de interes, mediante el uso y aprovechamiento estratégico de TIC.</v>
          </cell>
          <cell r="I84" t="str">
            <v>N/A</v>
          </cell>
          <cell r="J84" t="str">
            <v>Transformación digital y gestión TIC</v>
          </cell>
          <cell r="K84" t="str">
            <v>Oficina de Alta Consejería Distrital de Tecnologías de Información y Comunicaciones - TIC</v>
          </cell>
          <cell r="L84" t="str">
            <v>Felipe Guzman Ramirez</v>
          </cell>
          <cell r="M84" t="str">
            <v>Alto Consejero Distrital de Tecnologías de Información y Comunicaciones - TIC</v>
          </cell>
          <cell r="N84" t="str">
            <v>Oficina de Alta Consejería Distrital de Tecnologías de Información y Comunicaciones - TIC</v>
          </cell>
          <cell r="O84" t="str">
            <v>Felipe Guzman Ramirez</v>
          </cell>
          <cell r="P84" t="str">
            <v>Alto Consejero Distrital de Tecnologías de Información y Comunicaciones - TIC</v>
          </cell>
          <cell r="Q84" t="str">
            <v>Luisa Fernanda Ortega</v>
          </cell>
          <cell r="R84" t="str">
            <v>Jenny Torres</v>
          </cell>
          <cell r="S84" t="str">
            <v>469. Formular la política pública de Bogota territoritorio inteligente.</v>
          </cell>
          <cell r="T84" t="str">
            <v>514. Politica Pública TIC formulada</v>
          </cell>
          <cell r="Z84" t="str">
            <v>469. Formular la política pública de Bogota territoritorio inteligente.</v>
          </cell>
          <cell r="AA84" t="str">
            <v>514. Política Pública TIC formulada</v>
          </cell>
          <cell r="AH84" t="str">
            <v>9. Industria, innovación e infraestructura</v>
          </cell>
          <cell r="AI84" t="str">
            <v xml:space="preserve">PD_Meta Sectorial: 469. Formular la política pública de Bogota territoritorio inteligente.; PD_Indicador Meta sector: 514. Política Pública TIC formulada; ODS: 9. Industria, innovación e infraestructura; </v>
          </cell>
          <cell r="AJ84">
            <v>0</v>
          </cell>
          <cell r="AK84">
            <v>44055</v>
          </cell>
          <cell r="AL84">
            <v>1</v>
          </cell>
          <cell r="AM84">
            <v>2022</v>
          </cell>
          <cell r="AN84" t="str">
            <v>La Politica Publica tic formulada corresponde a la formulación  de la Política de Bogotá territorio inteligente para vivir mejor 2020 – 2030 bajo esquemas de cocreación con los diferentes actores relacionados (ciudadanía, academia, sector privado, sociedad civil, organismos gubernamentales, organizaciones internacionales y medios de comunicación), haciendo uso de métodos de innovación para la construcción de política pública, permitiendo identificar los enfoques estratégicos del uso transversal de las TIC y las formas de abordarlos, a fin de integrar los ámbitos urbano, rural y regional, mejorar la calidad de vida de los ciudadanos e involucrarlos en la toma de decisiones públicas. Este indicador mide el avance de formulación durante los primeros dos años. Para el 2022 se tendra el documento de Politica ya formulado.</v>
          </cell>
          <cell r="AO84" t="str">
            <v>La política busca integrar los ámbitos urbano, rural y regional, mejorar la calidad de vida de los ciudadanos e involucrarlos en la toma de decisiones públicas, a través de intervenciones ágiles y orientadas a resultados.</v>
          </cell>
          <cell r="AP84">
            <v>2020</v>
          </cell>
          <cell r="AQ84">
            <v>2022</v>
          </cell>
          <cell r="AR84" t="str">
            <v>Creciente</v>
          </cell>
          <cell r="AS84" t="str">
            <v>Eficacia</v>
          </cell>
          <cell r="AT84" t="str">
            <v>Número</v>
          </cell>
          <cell r="AU84" t="str">
            <v>Producto</v>
          </cell>
          <cell r="AV84" t="str">
            <v>N/D</v>
          </cell>
          <cell r="AW84" t="str">
            <v>N/D</v>
          </cell>
          <cell r="AX84" t="str">
            <v>N/D</v>
          </cell>
          <cell r="AZ84">
            <v>1</v>
          </cell>
          <cell r="BB84" t="str">
            <v>Lograr la formulación de la Politica Publica de Bogota Territorio Inteligente</v>
          </cell>
          <cell r="BC84" t="str">
            <v>(No. de hitos del avance de la fomulación de la politica Publica TIC alcanzados/ Total de hitos del avance de la formulacion de la Politica pública programados)</v>
          </cell>
          <cell r="BD84" t="str">
            <v>No. de hitos del avance de la fomulación de la politica Publica TIC alcanzados</v>
          </cell>
          <cell r="BE84" t="str">
            <v>Total de hitos del avance de la formulacion de la Politica pública programados</v>
          </cell>
          <cell r="BF84" t="str">
            <v>Documento de Formulación de la Política Pública</v>
          </cell>
          <cell r="BG84">
            <v>1</v>
          </cell>
          <cell r="BH84">
            <v>44055</v>
          </cell>
          <cell r="BI84">
            <v>0</v>
          </cell>
          <cell r="BJ84" t="str">
            <v>Establecer variables 1 y/o 2 numéricas</v>
          </cell>
          <cell r="BK84">
            <v>1</v>
          </cell>
          <cell r="BL84">
            <v>0.3</v>
          </cell>
          <cell r="BM84">
            <v>0.6</v>
          </cell>
          <cell r="BN84">
            <v>1</v>
          </cell>
          <cell r="BW84">
            <v>0.3</v>
          </cell>
          <cell r="BX84">
            <v>0.6</v>
          </cell>
          <cell r="BY84">
            <v>1</v>
          </cell>
          <cell r="BZ84">
            <v>0.3</v>
          </cell>
          <cell r="CA84">
            <v>0.4</v>
          </cell>
          <cell r="CB84">
            <v>0</v>
          </cell>
          <cell r="CC84" t="str">
            <v>N/A</v>
          </cell>
          <cell r="CD84">
            <v>0</v>
          </cell>
          <cell r="CE84">
            <v>0</v>
          </cell>
          <cell r="CF84">
            <v>0.3</v>
          </cell>
          <cell r="CG84">
            <v>0.6</v>
          </cell>
          <cell r="CH84">
            <v>0.9</v>
          </cell>
          <cell r="CI84" t="str">
            <v>Suma</v>
          </cell>
          <cell r="CJ84">
            <v>0</v>
          </cell>
          <cell r="CK84">
            <v>0</v>
          </cell>
          <cell r="CL84">
            <v>0.1</v>
          </cell>
          <cell r="CM84">
            <v>0</v>
          </cell>
          <cell r="CN84">
            <v>0</v>
          </cell>
          <cell r="CO84">
            <v>0.1</v>
          </cell>
          <cell r="CP84">
            <v>0</v>
          </cell>
          <cell r="CQ84">
            <v>0</v>
          </cell>
          <cell r="CR84">
            <v>0.1</v>
          </cell>
          <cell r="CS84">
            <v>0</v>
          </cell>
          <cell r="CT84">
            <v>0</v>
          </cell>
          <cell r="CU84">
            <v>0.1</v>
          </cell>
          <cell r="CV84">
            <v>1</v>
          </cell>
          <cell r="CW84">
            <v>0.30000000000000004</v>
          </cell>
          <cell r="CX84">
            <v>0.30000000000000004</v>
          </cell>
          <cell r="CY84">
            <v>0</v>
          </cell>
          <cell r="CZ84">
            <v>0</v>
          </cell>
          <cell r="DA84">
            <v>0.1</v>
          </cell>
          <cell r="DB84">
            <v>0</v>
          </cell>
          <cell r="DC84">
            <v>0</v>
          </cell>
          <cell r="DD84">
            <v>0.1</v>
          </cell>
          <cell r="DE84">
            <v>0</v>
          </cell>
          <cell r="DF84">
            <v>0</v>
          </cell>
          <cell r="DG84">
            <v>0.1</v>
          </cell>
          <cell r="DH84">
            <v>0</v>
          </cell>
          <cell r="DI84">
            <v>0</v>
          </cell>
          <cell r="DJ84">
            <v>0.1</v>
          </cell>
          <cell r="DK84">
            <v>0.4</v>
          </cell>
          <cell r="DL84">
            <v>0</v>
          </cell>
          <cell r="DM84">
            <v>0</v>
          </cell>
          <cell r="DN84">
            <v>0.1</v>
          </cell>
          <cell r="DO84">
            <v>0</v>
          </cell>
          <cell r="DP84">
            <v>0</v>
          </cell>
          <cell r="DQ84">
            <v>0.1</v>
          </cell>
          <cell r="DR84">
            <v>0</v>
          </cell>
          <cell r="DS84">
            <v>0</v>
          </cell>
          <cell r="DT84">
            <v>0.1</v>
          </cell>
          <cell r="DU84">
            <v>0</v>
          </cell>
          <cell r="DV84">
            <v>0</v>
          </cell>
          <cell r="DW84">
            <v>0</v>
          </cell>
          <cell r="DX84">
            <v>0.30000000000000004</v>
          </cell>
          <cell r="DY84">
            <v>0.30000000000000004</v>
          </cell>
          <cell r="DZ84">
            <v>0</v>
          </cell>
          <cell r="EA84">
            <v>0</v>
          </cell>
          <cell r="EB84" t="str">
            <v xml:space="preserve">Informe de avance de formulación de la Política Pública Bogotá Territorio Inteligente </v>
          </cell>
          <cell r="EC84">
            <v>0</v>
          </cell>
          <cell r="ED84">
            <v>0</v>
          </cell>
          <cell r="EE84" t="str">
            <v xml:space="preserve">Informe de avance de formulación de la Política Pública Bogotá Territorio Inteligente </v>
          </cell>
          <cell r="EF84">
            <v>0</v>
          </cell>
          <cell r="EG84">
            <v>0</v>
          </cell>
          <cell r="EH84" t="str">
            <v xml:space="preserve">Informe de avance de formulación de la Política Pública Bogotá Territorio Inteligente </v>
          </cell>
          <cell r="EI84">
            <v>0</v>
          </cell>
          <cell r="EJ84">
            <v>0</v>
          </cell>
          <cell r="EK84" t="str">
            <v xml:space="preserve">Documento de formulación de la Política Pública Bogotá Territorio Inteligente </v>
          </cell>
          <cell r="EL84">
            <v>0</v>
          </cell>
          <cell r="EM84">
            <v>0</v>
          </cell>
          <cell r="EN84" t="str">
            <v>Informe de de avance de formulación de la Política Pública Bogotá Territorio Inteligente (Anexo Documento de Marco Conceptual)</v>
          </cell>
          <cell r="EO84">
            <v>0</v>
          </cell>
          <cell r="EP84">
            <v>0</v>
          </cell>
          <cell r="EQ84" t="str">
            <v>Informe de de avance de formulación de la Política Pública Bogotá Territorio Inteligente (Anexo Documento de Marco Conceptual)</v>
          </cell>
          <cell r="ER84">
            <v>0</v>
          </cell>
          <cell r="ES84">
            <v>0</v>
          </cell>
          <cell r="ET84" t="str">
            <v xml:space="preserve">Informe de avance de formulación de la Política Pública Bogotá Territorio Inteligente </v>
          </cell>
          <cell r="EU84">
            <v>0</v>
          </cell>
          <cell r="EV84">
            <v>0</v>
          </cell>
          <cell r="EW84">
            <v>0</v>
          </cell>
          <cell r="EX84" t="str">
            <v>N/A</v>
          </cell>
          <cell r="EY84" t="str">
            <v>N/A</v>
          </cell>
          <cell r="EZ84" t="str">
            <v>N/A</v>
          </cell>
          <cell r="FA84" t="str">
            <v>N/A</v>
          </cell>
          <cell r="FB84" t="str">
            <v>N/A</v>
          </cell>
          <cell r="FC84" t="str">
            <v>N/A</v>
          </cell>
          <cell r="FD84" t="str">
            <v>N/A</v>
          </cell>
          <cell r="FE84" t="str">
            <v>N/A</v>
          </cell>
          <cell r="FF84" t="str">
            <v>N/A</v>
          </cell>
          <cell r="FG84" t="str">
            <v>N/A</v>
          </cell>
          <cell r="FH84" t="str">
            <v>N/A</v>
          </cell>
          <cell r="FI84" t="str">
            <v>N/A</v>
          </cell>
          <cell r="FJ84" t="str">
            <v>N/A</v>
          </cell>
          <cell r="FK84" t="str">
            <v>N/A</v>
          </cell>
          <cell r="FL84" t="str">
            <v>N/A</v>
          </cell>
          <cell r="FM84" t="str">
            <v>N/A</v>
          </cell>
          <cell r="FN84" t="str">
            <v>N/A</v>
          </cell>
          <cell r="FO84" t="str">
            <v>N/A</v>
          </cell>
          <cell r="FP84" t="str">
            <v>N/A</v>
          </cell>
          <cell r="FQ84" t="str">
            <v>N/A</v>
          </cell>
          <cell r="FR84" t="str">
            <v>N/A</v>
          </cell>
          <cell r="FS84" t="str">
            <v>N/A</v>
          </cell>
          <cell r="FT84" t="str">
            <v>N/A</v>
          </cell>
          <cell r="FU84" t="str">
            <v>N/A</v>
          </cell>
          <cell r="FV84" t="str">
            <v>N/A</v>
          </cell>
          <cell r="FW84" t="str">
            <v>N/A</v>
          </cell>
          <cell r="FX84" t="str">
            <v>N/A</v>
          </cell>
          <cell r="FY84" t="str">
            <v>N/A</v>
          </cell>
          <cell r="FZ84" t="str">
            <v>N/A</v>
          </cell>
          <cell r="GA84" t="str">
            <v>N/A</v>
          </cell>
          <cell r="GB84" t="str">
            <v>N/A</v>
          </cell>
          <cell r="GC84" t="str">
            <v>N/A</v>
          </cell>
          <cell r="GD84" t="str">
            <v>N/A</v>
          </cell>
          <cell r="GE84" t="str">
            <v>N/A</v>
          </cell>
          <cell r="GF84" t="str">
            <v>N/A</v>
          </cell>
          <cell r="GG84" t="str">
            <v>N/A</v>
          </cell>
          <cell r="GH84" t="str">
            <v>N/A</v>
          </cell>
          <cell r="GI84" t="str">
            <v>N/A</v>
          </cell>
          <cell r="GJ84" t="str">
            <v>N/A</v>
          </cell>
          <cell r="GK84" t="str">
            <v>N/A</v>
          </cell>
          <cell r="GL84" t="str">
            <v>N/A</v>
          </cell>
          <cell r="GM84" t="str">
            <v>N/A</v>
          </cell>
          <cell r="GN84" t="str">
            <v>N/A</v>
          </cell>
          <cell r="GO84" t="str">
            <v>N/A</v>
          </cell>
          <cell r="GP84" t="str">
            <v>N/A</v>
          </cell>
          <cell r="GQ84" t="str">
            <v>N/A</v>
          </cell>
          <cell r="GR84" t="str">
            <v>N/A</v>
          </cell>
          <cell r="GS84" t="str">
            <v>N/A</v>
          </cell>
          <cell r="GT84" t="str">
            <v>N/A</v>
          </cell>
          <cell r="GU84" t="str">
            <v>N/A</v>
          </cell>
          <cell r="GV84" t="str">
            <v>N/A</v>
          </cell>
          <cell r="GW84" t="str">
            <v>N/A</v>
          </cell>
          <cell r="GX84" t="str">
            <v>N/A</v>
          </cell>
          <cell r="GY84" t="str">
            <v>N/A</v>
          </cell>
          <cell r="GZ84" t="str">
            <v>N/A</v>
          </cell>
          <cell r="HA84" t="str">
            <v>N/A</v>
          </cell>
          <cell r="HB84" t="str">
            <v>N/A</v>
          </cell>
          <cell r="HC84" t="str">
            <v>N/A</v>
          </cell>
          <cell r="HD84" t="str">
            <v>N/A</v>
          </cell>
          <cell r="HE84" t="str">
            <v>N/A</v>
          </cell>
          <cell r="HF84" t="str">
            <v>N/A</v>
          </cell>
          <cell r="HG84" t="str">
            <v>N/A</v>
          </cell>
          <cell r="HH84" t="str">
            <v>N/A</v>
          </cell>
          <cell r="HI84" t="str">
            <v>N/A</v>
          </cell>
          <cell r="HJ84" t="str">
            <v>N/A</v>
          </cell>
          <cell r="HK84" t="str">
            <v>N/A</v>
          </cell>
          <cell r="HL84" t="str">
            <v>N/A</v>
          </cell>
          <cell r="HM84" t="str">
            <v>N/A</v>
          </cell>
          <cell r="HN84" t="str">
            <v>N/A</v>
          </cell>
          <cell r="HO84" t="str">
            <v>N/A</v>
          </cell>
          <cell r="HP84" t="str">
            <v>N/A</v>
          </cell>
          <cell r="HQ84" t="str">
            <v>N/A</v>
          </cell>
          <cell r="HR84" t="str">
            <v>N/A</v>
          </cell>
          <cell r="HS84" t="str">
            <v>N/A</v>
          </cell>
          <cell r="HT84" t="str">
            <v>N/A</v>
          </cell>
          <cell r="HU84" t="str">
            <v>N/A</v>
          </cell>
          <cell r="HV84" t="str">
            <v>N/A</v>
          </cell>
          <cell r="HW84" t="str">
            <v>N/A</v>
          </cell>
          <cell r="HX84" t="str">
            <v>En lo corrido del Plan Distrital de Desarrollo, en cumplimiento del indicador sectorial, la Secretaría General avanzó en un 0,90 en la formulación de la política pública de Bogotá territorio inteligente que representa un avance acumulado del 90% con respecto al total de la magnitud programada para la vigencia 2022.
Dentro de las acciones adelantas en la vigencia se encuentran:
Se adelanto y cerro la fase de Agenda Pública en la que se resaltan las siguientes acciones:
* Elaboración del borrador del documento de marco conceptual para la formulación de política Bogotá Territorio Inteligente.
* Se elaboró la bitácora de participación para habilitar los ejercicios de participación por medios digitales.
* Se coordinó con el Instituto Distrital de la Participación y Acción Comunal - IDPAC la apertura de un reto -Construcción participativa política pública Bogotá territorio inteligente para participación ciudadana.
* Se articuló con la Comisión Local de Intersectoriales de Participación - CLIP de Sumapaz, la realización de la sesión de la presentación de política pública en dicho territorio, realizada el 17 de septiembre de 2022.
* Se artículo con la Secretaria de Gobierno la realización de mesas diagnosticas en las 20 localidades, desde junio a septiembre de 2022.
Se elaboró y presentó a la Secretaría Distrital de Planeación el documento de diagnóstico de la política pública de Bogotá Territorio Inteligente para su revisión.
BENEFICIOS :
Con la formulación y puesta en marcha de esta política pública, se crearán las condiciones necesarias para establecer los arreglos institucionales necesarios para potenciar el uso de los datos, la tecnología y la innovación para el desarrollo de inteligencia colectiva en el territorio, buscando mayor eficiencia, equidad, sostenibilidad y competitividad, para el mejoramiento de la calidad de vida de las personas.</v>
          </cell>
          <cell r="HY84" t="str">
            <v>No se presentaron retrasos</v>
          </cell>
          <cell r="HZ84" t="str">
            <v/>
          </cell>
          <cell r="IA84" t="str">
            <v/>
          </cell>
          <cell r="IB84" t="str">
            <v/>
          </cell>
          <cell r="IC84" t="str">
            <v>Avance: Se Logró la elaboración del documento que corresponde al marco conceptual para la formulación de política Bogotá Territorio Inteligente, el cual presenta la estrategia de transformación digital para Bogotá, basados en el uso estratégico de los datos, la tecnología y la innovación.
Retrasos: No se presentaron retrasos.</v>
          </cell>
          <cell r="ID84" t="str">
            <v/>
          </cell>
          <cell r="IE84" t="str">
            <v/>
          </cell>
          <cell r="IF84" t="str">
            <v xml:space="preserve">
Avance: Se logró la elaboración del informe de avance del proceso de formulación de la Política Bogotá Territorio Inteligente se encuentra en fase de agenda pública, que tiene como objetivo diagnosticar la problemática definida en la fase de estructuración y la definición de los factores estratégicos de la política, a través de la ejecución de un proceso de participación con diferentes actores y el levantamiento de información cualitativa y cuantitativa.   
Con este proceso se espera definir acciones concretas para aportar en el cierre de la brecha digital y social de Bogotá, y avanzar en el desarrollo de una ciudad eficiente, moderna, sostenible e incluyente a partir del uso estratégico de las tecnologías de la información y las comunicaciones (TIC), los datos y la innovación.  </v>
          </cell>
          <cell r="IG84" t="str">
            <v/>
          </cell>
          <cell r="IH84" t="str">
            <v/>
          </cell>
          <cell r="II84" t="str">
            <v>Avance: se logró la elaboración del informe trimestral de avance de la formulación de la política BTI donde se evidencia que se cerró la fase de Agenda de Política, durante este periodo se presentó el documento diagnóstico para revisión de la Secretaria Distrital de Planeación, este documento incluye el análisis de la información cuantitativa y cualitativa referente a las variables, fenómenos y eventos que configuran la situación particular de la problemática de la política, así como los resultados de la información obtenida del proceso de participación, la identificación y descripción de puntos críticos y un análisis de tendencias y/o buenas prácticas en la materia, así como unas conclusiones y recomendaciones para el abordaje de política.</v>
          </cell>
          <cell r="IJ84" t="str">
            <v/>
          </cell>
          <cell r="IK84" t="str">
            <v/>
          </cell>
          <cell r="IL84" t="str">
            <v/>
          </cell>
          <cell r="IM84">
            <v>0</v>
          </cell>
          <cell r="IN84">
            <v>0</v>
          </cell>
          <cell r="IO84">
            <v>1</v>
          </cell>
          <cell r="IP84">
            <v>0</v>
          </cell>
          <cell r="IQ84">
            <v>0</v>
          </cell>
          <cell r="IR84">
            <v>1</v>
          </cell>
          <cell r="IS84">
            <v>0</v>
          </cell>
          <cell r="IT84">
            <v>0</v>
          </cell>
          <cell r="IU84">
            <v>1</v>
          </cell>
          <cell r="IV84">
            <v>0</v>
          </cell>
          <cell r="IW84">
            <v>0</v>
          </cell>
          <cell r="IX84">
            <v>0</v>
          </cell>
          <cell r="IY84">
            <v>0.75000000000000011</v>
          </cell>
          <cell r="IZ84">
            <v>0</v>
          </cell>
          <cell r="JA84">
            <v>0</v>
          </cell>
          <cell r="JB84">
            <v>25</v>
          </cell>
          <cell r="JC84">
            <v>0</v>
          </cell>
          <cell r="JD84">
            <v>0</v>
          </cell>
          <cell r="JE84">
            <v>25</v>
          </cell>
          <cell r="JF84">
            <v>0</v>
          </cell>
          <cell r="JG84">
            <v>0</v>
          </cell>
          <cell r="JH84">
            <v>25</v>
          </cell>
          <cell r="JI84">
            <v>0</v>
          </cell>
          <cell r="JJ84">
            <v>0</v>
          </cell>
          <cell r="JK84">
            <v>0</v>
          </cell>
          <cell r="JL84">
            <v>75</v>
          </cell>
          <cell r="JM84">
            <v>0</v>
          </cell>
          <cell r="JN84">
            <v>0</v>
          </cell>
          <cell r="JO84">
            <v>25</v>
          </cell>
          <cell r="JP84">
            <v>25</v>
          </cell>
          <cell r="JQ84">
            <v>25</v>
          </cell>
          <cell r="JR84">
            <v>50</v>
          </cell>
          <cell r="JS84">
            <v>50</v>
          </cell>
          <cell r="JT84">
            <v>50</v>
          </cell>
          <cell r="JU84">
            <v>75</v>
          </cell>
          <cell r="JV84">
            <v>75</v>
          </cell>
          <cell r="JW84">
            <v>75</v>
          </cell>
          <cell r="JX84">
            <v>75</v>
          </cell>
          <cell r="JY84" t="str">
            <v>No Programó</v>
          </cell>
          <cell r="JZ84" t="str">
            <v/>
          </cell>
          <cell r="KA84">
            <v>100</v>
          </cell>
          <cell r="KB84" t="str">
            <v/>
          </cell>
          <cell r="KC84" t="str">
            <v/>
          </cell>
          <cell r="KD84">
            <v>100</v>
          </cell>
          <cell r="KE84" t="str">
            <v/>
          </cell>
          <cell r="KF84" t="str">
            <v/>
          </cell>
          <cell r="KG84">
            <v>100</v>
          </cell>
          <cell r="KH84" t="str">
            <v/>
          </cell>
          <cell r="KI84" t="str">
            <v/>
          </cell>
          <cell r="KJ84" t="str">
            <v/>
          </cell>
          <cell r="KK84" t="str">
            <v>No Programó</v>
          </cell>
          <cell r="KL84" t="str">
            <v>No Programó</v>
          </cell>
          <cell r="KM84">
            <v>100</v>
          </cell>
          <cell r="KN84">
            <v>100</v>
          </cell>
          <cell r="KO84">
            <v>100</v>
          </cell>
          <cell r="KP84">
            <v>100</v>
          </cell>
          <cell r="KQ84">
            <v>100</v>
          </cell>
          <cell r="KR84">
            <v>100</v>
          </cell>
          <cell r="KS84">
            <v>100</v>
          </cell>
          <cell r="KT84">
            <v>100</v>
          </cell>
          <cell r="KU84" t="str">
            <v/>
          </cell>
          <cell r="KV84" t="str">
            <v/>
          </cell>
          <cell r="KW84">
            <v>100</v>
          </cell>
          <cell r="KX84" t="str">
            <v>7872_N</v>
          </cell>
          <cell r="KY84" t="str">
            <v>N/A</v>
          </cell>
          <cell r="KZ84" t="str">
            <v>No programó</v>
          </cell>
          <cell r="LA84" t="str">
            <v/>
          </cell>
          <cell r="LB84" t="str">
            <v/>
          </cell>
          <cell r="LC84" t="str">
            <v/>
          </cell>
          <cell r="LD84">
            <v>100</v>
          </cell>
          <cell r="LE84">
            <v>80.708333333333343</v>
          </cell>
          <cell r="LF84">
            <v>15428222000</v>
          </cell>
          <cell r="LG84">
            <v>13911629371</v>
          </cell>
          <cell r="LH84">
            <v>9908493012</v>
          </cell>
          <cell r="LI84">
            <v>627400580</v>
          </cell>
          <cell r="LJ84">
            <v>620600576</v>
          </cell>
          <cell r="LK84" t="str">
            <v>No Programó</v>
          </cell>
          <cell r="LL84" t="str">
            <v>No Programó</v>
          </cell>
          <cell r="LM84">
            <v>0.1</v>
          </cell>
          <cell r="LN84">
            <v>0</v>
          </cell>
          <cell r="LO84">
            <v>0</v>
          </cell>
          <cell r="LP84">
            <v>0.1</v>
          </cell>
          <cell r="LQ84">
            <v>0</v>
          </cell>
          <cell r="LR84">
            <v>0</v>
          </cell>
          <cell r="LS84">
            <v>0.10000000000000003</v>
          </cell>
          <cell r="LT84">
            <v>0</v>
          </cell>
          <cell r="LU84" t="str">
            <v/>
          </cell>
          <cell r="LV84" t="str">
            <v/>
          </cell>
          <cell r="LW84">
            <v>0.30000000000000004</v>
          </cell>
          <cell r="LX84">
            <v>0.30000000000000004</v>
          </cell>
          <cell r="LY84">
            <v>0.9</v>
          </cell>
          <cell r="LZ84" t="str">
            <v>No aplica</v>
          </cell>
          <cell r="MA84" t="str">
            <v>No aplica</v>
          </cell>
          <cell r="MB84" t="str">
            <v>Oportuno: Se radica en los tiempos establecidos por la Oficina Asesora de Planeación - OAP</v>
          </cell>
          <cell r="MC84" t="str">
            <v>No aplica</v>
          </cell>
          <cell r="MD84" t="str">
            <v>No aplica</v>
          </cell>
          <cell r="ME84" t="str">
            <v>Oportuno: Se radica en los tiempos establecidos por la Oficina Asesora de Planeación - OAP</v>
          </cell>
          <cell r="MF84" t="str">
            <v>No aplica</v>
          </cell>
          <cell r="MG84" t="str">
            <v>No aplica</v>
          </cell>
          <cell r="MH84">
            <v>0</v>
          </cell>
          <cell r="MI84">
            <v>0</v>
          </cell>
          <cell r="MJ84">
            <v>0</v>
          </cell>
          <cell r="MK84">
            <v>0</v>
          </cell>
          <cell r="ML84" t="str">
            <v>No aplica</v>
          </cell>
          <cell r="MM84" t="str">
            <v>No aplica</v>
          </cell>
          <cell r="MN84" t="str">
            <v>Coherente: La información de avance de la magnitud, consignada en el reporte del periodo, concuerda con la programación realizada, con la información cualitativa presentada, con las actividades establecidas (si aplica) y con los soportes presentados. Esta</v>
          </cell>
          <cell r="MO84" t="str">
            <v>No aplica</v>
          </cell>
          <cell r="MP84" t="str">
            <v>No aplica</v>
          </cell>
          <cell r="MQ84" t="str">
            <v>Coherente: La información de avance de la magnitud, consignada en el reporte del periodo, concuerda con la programación realizada, con la información cualitativa presentada, con las actividades establecidas (si aplica) y con los soportes presentados. Esta</v>
          </cell>
          <cell r="MR84" t="str">
            <v>No aplica</v>
          </cell>
          <cell r="MS84" t="str">
            <v>No aplica</v>
          </cell>
          <cell r="MT84">
            <v>0</v>
          </cell>
          <cell r="MU84">
            <v>0</v>
          </cell>
          <cell r="MV84">
            <v>0</v>
          </cell>
          <cell r="MW84">
            <v>0</v>
          </cell>
          <cell r="MX84" t="str">
            <v>No Programó</v>
          </cell>
          <cell r="MY84" t="str">
            <v>No Programó</v>
          </cell>
          <cell r="MZ84">
            <v>100</v>
          </cell>
          <cell r="NA84">
            <v>100</v>
          </cell>
          <cell r="NB84">
            <v>100</v>
          </cell>
          <cell r="NC84">
            <v>100</v>
          </cell>
          <cell r="ND84">
            <v>100</v>
          </cell>
          <cell r="NE84">
            <v>100</v>
          </cell>
          <cell r="NF84">
            <v>100</v>
          </cell>
          <cell r="NG84">
            <v>100</v>
          </cell>
          <cell r="NH84" t="str">
            <v/>
          </cell>
          <cell r="NI84" t="str">
            <v/>
          </cell>
          <cell r="NJ84" t="str">
            <v>No aplica</v>
          </cell>
          <cell r="NK84" t="str">
            <v>No aplica</v>
          </cell>
          <cell r="NL84" t="str">
            <v>No aplica</v>
          </cell>
          <cell r="NM84" t="str">
            <v>No aplica</v>
          </cell>
          <cell r="NN84" t="str">
            <v>No aplica</v>
          </cell>
          <cell r="NO84" t="str">
            <v>No aplica</v>
          </cell>
          <cell r="NP84" t="str">
            <v>No aplica</v>
          </cell>
          <cell r="NQ84" t="str">
            <v>No aplica</v>
          </cell>
          <cell r="NR84">
            <v>0</v>
          </cell>
          <cell r="NS84">
            <v>0</v>
          </cell>
          <cell r="NT84">
            <v>0</v>
          </cell>
          <cell r="NU84">
            <v>0</v>
          </cell>
          <cell r="NV84" t="str">
            <v>No se programó avance para este periodo</v>
          </cell>
          <cell r="NW84" t="str">
            <v>No se programó avance para este periodo</v>
          </cell>
          <cell r="NX84" t="str">
            <v>No se identificaron problemas o dificultades. La información consignada en el reporte del periodo, respecto a los avances, logros y retrasos presentados, da cuenta de forma clara, completa y concisa del nivel cumplimiento de la meta o indicador.</v>
          </cell>
          <cell r="NY84" t="str">
            <v>No se programó avance para este periodo</v>
          </cell>
          <cell r="NZ84" t="str">
            <v>No se programó avance para este periodo</v>
          </cell>
          <cell r="OA84" t="str">
            <v>No se identificaron problemas o dificultades. La información consignada en el reporte del periodo, respecto a los avances, logros y retrasos presentados, da cuenta de forma clara, completa y concisa del nivel cumplimiento de la meta o indicador.</v>
          </cell>
          <cell r="OB84" t="str">
            <v>No se programó avance para este periodo</v>
          </cell>
          <cell r="OC84" t="str">
            <v>No se programó avance para este periodo</v>
          </cell>
          <cell r="OD84">
            <v>0</v>
          </cell>
          <cell r="OE84">
            <v>0</v>
          </cell>
          <cell r="OF84">
            <v>0</v>
          </cell>
          <cell r="OG84">
            <v>0</v>
          </cell>
          <cell r="OJ84" t="str">
            <v>PD134</v>
          </cell>
          <cell r="OK84">
            <v>0.9</v>
          </cell>
          <cell r="OL84" t="str">
            <v>N/A</v>
          </cell>
          <cell r="OM84" t="str">
            <v>N/A</v>
          </cell>
          <cell r="ON84" t="str">
            <v>N/A</v>
          </cell>
          <cell r="OO84" t="str">
            <v>N/A</v>
          </cell>
          <cell r="OP84" t="str">
            <v>N/A</v>
          </cell>
          <cell r="OQ84" t="str">
            <v>N/A</v>
          </cell>
          <cell r="OR84" t="str">
            <v>N/A</v>
          </cell>
          <cell r="OS84" t="str">
            <v>N/A</v>
          </cell>
          <cell r="OT84" t="str">
            <v>N/A</v>
          </cell>
          <cell r="OU84" t="str">
            <v>N/A</v>
          </cell>
          <cell r="OV84" t="str">
            <v>N/A</v>
          </cell>
          <cell r="OW84" t="str">
            <v>N/A</v>
          </cell>
          <cell r="OX84" t="str">
            <v>N/A</v>
          </cell>
          <cell r="OY84" t="str">
            <v>N/A</v>
          </cell>
          <cell r="OZ84" t="str">
            <v>N/A</v>
          </cell>
          <cell r="PA84" t="str">
            <v>N/A</v>
          </cell>
          <cell r="PB84" t="str">
            <v>N/A</v>
          </cell>
          <cell r="PC84" t="str">
            <v>N/A</v>
          </cell>
          <cell r="PD84" t="str">
            <v>N/A</v>
          </cell>
          <cell r="PE84" t="str">
            <v>N/A</v>
          </cell>
          <cell r="PF84" t="str">
            <v>N/A</v>
          </cell>
          <cell r="PG84" t="str">
            <v>N/A</v>
          </cell>
          <cell r="PH84" t="str">
            <v>N/A</v>
          </cell>
          <cell r="PI84" t="str">
            <v>N/A</v>
          </cell>
          <cell r="PJ84" t="str">
            <v>N/A</v>
          </cell>
          <cell r="PK84" t="str">
            <v>N/A</v>
          </cell>
          <cell r="PL84">
            <v>6800004</v>
          </cell>
          <cell r="PM84">
            <v>620600576</v>
          </cell>
          <cell r="PN84" t="str">
            <v>Meta Sectorial</v>
          </cell>
        </row>
        <row r="85">
          <cell r="A85" t="str">
            <v>PD133A</v>
          </cell>
          <cell r="B85">
            <v>7872</v>
          </cell>
          <cell r="C85" t="str">
            <v>7872_3</v>
          </cell>
          <cell r="D85">
            <v>2020110010185</v>
          </cell>
          <cell r="E85" t="str">
            <v>Un nuevo contrato social y ambiental para la Bogotá del siglo XXI</v>
          </cell>
          <cell r="F85" t="str">
            <v>5. Construir Bogotá región con gobierno abierto, transparente y ciudadanía consciente.</v>
          </cell>
          <cell r="G85" t="str">
            <v>54. Transformación digital y gestión de TIC para un territorio inteligente</v>
          </cell>
          <cell r="H85" t="str">
            <v>Generar valor público para la ciudadanía, la Secretaria General y sus grupos de interes, mediante el uso y aprovechamiento estratégico de TIC.</v>
          </cell>
          <cell r="I85" t="str">
            <v>1. Contar con información oportuna y de calidad para la toma de decisiones</v>
          </cell>
          <cell r="J85" t="str">
            <v>Transformación digital y gestión TIC</v>
          </cell>
          <cell r="K85" t="str">
            <v>Oficina de Alta Consejería Distrital de Tecnologías de Información y Comunicaciones - TIC</v>
          </cell>
          <cell r="L85" t="str">
            <v>Felipe Guzman Ramirez</v>
          </cell>
          <cell r="M85" t="str">
            <v>Alto Consejero Distrital de Tecnologías de Información y Comunicaciones - TIC</v>
          </cell>
          <cell r="N85" t="str">
            <v>Oficina de Alta Consejería Distrital de Tecnologías de Información y Comunicaciones - TIC</v>
          </cell>
          <cell r="O85" t="str">
            <v>Felipe Guzman Ramirez</v>
          </cell>
          <cell r="P85" t="str">
            <v>Alto Consejero Distrital de Tecnologías de Información y Comunicaciones - TIC</v>
          </cell>
          <cell r="Q85" t="str">
            <v>Luisa Fernanda Ortega</v>
          </cell>
          <cell r="R85" t="str">
            <v>Jenny Torres</v>
          </cell>
          <cell r="S85" t="str">
            <v>3. Asesorar 100 porciento el diseño e implementación de las 16 agendas de Transformación Digital y sus aceleradores transversales</v>
          </cell>
          <cell r="T85" t="str">
            <v>Asesorar 100 porciento el diseño e implementación de las 16 agendas de Transformación Digital y sus aceleradores transversales</v>
          </cell>
          <cell r="Z85" t="str">
            <v>468. Formular e implementar las agendas de transformación digital para el Distrito</v>
          </cell>
          <cell r="AA85" t="str">
            <v>513. Porcentaje de avance de las agendas de transformación Digital Implementadas</v>
          </cell>
          <cell r="AB85" t="str">
            <v>22.2. Porcentaje de agendas de transformación digital asesoradas</v>
          </cell>
          <cell r="AC85" t="str">
            <v>3. Asesorar 100 porciento el diseño e implementación de las 16 agendas de Transformación Digital y sus aceleradores transversales</v>
          </cell>
          <cell r="AH85" t="str">
            <v>17. Alianzas para Lograr los Objetivos</v>
          </cell>
          <cell r="AI85" t="str">
            <v xml:space="preserve">PD_Meta Sectorial: 468. Formular e implementar las agendas de transformación digital para el Distrito; PD_Indicador Meta sector: 513. Porcentaje de avance de las agendas de transformación Digital Implementadas; PD_PMR: 22.2. Porcentaje de agendas de transformación digital asesoradas; PD_Meta Proyecto: 3. Asesorar 100 porciento el diseño e implementación de las 16 agendas de Transformación Digital y sus aceleradores transversales; ODS: 17. Alianzas para Lograr los Objetivos; </v>
          </cell>
          <cell r="AJ85" t="str">
            <v>Se programa la magnitud de la meta, teniendo en cuenta que se tienen recursos asigandos para la vigencia 2020.</v>
          </cell>
          <cell r="AK85">
            <v>44055</v>
          </cell>
          <cell r="AL85">
            <v>1</v>
          </cell>
          <cell r="AM85">
            <v>2022</v>
          </cell>
          <cell r="AN85" t="str">
            <v xml:space="preserve">Definir y hacer acompañamiento a la implementación de los proyectos de transformación digital de cada uno de los sectores de la alcaldía para transformar los modelos de atención de las entidades y de esta forma prestar mejores servicios a la ciudadanía. </v>
          </cell>
          <cell r="AO85" t="str">
            <v>A través del asesoramiento a la formulación e implementación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v>
          </cell>
          <cell r="AP85">
            <v>2020</v>
          </cell>
          <cell r="AQ85">
            <v>2024</v>
          </cell>
          <cell r="AR85" t="str">
            <v>Creciente</v>
          </cell>
          <cell r="AS85" t="str">
            <v>Eficacia</v>
          </cell>
          <cell r="AT85" t="str">
            <v>Porcentaje</v>
          </cell>
          <cell r="AU85" t="str">
            <v>Producto</v>
          </cell>
          <cell r="AV85" t="str">
            <v>N/D</v>
          </cell>
          <cell r="AW85" t="str">
            <v>N/D</v>
          </cell>
          <cell r="AX85" t="str">
            <v>N/D</v>
          </cell>
          <cell r="AY85">
            <v>1</v>
          </cell>
          <cell r="BB85" t="str">
            <v xml:space="preserve">Lograr Implementar las 16 agendas de transformación digital para las entidades cabeza de sector del Distito, mediante los hitos programados por los lideres del desarrollo de las agendas.
</v>
          </cell>
          <cell r="BC85" t="str">
            <v>(No. de hitos en la asesoria del diseño e implementación de las 16 Agendas logrados / Total de hitosen la asesoria del diseño e implementación de las 16 Agendas programados)*100</v>
          </cell>
          <cell r="BD85" t="str">
            <v xml:space="preserve">No. de hitos en la asesoria del diseño e implementación de las 16 Agendas logrados </v>
          </cell>
          <cell r="BE85" t="str">
            <v>Total de hitosen la asesoria del diseño e implementación de las 16 Agendas programados</v>
          </cell>
          <cell r="BF85" t="str">
            <v>Documentos de avance de la implementación de las Agendas</v>
          </cell>
          <cell r="BG85">
            <v>1</v>
          </cell>
          <cell r="BH85">
            <v>44055</v>
          </cell>
          <cell r="BI85">
            <v>0</v>
          </cell>
          <cell r="BJ85" t="str">
            <v>Plan de acción - proyectos de inversión (actividades)</v>
          </cell>
          <cell r="BK85">
            <v>100</v>
          </cell>
          <cell r="BL85">
            <v>5</v>
          </cell>
          <cell r="BM85">
            <v>15</v>
          </cell>
          <cell r="BN85">
            <v>45</v>
          </cell>
          <cell r="BO85">
            <v>75</v>
          </cell>
          <cell r="BP85">
            <v>100</v>
          </cell>
          <cell r="BQ85">
            <v>11887956919.233807</v>
          </cell>
          <cell r="BR85">
            <v>971624224</v>
          </cell>
          <cell r="BS85">
            <v>2580011883</v>
          </cell>
          <cell r="BT85">
            <v>2926484107</v>
          </cell>
          <cell r="BU85">
            <v>2712934000</v>
          </cell>
          <cell r="BV85">
            <v>2696902705.2338071</v>
          </cell>
          <cell r="BW85">
            <v>5</v>
          </cell>
          <cell r="BX85">
            <v>15</v>
          </cell>
          <cell r="BY85">
            <v>45</v>
          </cell>
          <cell r="BZ85">
            <v>10</v>
          </cell>
          <cell r="CA85">
            <v>30</v>
          </cell>
          <cell r="CB85">
            <v>937841014</v>
          </cell>
          <cell r="CC85">
            <v>926702091</v>
          </cell>
          <cell r="CD85">
            <v>2547267336</v>
          </cell>
          <cell r="CE85">
            <v>2460228432</v>
          </cell>
          <cell r="CF85">
            <v>5</v>
          </cell>
          <cell r="CG85">
            <v>15</v>
          </cell>
          <cell r="CH85">
            <v>37.5</v>
          </cell>
          <cell r="CI85" t="str">
            <v>Suma</v>
          </cell>
          <cell r="CJ85">
            <v>0</v>
          </cell>
          <cell r="CK85">
            <v>0</v>
          </cell>
          <cell r="CL85">
            <v>7.5</v>
          </cell>
          <cell r="CM85">
            <v>0</v>
          </cell>
          <cell r="CN85">
            <v>0</v>
          </cell>
          <cell r="CO85">
            <v>7.5</v>
          </cell>
          <cell r="CP85">
            <v>0</v>
          </cell>
          <cell r="CQ85">
            <v>0</v>
          </cell>
          <cell r="CR85">
            <v>7.5</v>
          </cell>
          <cell r="CS85">
            <v>0</v>
          </cell>
          <cell r="CT85">
            <v>0</v>
          </cell>
          <cell r="CU85">
            <v>7.5</v>
          </cell>
          <cell r="CV85">
            <v>45</v>
          </cell>
          <cell r="CW85">
            <v>22.5</v>
          </cell>
          <cell r="CX85">
            <v>22.5</v>
          </cell>
          <cell r="CY85">
            <v>0</v>
          </cell>
          <cell r="CZ85">
            <v>0</v>
          </cell>
          <cell r="DA85">
            <v>50</v>
          </cell>
          <cell r="DB85">
            <v>0</v>
          </cell>
          <cell r="DC85">
            <v>0</v>
          </cell>
          <cell r="DD85">
            <v>50</v>
          </cell>
          <cell r="DE85">
            <v>0</v>
          </cell>
          <cell r="DF85">
            <v>0</v>
          </cell>
          <cell r="DG85">
            <v>50</v>
          </cell>
          <cell r="DH85">
            <v>0</v>
          </cell>
          <cell r="DI85">
            <v>0</v>
          </cell>
          <cell r="DJ85">
            <v>50</v>
          </cell>
          <cell r="DK85">
            <v>200</v>
          </cell>
          <cell r="DL85">
            <v>0</v>
          </cell>
          <cell r="DM85">
            <v>0</v>
          </cell>
          <cell r="DN85">
            <v>50</v>
          </cell>
          <cell r="DO85">
            <v>0</v>
          </cell>
          <cell r="DP85">
            <v>0</v>
          </cell>
          <cell r="DQ85">
            <v>50</v>
          </cell>
          <cell r="DR85">
            <v>0</v>
          </cell>
          <cell r="DS85">
            <v>0</v>
          </cell>
          <cell r="DT85">
            <v>50</v>
          </cell>
          <cell r="DU85">
            <v>0</v>
          </cell>
          <cell r="DV85">
            <v>0</v>
          </cell>
          <cell r="DW85">
            <v>0</v>
          </cell>
          <cell r="DX85">
            <v>150</v>
          </cell>
          <cell r="DY85">
            <v>150</v>
          </cell>
          <cell r="DZ85">
            <v>0</v>
          </cell>
          <cell r="EA85">
            <v>0</v>
          </cell>
          <cell r="EB85" t="str">
            <v>Informe trimestral de Agendas de Transformación Digital y sus aceleradores. Adicionalmente se contará con los avances de actualización del sitio web de Agendas de Transformación Digital y avances de actualización del Centro de Gobierno actualizado</v>
          </cell>
          <cell r="EC85">
            <v>0</v>
          </cell>
          <cell r="ED85">
            <v>0</v>
          </cell>
          <cell r="EE85" t="str">
            <v>Informe trimestral de Agendas de Transformación Digital y sus aceleradores. Adicionalmente se contará con los avances de actualización del sitio web de Agendas de Transformación Digital y avances de actualización del Centro de Gobierno actualizado</v>
          </cell>
          <cell r="EF85">
            <v>0</v>
          </cell>
          <cell r="EG85">
            <v>0</v>
          </cell>
          <cell r="EH85" t="str">
            <v>Informe trimestral de Agendas de Transformación Digital y sus aceleradores. Adicionalmente se contará con los avances de actualización del sitio web de Agendas de Transformación Digital y avances de actualización del Centro de Gobierno actualizado</v>
          </cell>
          <cell r="EI85">
            <v>0</v>
          </cell>
          <cell r="EJ85">
            <v>0</v>
          </cell>
          <cell r="EK85" t="str">
            <v>Informe final de Agendas de Transformación Digital y sus aceleradores. Adicionalmente se contará con los avances de actualización del sitio web de Agendas de Transformación Digital y avances de actualización del Centro de Gobierno actualizado.</v>
          </cell>
          <cell r="EL85">
            <v>0</v>
          </cell>
          <cell r="EM85">
            <v>0</v>
          </cell>
          <cell r="EN85" t="str">
            <v>Informe primer trimestre de Agendas de Transformación Digital y de los aceleradores de interoperabilidad y analítica. Adicionalmente los avances en la actualización del sitio web de Agendas de Transformación Digital y actualización del Centro de Gobierno.</v>
          </cell>
          <cell r="EO85">
            <v>0</v>
          </cell>
          <cell r="EP85">
            <v>0</v>
          </cell>
          <cell r="EQ85" t="str">
            <v>Informe segundo trimestre de Agendas de Transformación Digital y de los aceleradores de interoperabilidad y analítica. Adicionalmente los avances en la actualización del sitio web de Agendas de Transformación Digital y actualización del Centro de Gobierno.</v>
          </cell>
          <cell r="ER85">
            <v>0</v>
          </cell>
          <cell r="ES85">
            <v>0</v>
          </cell>
          <cell r="ET85" t="str">
            <v>Informe tercer trimestre de Agendas de Transformación Digital y sus aceleradores. Adicionalmente, los avances en la actualización del sitio web de Agendas de Transformación Digital y avances de actualización del Centro de Gobierno actualizado</v>
          </cell>
          <cell r="EU85">
            <v>0</v>
          </cell>
          <cell r="EV85">
            <v>0</v>
          </cell>
          <cell r="EW85">
            <v>0</v>
          </cell>
          <cell r="EX85">
            <v>2629004000</v>
          </cell>
          <cell r="EY85">
            <v>2629004000</v>
          </cell>
          <cell r="EZ85">
            <v>2629004000</v>
          </cell>
          <cell r="FA85">
            <v>2629004000</v>
          </cell>
          <cell r="FB85">
            <v>2629004000</v>
          </cell>
          <cell r="FC85">
            <v>2629004000</v>
          </cell>
          <cell r="FD85">
            <v>2629004000</v>
          </cell>
          <cell r="FE85">
            <v>2629004000</v>
          </cell>
          <cell r="FF85">
            <v>2629004000</v>
          </cell>
          <cell r="FG85">
            <v>2629004000</v>
          </cell>
          <cell r="FH85">
            <v>2629004000</v>
          </cell>
          <cell r="FI85">
            <v>2629004000</v>
          </cell>
          <cell r="FJ85">
            <v>2629004000</v>
          </cell>
          <cell r="FK85">
            <v>2629004000</v>
          </cell>
          <cell r="FL85">
            <v>2629004000</v>
          </cell>
          <cell r="FM85">
            <v>2629004000</v>
          </cell>
          <cell r="FN85">
            <v>2629004000</v>
          </cell>
          <cell r="FO85">
            <v>2731304000</v>
          </cell>
          <cell r="FP85">
            <v>2863623117</v>
          </cell>
          <cell r="FQ85">
            <v>2863623117</v>
          </cell>
          <cell r="FR85">
            <v>2863623117</v>
          </cell>
          <cell r="FS85">
            <v>2863623117</v>
          </cell>
          <cell r="FT85">
            <v>2926484107</v>
          </cell>
          <cell r="FU85">
            <v>0</v>
          </cell>
          <cell r="FV85">
            <v>0</v>
          </cell>
          <cell r="FW85">
            <v>2926484107</v>
          </cell>
          <cell r="FX85">
            <v>2465936250</v>
          </cell>
          <cell r="FY85">
            <v>2465936250</v>
          </cell>
          <cell r="FZ85">
            <v>2448886069</v>
          </cell>
          <cell r="GA85">
            <v>2448886069</v>
          </cell>
          <cell r="GB85">
            <v>2448886069</v>
          </cell>
          <cell r="GC85">
            <v>2390148859</v>
          </cell>
          <cell r="GD85">
            <v>2390148859</v>
          </cell>
          <cell r="GE85">
            <v>2837059109</v>
          </cell>
          <cell r="GF85">
            <v>2837059109</v>
          </cell>
          <cell r="GG85">
            <v>2837059109</v>
          </cell>
          <cell r="GH85">
            <v>0</v>
          </cell>
          <cell r="GI85">
            <v>0</v>
          </cell>
          <cell r="GJ85">
            <v>2837059109</v>
          </cell>
          <cell r="GK85">
            <v>0</v>
          </cell>
          <cell r="GL85">
            <v>96488690</v>
          </cell>
          <cell r="GM85">
            <v>326267818</v>
          </cell>
          <cell r="GN85">
            <v>564373779</v>
          </cell>
          <cell r="GO85">
            <v>758436558</v>
          </cell>
          <cell r="GP85">
            <v>1015193725</v>
          </cell>
          <cell r="GQ85">
            <v>1195973224</v>
          </cell>
          <cell r="GR85">
            <v>1419532815</v>
          </cell>
          <cell r="GS85">
            <v>1745582155</v>
          </cell>
          <cell r="GT85">
            <v>2047472206</v>
          </cell>
          <cell r="GU85">
            <v>0</v>
          </cell>
          <cell r="GV85">
            <v>0</v>
          </cell>
          <cell r="GW85">
            <v>2047472206</v>
          </cell>
          <cell r="GX85">
            <v>0</v>
          </cell>
          <cell r="GY85">
            <v>0</v>
          </cell>
          <cell r="GZ85">
            <v>0</v>
          </cell>
          <cell r="HA85">
            <v>0</v>
          </cell>
          <cell r="HB85">
            <v>0</v>
          </cell>
          <cell r="HC85">
            <v>0</v>
          </cell>
          <cell r="HD85">
            <v>0</v>
          </cell>
          <cell r="HE85">
            <v>0</v>
          </cell>
          <cell r="HF85">
            <v>0</v>
          </cell>
          <cell r="HG85">
            <v>87038904</v>
          </cell>
          <cell r="HH85">
            <v>0</v>
          </cell>
          <cell r="HI85">
            <v>0</v>
          </cell>
          <cell r="HJ85">
            <v>87038904</v>
          </cell>
          <cell r="HK85">
            <v>60855654</v>
          </cell>
          <cell r="HL85">
            <v>87038904</v>
          </cell>
          <cell r="HM85">
            <v>87038904</v>
          </cell>
          <cell r="HN85">
            <v>87038904</v>
          </cell>
          <cell r="HO85">
            <v>87038904</v>
          </cell>
          <cell r="HP85">
            <v>87038904</v>
          </cell>
          <cell r="HQ85">
            <v>87038904</v>
          </cell>
          <cell r="HR85">
            <v>87038904</v>
          </cell>
          <cell r="HS85">
            <v>87038904</v>
          </cell>
          <cell r="HT85">
            <v>87038904</v>
          </cell>
          <cell r="HU85">
            <v>0</v>
          </cell>
          <cell r="HV85">
            <v>0</v>
          </cell>
          <cell r="HW85">
            <v>87038904</v>
          </cell>
          <cell r="HX85" t="str">
            <v>En lo corrido del Plan Distrital de Desarrollo, en cumplimiento del indicador sectorial, la Secretaría General avanzó en un 37,50% en la formulación e implementación de las agendas de transformación digital para el Distrito que representa un avance acumulado del 83,33% con respecto al total de la magnitud programada para la vigencia 2022
Dentro de las acciones adelantas en la vigencia se encuentran:
* Actualización del sitio web de las Agendas de Transformación Digital -https://bogota.gov.co/agendasTD/- donde se dio a conocer a la ciudadanía en general los avances, logros y proyecciones de los proyectos e iniciativas de las Agendas de Transformación Digital con el fin de que conozcan, usen y aprovechen los beneficios de los servicios y productos puestos a disposición por parte de las entidades distritales
* Actualización del Tablero de Control de los proyectos e iniciativas de las Agendas de Transformación Digital en el Centro de Gobierno de Bogotá desde su puesta en operación en septiembre 2022,  para facilitar el reporte y la consolidación de información relevante para el Alto Gobierno y las entidades distritales, que permiten mejorar el seguimiento del avance en la implementación de los proyectos e iniciativas estratégicos de transformación digital del distrito, así como visibilizar los resultados de estos.
* Presentación  de 10 proyectos priorizados de las Agendas de Transformación Digital para la vigencia 2022 en el Grupo Sinergia de la Comisión Distrital de Transformación Digital- CDTD, logrando avances en materia de articulación y coordinación institucional al interior de la Administración Distrital para su implementación y apoyo técnico en materia de interoperabilidad y analítica para acelerar su desarrollo y potenciar la generación de valor hacia la ciudadanía, las entidades y demás grupos de interés del Distrito, así: 3 en el primer trimestre de 2022 (Plataforma de Gobierno Abierto de Bogotá, Academia para la Cuarta Revolución Industrial, Bogotá Te Escucha - Servicio al ciudadano por redes sociales), 6 en el segundo trimestre de 2022 (CSIRT Distrital, Sistema de Información Integrado de Víctimas – SIVIC, Conectividad rural – Sumapaz, Gestión de datos de calidad del aire, Historia Clínica Electrónica Unificada - Bogotá Salud Digital y Sistema de Información de Gestión del Arbolado Urbano (SIGAU)) y 1 en el tercer trimestre de 2022 (A la Redonda).
Frente a los 21 proyectos priorizados durante la vigencia 2021 y lo corrido del 2022, presentados en el marco del Grupo Sinergia de la Comisión Distrital de Transformación se revisó el estado del avance en el cumplimiento de los compromisos acordados con corte al 30 de septiembre de 2022 y conforme a los reportes realizados por las entidades responsables y líderes de los proyectos, el 39% de los productos están realizados, el 30% se encuentran atrasados, el 19% en proceso de realización, el 10% sin reporte y el 2% cancelados.
Con relación a el estado general de avance en la generación de productos y resultados de los 100 proyectos que integran el portafolio de Agendas de Transformación Digital, el 52% de los proyectos cuentan con productos, el 45% con avance en productos y el 3% sin avance en productos.
Los principales logros de los proyectos de Agendas de Transformación que están a cargo de la Alta Consejería Distrital de TIC son los siguientes:
En el proyecto del Computer Security Incident Response Team (Equipo de respuesta ante incidencias de seguridad - CSIRT, se elaboró el proyecto de decreto que crea formalmente el CSIRT Distrital.
En el proyecto de Plataforma de Gobierno Abierto de Bogotá:
• Se desarrolló la funcionalidad de consulta de ingreso mínimo garantizado.
• Se realizó el proceso de votación de causas ciudadanas con 2.000 votantes las dos primeras semanas de Septiembre.
• Se incluyó la información sobre las localidades de Bogotá y puntos de contacto.
En el proyecto de Ciudadanía 360: 
• Se realizó la estructuración inicial del proyecto: objetivos, alcance y componentes.
• Se elaboró el primer planteamiento del caso de uso correspondiente al Sistema Distrital del Cuidado.
• Se generó el documento con la propuesta de arquitectura institucional del proyecto.
• Se elaboró la estrategia de formación y generación de habilidades en el equipo de trabajo de las entidades que hacen parte de la implementación del proyecto Ciudadanía 360.
• Se realizó un taller para mapear de manera preliminar de las capacidades de las entidades en materia de gobernanza y gestión de datos, seguridad de la información e interoperabilidad de cara a la implementación del proyecto.
En el proyecto de Conectividad Rural de Sumapaz:
• Se han realizado visitas a la localidad del Sumapaz con el operador tecnológico para reconocer el estado actual de los diferentes sitios donde se desplegará infraestructura.
• Se elaboró el plan de dirección del proyecto y cronograma de ejecución del proyecto.
• Se inició el proceso de consolidación de hojas de vida y entrevistas para cada uno de los perfiles que apoyaran la supervisión del proyecto
• Se repotencializó la conectividad en los 5 centros de conectividad campesina existentes, Nueva Granada, La Unión, San Juan, Betania y Nazareth. Pasó de conectividad satelital a radiofrecuencia y aumento la velocidad de navegación de 6 Mbps a 12 Mbps simétricos.
• Se elaboró guía metodológica de gestión comunitaria, la cual brinda herramientas conceptuales y estratégicas para realizar acercamientos con la comunidad de la localidad de Sumapaz y promover diálogos, acuerdos y compromisos.
• Se realizó el mapeo de los actores
• Se realizó la ruta para el diálogo y generación de acuerdo, la cual es una propuesta de proceso no lineal de diálogo que puede proporcionar elementos para lograr movilizar y orientar a la comunidad en espacios de concertación.
• Se inició con la construcción del plan de uso y apropiación.
BENEFICIOS:  El proyecto de Agendas de Transformación Digital contribuye a la construcción de un territorio inteligente a partir de la generación de capacidades, el aprovechamiento de oportunidades, el empoderamiento de la ciudadanía y el mejoramiento de calidad de vida en la ciudad. A través de las iniciativas de las Agendas de Transformación Digital y sus aceleradores se viene fortaleciendo la coordinación interinstitucional para responder a los retos de la transformación digital</v>
          </cell>
          <cell r="HY85" t="str">
            <v>No se presentaron retrasos</v>
          </cell>
          <cell r="HZ85" t="str">
            <v/>
          </cell>
          <cell r="IA85" t="str">
            <v/>
          </cell>
          <cell r="IB85" t="str">
            <v/>
          </cell>
          <cell r="IC85" t="str">
            <v>Avance: Se elaboró el informe trimestral de las Agendas de Transformación Digital incluyendo lo correspondiente a las actividades de aceleración de los proyectos priorizados en materia de Interoperabilidad y Analítica, así como la habilitación del Tablero de Control en el Centro de Gobierno de Bogotá que permite hacer seguimiento al avance en la implementación de los 100 proyectos, y la divulgación de los avances y resultados alcanzados a través el sitio web de Agendas de Transformación Digital.
Retrasos: No se presentaron retrasos</v>
          </cell>
          <cell r="ID85" t="str">
            <v/>
          </cell>
          <cell r="IE85" t="str">
            <v/>
          </cell>
          <cell r="IF85" t="str">
            <v>Avance: Se elaboró el informe trimestral de las Agendas de Transformación Digital incluyendo lo correspondiente a las actividades de aceleración de los proyectos priorizados en materia de Interoperabilidad y Analítica, así como de la actualización  Tablero de Control en el Centro de Gobierno de Bogotá que permite hacer seguimiento al avance en la implementación de los 100 proyectos, y de la divulgación de los avances y resultados alcanzados a través el sitio web de Agendas de Transformación Digital.
Retrasos: No se presentaron retrasos</v>
          </cell>
          <cell r="IG85" t="str">
            <v/>
          </cell>
          <cell r="IH85" t="str">
            <v/>
          </cell>
          <cell r="II85" t="str">
            <v>Avance: Se elaboró el informe trimestral de las Agendas de Transformación Digital incluyendo lo correspondiente a las actividades de aceleración de los proyectos priorizados en materia de Interoperabilidad y Analítica, así como de la actualización  Tablero de Control en el Centro de Gobierno de Bogotá que permite hacer seguimiento al avance en la implementación de los 100 proyectos, y de la divulgación de los avances y resultados alcanzados a través el sitio web de Agendas de Transformación Digital.
Retrasos: No se presentaron retrasos</v>
          </cell>
          <cell r="IJ85" t="str">
            <v/>
          </cell>
          <cell r="IK85" t="str">
            <v/>
          </cell>
          <cell r="IL85" t="str">
            <v/>
          </cell>
          <cell r="IM85">
            <v>0</v>
          </cell>
          <cell r="IN85">
            <v>0</v>
          </cell>
          <cell r="IO85">
            <v>1</v>
          </cell>
          <cell r="IP85">
            <v>0</v>
          </cell>
          <cell r="IQ85">
            <v>0</v>
          </cell>
          <cell r="IR85">
            <v>1</v>
          </cell>
          <cell r="IS85">
            <v>0</v>
          </cell>
          <cell r="IT85">
            <v>0</v>
          </cell>
          <cell r="IU85">
            <v>1</v>
          </cell>
          <cell r="IV85">
            <v>0</v>
          </cell>
          <cell r="IW85">
            <v>0</v>
          </cell>
          <cell r="IX85">
            <v>0</v>
          </cell>
          <cell r="IY85">
            <v>0.75</v>
          </cell>
          <cell r="IZ85">
            <v>0</v>
          </cell>
          <cell r="JA85">
            <v>0</v>
          </cell>
          <cell r="JB85">
            <v>25</v>
          </cell>
          <cell r="JC85">
            <v>0</v>
          </cell>
          <cell r="JD85">
            <v>0</v>
          </cell>
          <cell r="JE85">
            <v>25</v>
          </cell>
          <cell r="JF85">
            <v>0</v>
          </cell>
          <cell r="JG85">
            <v>0</v>
          </cell>
          <cell r="JH85">
            <v>25</v>
          </cell>
          <cell r="JI85">
            <v>0</v>
          </cell>
          <cell r="JJ85">
            <v>0</v>
          </cell>
          <cell r="JK85">
            <v>0</v>
          </cell>
          <cell r="JL85">
            <v>75</v>
          </cell>
          <cell r="JM85">
            <v>0</v>
          </cell>
          <cell r="JN85">
            <v>0</v>
          </cell>
          <cell r="JO85">
            <v>25</v>
          </cell>
          <cell r="JP85">
            <v>25</v>
          </cell>
          <cell r="JQ85">
            <v>25</v>
          </cell>
          <cell r="JR85">
            <v>50</v>
          </cell>
          <cell r="JS85">
            <v>50</v>
          </cell>
          <cell r="JT85">
            <v>50</v>
          </cell>
          <cell r="JU85">
            <v>75</v>
          </cell>
          <cell r="JV85">
            <v>75</v>
          </cell>
          <cell r="JW85">
            <v>75</v>
          </cell>
          <cell r="JX85">
            <v>75</v>
          </cell>
          <cell r="JY85" t="str">
            <v>No Programó</v>
          </cell>
          <cell r="JZ85" t="str">
            <v/>
          </cell>
          <cell r="KA85">
            <v>100</v>
          </cell>
          <cell r="KB85" t="str">
            <v/>
          </cell>
          <cell r="KC85" t="str">
            <v/>
          </cell>
          <cell r="KD85">
            <v>100</v>
          </cell>
          <cell r="KE85" t="str">
            <v/>
          </cell>
          <cell r="KF85" t="str">
            <v/>
          </cell>
          <cell r="KG85">
            <v>100</v>
          </cell>
          <cell r="KH85" t="str">
            <v/>
          </cell>
          <cell r="KI85" t="str">
            <v/>
          </cell>
          <cell r="KJ85" t="str">
            <v/>
          </cell>
          <cell r="KK85" t="str">
            <v>No Programó</v>
          </cell>
          <cell r="KL85" t="str">
            <v>No Programó</v>
          </cell>
          <cell r="KM85">
            <v>100</v>
          </cell>
          <cell r="KN85">
            <v>100</v>
          </cell>
          <cell r="KO85">
            <v>100</v>
          </cell>
          <cell r="KP85">
            <v>100</v>
          </cell>
          <cell r="KQ85">
            <v>100</v>
          </cell>
          <cell r="KR85">
            <v>100</v>
          </cell>
          <cell r="KS85">
            <v>100</v>
          </cell>
          <cell r="KT85">
            <v>100</v>
          </cell>
          <cell r="KU85" t="str">
            <v/>
          </cell>
          <cell r="KV85" t="str">
            <v/>
          </cell>
          <cell r="KW85">
            <v>100</v>
          </cell>
          <cell r="KX85" t="str">
            <v>7872_1</v>
          </cell>
          <cell r="KY85" t="str">
            <v>1. Contar con información oportuna y de calidad para la toma de decisiones</v>
          </cell>
          <cell r="KZ85">
            <v>100</v>
          </cell>
          <cell r="LA85">
            <v>74</v>
          </cell>
          <cell r="LB85">
            <v>100</v>
          </cell>
          <cell r="LC85">
            <v>74</v>
          </cell>
          <cell r="LD85">
            <v>100</v>
          </cell>
          <cell r="LE85">
            <v>80.708333333333343</v>
          </cell>
          <cell r="LF85">
            <v>15428222000</v>
          </cell>
          <cell r="LG85">
            <v>13911629371</v>
          </cell>
          <cell r="LH85">
            <v>9908493012</v>
          </cell>
          <cell r="LI85">
            <v>627400580</v>
          </cell>
          <cell r="LJ85">
            <v>620600576</v>
          </cell>
          <cell r="LK85" t="str">
            <v>No Programó</v>
          </cell>
          <cell r="LL85" t="str">
            <v>No Programó</v>
          </cell>
          <cell r="LM85">
            <v>7.5</v>
          </cell>
          <cell r="LN85">
            <v>0</v>
          </cell>
          <cell r="LO85">
            <v>0</v>
          </cell>
          <cell r="LP85">
            <v>7.5</v>
          </cell>
          <cell r="LQ85">
            <v>0</v>
          </cell>
          <cell r="LR85">
            <v>0</v>
          </cell>
          <cell r="LS85">
            <v>7.5</v>
          </cell>
          <cell r="LT85">
            <v>0</v>
          </cell>
          <cell r="LU85" t="str">
            <v/>
          </cell>
          <cell r="LV85" t="str">
            <v/>
          </cell>
          <cell r="LW85">
            <v>22.5</v>
          </cell>
          <cell r="LX85">
            <v>22.5</v>
          </cell>
          <cell r="LY85">
            <v>37.5</v>
          </cell>
          <cell r="LZ85" t="str">
            <v>No aplica</v>
          </cell>
          <cell r="MA85" t="str">
            <v>No aplica</v>
          </cell>
          <cell r="MB85" t="str">
            <v>Oportuno: Se radica en los tiempos establecidos por la Oficina Asesora de Planeación - OAP</v>
          </cell>
          <cell r="MC85" t="str">
            <v>No aplica</v>
          </cell>
          <cell r="MD85" t="str">
            <v>No aplica</v>
          </cell>
          <cell r="ME85" t="str">
            <v>Oportuno: Se radica en los tiempos establecidos por la Oficina Asesora de Planeación - OAP</v>
          </cell>
          <cell r="MF85" t="str">
            <v>No aplica</v>
          </cell>
          <cell r="MG85" t="str">
            <v>No aplica</v>
          </cell>
          <cell r="MH85">
            <v>0</v>
          </cell>
          <cell r="MI85">
            <v>0</v>
          </cell>
          <cell r="MJ85">
            <v>0</v>
          </cell>
          <cell r="MK85">
            <v>0</v>
          </cell>
          <cell r="ML85" t="str">
            <v>No aplica</v>
          </cell>
          <cell r="MM85" t="str">
            <v>No aplica</v>
          </cell>
          <cell r="MN85" t="str">
            <v>Coherente: La información de avance de la magnitud, consignada en el reporte del periodo, concuerda con la programación realizada, con la información cualitativa presentada, con las actividades establecidas (si aplica) y con los soportes presentados. Esta</v>
          </cell>
          <cell r="MO85" t="str">
            <v>No aplica</v>
          </cell>
          <cell r="MP85" t="str">
            <v>No aplica</v>
          </cell>
          <cell r="MQ85" t="str">
            <v>Coherente: La información de avance de la magnitud, consignada en el reporte del periodo, concuerda con la programación realizada, con la información cualitativa presentada, con las actividades establecidas (si aplica) y con los soportes presentados. Esta</v>
          </cell>
          <cell r="MR85" t="str">
            <v>No aplica</v>
          </cell>
          <cell r="MS85" t="str">
            <v>No aplica</v>
          </cell>
          <cell r="MT85">
            <v>0</v>
          </cell>
          <cell r="MU85">
            <v>0</v>
          </cell>
          <cell r="MV85">
            <v>0</v>
          </cell>
          <cell r="MW85">
            <v>0</v>
          </cell>
          <cell r="MX85" t="str">
            <v>No Programó</v>
          </cell>
          <cell r="MY85" t="str">
            <v>No Programó</v>
          </cell>
          <cell r="MZ85">
            <v>100</v>
          </cell>
          <cell r="NA85">
            <v>100</v>
          </cell>
          <cell r="NB85">
            <v>100</v>
          </cell>
          <cell r="NC85">
            <v>100</v>
          </cell>
          <cell r="ND85">
            <v>100</v>
          </cell>
          <cell r="NE85">
            <v>100</v>
          </cell>
          <cell r="NF85">
            <v>100</v>
          </cell>
          <cell r="NG85">
            <v>100</v>
          </cell>
          <cell r="NH85" t="str">
            <v/>
          </cell>
          <cell r="NI85" t="str">
            <v/>
          </cell>
          <cell r="NJ85" t="str">
            <v>La información consignada en el reporte del periodo, coincide con la información registrada en las herramientas presupuestales oficiales.</v>
          </cell>
          <cell r="NK85" t="str">
            <v>La información consignada en el reporte del periodo, coincide con la información registrada en las herramientas presupuestales oficiales.</v>
          </cell>
          <cell r="NL85" t="str">
            <v>La información consignada en el reporte del periodo, coincide con la información registrada en las herramientas presupuestales oficiales.</v>
          </cell>
          <cell r="NM85" t="str">
            <v>La información consignada en el reporte del periodo, coincide con la información registrada en las herramientas presupuestales oficiales.</v>
          </cell>
          <cell r="NN85" t="str">
            <v>La información consignada en el reporte del periodo, coincide con la información registrada en las herramientas presupuestales oficiales.</v>
          </cell>
          <cell r="NO85" t="str">
            <v>La información consignada en el reporte del periodo, coincide con la información registrada en las herramientas presupuestales oficiales.</v>
          </cell>
          <cell r="NP85" t="str">
            <v>La información consignada en el reporte del periodo, coincide con la información registrada en las herramientas presupuestales oficiales.</v>
          </cell>
          <cell r="NQ85" t="str">
            <v>La información consignada en el reporte del periodo, coincide con la información registrada en las herramientas presupuestales oficiales.</v>
          </cell>
          <cell r="NR85">
            <v>0</v>
          </cell>
          <cell r="NS85">
            <v>0</v>
          </cell>
          <cell r="NT85">
            <v>0</v>
          </cell>
          <cell r="NU85">
            <v>0</v>
          </cell>
          <cell r="NV85" t="str">
            <v>No se programó avance para este periodo</v>
          </cell>
          <cell r="NW85" t="str">
            <v>No se programó avance para este periodo</v>
          </cell>
          <cell r="NX85" t="str">
            <v>No se identificaron problemas o dificultades. La información consignada en el reporte del periodo, respecto a los avances, logros y retrasos presentados, da cuenta de forma clara, completa y concisa del nivel cumplimiento de la meta o indicador.</v>
          </cell>
          <cell r="NY85" t="str">
            <v>No se programó avance para este periodo</v>
          </cell>
          <cell r="NZ85" t="str">
            <v>No se programó avance para este periodo</v>
          </cell>
          <cell r="OA85" t="str">
            <v>No se identificaron problemas o dificultades. La información consignada en el reporte del periodo, respecto a los avances, logros y retrasos presentados, da cuenta de forma clara, completa y concisa del nivel cumplimiento de la meta o indicador.</v>
          </cell>
          <cell r="OB85" t="str">
            <v>No se programó avance para este periodo</v>
          </cell>
          <cell r="OC85" t="str">
            <v>No se programó avance para este periodo</v>
          </cell>
          <cell r="OD85">
            <v>0</v>
          </cell>
          <cell r="OE85">
            <v>0</v>
          </cell>
          <cell r="OF85">
            <v>0</v>
          </cell>
          <cell r="OG85">
            <v>0</v>
          </cell>
          <cell r="OJ85" t="str">
            <v>PD133A</v>
          </cell>
          <cell r="OK85">
            <v>37.5</v>
          </cell>
          <cell r="OL85">
            <v>0</v>
          </cell>
          <cell r="OM85">
            <v>0</v>
          </cell>
          <cell r="ON85">
            <v>0</v>
          </cell>
          <cell r="OO85">
            <v>0</v>
          </cell>
          <cell r="OP85">
            <v>0</v>
          </cell>
          <cell r="OQ85">
            <v>0</v>
          </cell>
          <cell r="OR85">
            <v>0</v>
          </cell>
          <cell r="OS85">
            <v>0</v>
          </cell>
          <cell r="OT85">
            <v>0</v>
          </cell>
          <cell r="OU85">
            <v>0</v>
          </cell>
          <cell r="OV85">
            <v>0</v>
          </cell>
          <cell r="OW85">
            <v>0</v>
          </cell>
          <cell r="OX85">
            <v>0</v>
          </cell>
          <cell r="OY85">
            <v>87038904</v>
          </cell>
          <cell r="OZ85">
            <v>87038904</v>
          </cell>
          <cell r="PA85">
            <v>87038904</v>
          </cell>
          <cell r="PB85">
            <v>87038904</v>
          </cell>
          <cell r="PC85">
            <v>87038904</v>
          </cell>
          <cell r="PD85">
            <v>87038904</v>
          </cell>
          <cell r="PE85">
            <v>87038904</v>
          </cell>
          <cell r="PF85">
            <v>87038904</v>
          </cell>
          <cell r="PG85">
            <v>87038904</v>
          </cell>
          <cell r="PH85">
            <v>87038904</v>
          </cell>
          <cell r="PI85">
            <v>0</v>
          </cell>
          <cell r="PJ85">
            <v>0</v>
          </cell>
          <cell r="PK85">
            <v>87038904</v>
          </cell>
          <cell r="PL85">
            <v>6800004</v>
          </cell>
          <cell r="PM85">
            <v>620600576</v>
          </cell>
          <cell r="PN85" t="str">
            <v>Meta Sectorial</v>
          </cell>
        </row>
        <row r="86">
          <cell r="A86" t="str">
            <v>PD135</v>
          </cell>
          <cell r="B86">
            <v>7872</v>
          </cell>
          <cell r="C86" t="str">
            <v>7872_5</v>
          </cell>
          <cell r="D86">
            <v>2020110010185</v>
          </cell>
          <cell r="E86" t="str">
            <v>Un nuevo contrato social y ambiental para la Bogotá del siglo XXI</v>
          </cell>
          <cell r="F86" t="str">
            <v>5. Construir Bogotá región con gobierno abierto, transparente y ciudadanía consciente.</v>
          </cell>
          <cell r="G86" t="str">
            <v>54. Transformación digital y gestión de TIC para un territorio inteligente</v>
          </cell>
          <cell r="H86" t="str">
            <v>Generar valor público para la ciudadanía, la Secretaria General y sus grupos de interes, mediante el uso y aprovechamiento estratégico de TIC.</v>
          </cell>
          <cell r="I86" t="str">
            <v>1. Contar con información oportuna y de calidad para la toma de decisiones</v>
          </cell>
          <cell r="J86" t="str">
            <v>Transformación digital y gestión TIC</v>
          </cell>
          <cell r="K86" t="str">
            <v>Oficina de Alta Consejería Distrital de Tecnologías de Información y Comunicaciones - TIC</v>
          </cell>
          <cell r="L86" t="str">
            <v>Felipe Guzman Ramirez</v>
          </cell>
          <cell r="M86" t="str">
            <v>Alto Consejero Distrital de Tecnologías de Información y Comunicaciones - TIC</v>
          </cell>
          <cell r="N86" t="str">
            <v>Oficina de Alta Consejería Distrital de Tecnologías de Información y Comunicaciones - TIC</v>
          </cell>
          <cell r="O86" t="str">
            <v>Felipe Guzman Ramirez</v>
          </cell>
          <cell r="P86" t="str">
            <v>Alto Consejero Distrital de Tecnologías de Información y Comunicaciones - TIC</v>
          </cell>
          <cell r="Q86" t="str">
            <v>Luisa Fernanda Ortega</v>
          </cell>
          <cell r="R86" t="str">
            <v>Jenny Torres</v>
          </cell>
          <cell r="S86" t="str">
            <v>5. Desarrollar una estrategia de apropiación para potenciar el conocimiento y uso de tecnologías.</v>
          </cell>
          <cell r="T86" t="str">
            <v>Desarrollar una estrategia de apropiación para potenciar el conocimiento y uso de tecnologías.</v>
          </cell>
          <cell r="AC86" t="str">
            <v>5. Desarrollar una estrategia de apropiación para potenciar el conocimiento y uso de tecnologías.</v>
          </cell>
          <cell r="AI86" t="str">
            <v xml:space="preserve">PD_Meta Proyecto: 5. Desarrollar una estrategia de apropiación para potenciar el conocimiento y uso de tecnologías.; </v>
          </cell>
          <cell r="AJ86">
            <v>0</v>
          </cell>
          <cell r="AK86">
            <v>44055</v>
          </cell>
          <cell r="AL86">
            <v>1</v>
          </cell>
          <cell r="AM86">
            <v>2022</v>
          </cell>
          <cell r="AN86" t="str">
            <v>Con el desarrollo de la estrategia se busca promover dinámicas de apropiación para el acceso, uso y aprovechamiento de las TIC (presentes y futuras) mediante alianzas con los actores del ecosistema, para canalizarlos en Bogotá- Región, reconociendo las necesidades particulares de los diversos grupos de interés y poblacionales, y sus enfoques diferenciales, ​est(grupos etarios, étnicos, género, discapacidad) en su cotidianidad y su interacción con el gobierno local.​ Este indicador mide el avance del desarrollo de la estrategia durante el Cuatrienio.</v>
          </cell>
          <cell r="AO86" t="str">
            <v>Cultura Digital reforzada
Dinamización del ecosistema digital 
Aprovechar redes de colaboración buscando resultados efectivos para potenciar el conocimiento de los ciudadanos en materia de acceso, uso y  aprovechamiento de las TIC.</v>
          </cell>
          <cell r="AP86">
            <v>2020</v>
          </cell>
          <cell r="AQ86">
            <v>2024</v>
          </cell>
          <cell r="AR86" t="str">
            <v>Creciente</v>
          </cell>
          <cell r="AS86" t="str">
            <v>Eficacia</v>
          </cell>
          <cell r="AT86" t="str">
            <v>Número</v>
          </cell>
          <cell r="AU86" t="str">
            <v>Producto</v>
          </cell>
          <cell r="AV86" t="str">
            <v>N/D</v>
          </cell>
          <cell r="AW86" t="str">
            <v>N/D</v>
          </cell>
          <cell r="AX86" t="str">
            <v>N/D</v>
          </cell>
          <cell r="AY86">
            <v>1</v>
          </cell>
          <cell r="BB86" t="str">
            <v>Lograr el desarrollo de la Estrategia de Apropiación para potenciar el conocimiento y uso de Tecnologías a traves de sus actividades</v>
          </cell>
          <cell r="BC86" t="str">
            <v>(No. de hitos del desarrollo de la Estrategia de Apropiación logrados/Total de hitos del desarrollo de la Estrategia de Apropiación programados)</v>
          </cell>
          <cell r="BD86" t="str">
            <v>No. de hitos del desarrollo de la Estrategia de Apropiación logrados</v>
          </cell>
          <cell r="BE86" t="str">
            <v>Total de hitos del desarrollo de la Estrategia de Apropiación programados</v>
          </cell>
          <cell r="BF86" t="str">
            <v>Documentos de avances de desarrollo e implementación de la Estrategia de aptopiación.
Plan de Acción de la alta Consejeria Distrital de TIC</v>
          </cell>
          <cell r="BG86">
            <v>1</v>
          </cell>
          <cell r="BH86">
            <v>44055</v>
          </cell>
          <cell r="BI86">
            <v>0</v>
          </cell>
          <cell r="BJ86" t="str">
            <v>Plan de acción - proyectos de inversión (actividades)</v>
          </cell>
          <cell r="BK86">
            <v>1</v>
          </cell>
          <cell r="BL86">
            <v>0.1</v>
          </cell>
          <cell r="BM86">
            <v>0.3</v>
          </cell>
          <cell r="BN86">
            <v>0.5</v>
          </cell>
          <cell r="BO86">
            <v>0.7</v>
          </cell>
          <cell r="BP86">
            <v>1</v>
          </cell>
          <cell r="BQ86">
            <v>3464769922.039115</v>
          </cell>
          <cell r="BR86">
            <v>756208431</v>
          </cell>
          <cell r="BS86">
            <v>216775442</v>
          </cell>
          <cell r="BT86">
            <v>741951891</v>
          </cell>
          <cell r="BU86">
            <v>852770000</v>
          </cell>
          <cell r="BV86">
            <v>897064158.03911519</v>
          </cell>
          <cell r="BW86">
            <v>0.1</v>
          </cell>
          <cell r="BX86">
            <v>0.3</v>
          </cell>
          <cell r="BY86">
            <v>0.5</v>
          </cell>
          <cell r="BZ86">
            <v>0.19999999999999998</v>
          </cell>
          <cell r="CA86">
            <v>0.19999999999999996</v>
          </cell>
          <cell r="CB86">
            <v>754142741</v>
          </cell>
          <cell r="CC86">
            <v>751402137</v>
          </cell>
          <cell r="CD86">
            <v>216775216</v>
          </cell>
          <cell r="CE86">
            <v>216775216</v>
          </cell>
          <cell r="CF86">
            <v>0.1</v>
          </cell>
          <cell r="CG86">
            <v>0.30000000000000004</v>
          </cell>
          <cell r="CH86">
            <v>0.44</v>
          </cell>
          <cell r="CI86" t="str">
            <v>Suma</v>
          </cell>
          <cell r="CJ86">
            <v>0</v>
          </cell>
          <cell r="CK86">
            <v>0</v>
          </cell>
          <cell r="CL86">
            <v>0</v>
          </cell>
          <cell r="CM86">
            <v>3.9999999999999994E-2</v>
          </cell>
          <cell r="CN86">
            <v>0</v>
          </cell>
          <cell r="CO86">
            <v>1.9999999999999997E-2</v>
          </cell>
          <cell r="CP86">
            <v>3.9999999999999994E-2</v>
          </cell>
          <cell r="CQ86">
            <v>0</v>
          </cell>
          <cell r="CR86">
            <v>0</v>
          </cell>
          <cell r="CS86">
            <v>3.9999999999999994E-2</v>
          </cell>
          <cell r="CT86">
            <v>0</v>
          </cell>
          <cell r="CU86">
            <v>5.9999999999999984E-2</v>
          </cell>
          <cell r="CV86">
            <v>0.5</v>
          </cell>
          <cell r="CW86">
            <v>0.13999999999999996</v>
          </cell>
          <cell r="CX86">
            <v>0.13999999999999996</v>
          </cell>
          <cell r="CY86">
            <v>0</v>
          </cell>
          <cell r="CZ86">
            <v>0</v>
          </cell>
          <cell r="DA86">
            <v>0</v>
          </cell>
          <cell r="DB86">
            <v>40</v>
          </cell>
          <cell r="DC86">
            <v>0</v>
          </cell>
          <cell r="DD86">
            <v>20</v>
          </cell>
          <cell r="DE86">
            <v>40</v>
          </cell>
          <cell r="DF86">
            <v>0</v>
          </cell>
          <cell r="DG86">
            <v>0</v>
          </cell>
          <cell r="DH86">
            <v>40</v>
          </cell>
          <cell r="DI86">
            <v>0</v>
          </cell>
          <cell r="DJ86">
            <v>60</v>
          </cell>
          <cell r="DK86">
            <v>200</v>
          </cell>
          <cell r="DL86">
            <v>0</v>
          </cell>
          <cell r="DM86">
            <v>0</v>
          </cell>
          <cell r="DN86">
            <v>0</v>
          </cell>
          <cell r="DO86">
            <v>40</v>
          </cell>
          <cell r="DP86">
            <v>0</v>
          </cell>
          <cell r="DQ86">
            <v>20</v>
          </cell>
          <cell r="DR86">
            <v>40</v>
          </cell>
          <cell r="DS86">
            <v>0</v>
          </cell>
          <cell r="DT86">
            <v>0</v>
          </cell>
          <cell r="DU86">
            <v>40</v>
          </cell>
          <cell r="DV86">
            <v>0</v>
          </cell>
          <cell r="DW86">
            <v>0</v>
          </cell>
          <cell r="DX86">
            <v>140</v>
          </cell>
          <cell r="DY86">
            <v>140</v>
          </cell>
          <cell r="DZ86">
            <v>0</v>
          </cell>
          <cell r="EA86">
            <v>0</v>
          </cell>
          <cell r="EB86">
            <v>0</v>
          </cell>
          <cell r="EC86" t="str">
            <v>Informe trimestral de gestión y resultados de los avances de la estrategia de apropiación de TIC</v>
          </cell>
          <cell r="ED86">
            <v>0</v>
          </cell>
          <cell r="EE86" t="str">
            <v>Evaluación de satisfacción de usuarios</v>
          </cell>
          <cell r="EF86" t="str">
            <v>Informe trimestral de gestión y resultados de los avances de la estrategia de apropiación de TIC</v>
          </cell>
          <cell r="EG86">
            <v>0</v>
          </cell>
          <cell r="EH86">
            <v>0</v>
          </cell>
          <cell r="EI86" t="str">
            <v>Informe trimestral de gestión y resultados de los avances de la estrategia de apropiación de TIC</v>
          </cell>
          <cell r="EJ86">
            <v>0</v>
          </cell>
          <cell r="EK86" t="str">
            <v>Informe final de gestión y resultados de los avances de la estrategia de apropiación de TIC
Informe de evaluación de la apropiación de TIC en el Distrito
Evaluación de satisfacción de usuarios</v>
          </cell>
          <cell r="EL86">
            <v>0</v>
          </cell>
          <cell r="EM86">
            <v>0</v>
          </cell>
          <cell r="EN86">
            <v>0</v>
          </cell>
          <cell r="EO86" t="str">
            <v>Informe trimestral de gestión y resultados de los avances de la estrategia de apropiación de TIC</v>
          </cell>
          <cell r="EP86">
            <v>0</v>
          </cell>
          <cell r="EQ86" t="str">
            <v>Evaluación de satisfacción de usuarios_ Informe de evaluacion y 73 encuestas tabuladas</v>
          </cell>
          <cell r="ER86" t="str">
            <v>Informe trimestral de gestión y resultados de los avances de la estrategia de apropiación de TIC</v>
          </cell>
          <cell r="ES86">
            <v>0</v>
          </cell>
          <cell r="ET86">
            <v>0</v>
          </cell>
          <cell r="EU86" t="str">
            <v>Informe trimestral de gestión y resultados de los avances de la estrategia de apropiación de TIC</v>
          </cell>
          <cell r="EV86">
            <v>0.06</v>
          </cell>
          <cell r="EW86">
            <v>0</v>
          </cell>
          <cell r="EX86">
            <v>759664000</v>
          </cell>
          <cell r="EY86">
            <v>759664000</v>
          </cell>
          <cell r="EZ86">
            <v>759664000</v>
          </cell>
          <cell r="FA86">
            <v>759664000</v>
          </cell>
          <cell r="FB86">
            <v>759664000</v>
          </cell>
          <cell r="FC86">
            <v>759664000</v>
          </cell>
          <cell r="FD86">
            <v>759664000</v>
          </cell>
          <cell r="FE86">
            <v>759664000</v>
          </cell>
          <cell r="FF86">
            <v>759664000</v>
          </cell>
          <cell r="FG86">
            <v>759664000</v>
          </cell>
          <cell r="FH86">
            <v>759664000</v>
          </cell>
          <cell r="FI86">
            <v>759664000</v>
          </cell>
          <cell r="FJ86">
            <v>759664000</v>
          </cell>
          <cell r="FK86">
            <v>759664000</v>
          </cell>
          <cell r="FL86">
            <v>759664000</v>
          </cell>
          <cell r="FM86">
            <v>759664000</v>
          </cell>
          <cell r="FN86">
            <v>759664000</v>
          </cell>
          <cell r="FO86">
            <v>759664000</v>
          </cell>
          <cell r="FP86">
            <v>749353521</v>
          </cell>
          <cell r="FQ86">
            <v>749353521</v>
          </cell>
          <cell r="FR86">
            <v>749353521</v>
          </cell>
          <cell r="FS86">
            <v>749353521</v>
          </cell>
          <cell r="FT86">
            <v>741951891</v>
          </cell>
          <cell r="FU86">
            <v>0</v>
          </cell>
          <cell r="FV86">
            <v>0</v>
          </cell>
          <cell r="FW86">
            <v>741951891</v>
          </cell>
          <cell r="FX86">
            <v>599353521</v>
          </cell>
          <cell r="FY86">
            <v>599353521</v>
          </cell>
          <cell r="FZ86">
            <v>599353521</v>
          </cell>
          <cell r="GA86">
            <v>749353521</v>
          </cell>
          <cell r="GB86">
            <v>749353521</v>
          </cell>
          <cell r="GC86">
            <v>749353521</v>
          </cell>
          <cell r="GD86">
            <v>708380216</v>
          </cell>
          <cell r="GE86">
            <v>741951891</v>
          </cell>
          <cell r="GF86">
            <v>741951891</v>
          </cell>
          <cell r="GG86">
            <v>741951891</v>
          </cell>
          <cell r="GH86">
            <v>0</v>
          </cell>
          <cell r="GI86">
            <v>0</v>
          </cell>
          <cell r="GJ86">
            <v>741951891</v>
          </cell>
          <cell r="GK86">
            <v>0</v>
          </cell>
          <cell r="GL86">
            <v>27522164</v>
          </cell>
          <cell r="GM86">
            <v>80536332</v>
          </cell>
          <cell r="GN86">
            <v>133550500</v>
          </cell>
          <cell r="GO86">
            <v>186564668</v>
          </cell>
          <cell r="GP86">
            <v>239578836</v>
          </cell>
          <cell r="GQ86">
            <v>292593004</v>
          </cell>
          <cell r="GR86">
            <v>354715899</v>
          </cell>
          <cell r="GS86">
            <v>405135360</v>
          </cell>
          <cell r="GT86">
            <v>469071769</v>
          </cell>
          <cell r="GU86">
            <v>0</v>
          </cell>
          <cell r="GV86">
            <v>0</v>
          </cell>
          <cell r="GW86">
            <v>469071769</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t="str">
            <v>En el marco de la apropiación y fomento de competencias digitales básicas, la Alta Consejería Distrital TIC en conjunto con la Iniciativa ConTIGO Contactadas, adelantó la aplicación de encuestas de satisfacción a la salida de proceso de formación en valoración por intervalo predefinido, actividad realizada en el Parque Ambiental Cantarrana de la Localidad de Usme en el marco del Programa Mujeres que Reverdecen de la Secretaría Distrital de Ambiente. 
Se avanza en la elaboración del informe trimestral de detalles de cumplimiento en los ejes: 
A. Iniciativa experimentación local de territorio inteligente.	
Identificación, acercamiento y definición  potenciales entidades distritales. 
B. Iniciativa Consolidación y aprovechamiento de red neuronal.	
Identificación y definición plataforma gamificación, plan de incentivos
C. Iniciativa experimentación local de territorio inteligente.	
Identificación potenciales aliados privados.
D. Iniciativa Consolidación y aprovechamiento de red neuronal.	
Identificación, acercamiento y definición  potenciales rutas de aprendizaje con aliados.	
E. Iniciativas experimentación local de territorio inteligente y Consolidación y aprovechamiento de red neuronal.	
Gestión y articulación con redes
F. Iniciativa experimentación local de territorio inteligente.	
Identificación y acercamiento potenciales aliados para testimonios
G. Iniciativa Consolidación y aprovechamiento de red neuronal.
Definición y validación plan de trabajo.
Como resultado de la muestra de encuesta de satisfacción de usuarios se presenta una valoración positiva concentrada en más del 80% en los niveles “Totalmente Satisfecho” y “Satisfecho” para todos los criterios evaluados. A nivel de recomendaciones destacan la necesidad de dar continuidad a los proceso. Esto supone informar mejor al término de las sesiones sobre oferta relacionada.</v>
          </cell>
          <cell r="HY86" t="str">
            <v/>
          </cell>
          <cell r="HZ86" t="str">
            <v/>
          </cell>
          <cell r="IA86" t="str">
            <v/>
          </cell>
          <cell r="IB86" t="str">
            <v/>
          </cell>
          <cell r="IC86" t="str">
            <v/>
          </cell>
          <cell r="ID86" t="str">
            <v xml:space="preserve">Se avanza en la elaboración del informe trimestral de detalles de cumplimiento en los ejes: 
A. Iniciativa experimentación local de territorio inteligente.	
Identificación, acercamiento y definición  potenciales entidades distritales. Dos entidades gestionadas y descritas bajo la metodología, trabajo de campo y validación en apoyo equipo comunicaciones: Se realizó acercamiento con las Alcaldías Locales de Suba y de Bosa.
B. Iniciativa Consolidación y aprovechamiento de red neuronal.	
Identificación y definición plataforma gamificación, plan de incentivos: Se construyó la primera versión de la base de conocimiento con eje principal en la Guía Pública de Acceso a Conectividad en el Distrito y el índice de oferta de formación.
C. Iniciativa experimentación local de territorio inteligente.	
Identificación potenciales aliados privados: Se trabaja al corte con dos aliados privados (COLNODO y TIGO)
D. Iniciativa Consolidación y aprovechamiento de red neuronal.	
Identificación, acercamiento y definición  potenciales rutas de aprendizaje con aliados.	Al corte se cuenta con implementación de las rutas:
· Mujeres que reverdecen.
· Población privada de la libertad.
· Población adulto mayor.
· Acceso a servicios y trámites para Personas con Discapacidad.
E. Iniciativas experimentación local de territorio inteligente y Consolidación y aprovechamiento de red neuronal.	
Gestión y articulación con redes: Se adelantó la sinergia con la red de GoLAB para la integración de la red de Nodos como servicio asociado.
F. Iniciativa experimentación local de territorio inteligente.	
Identificación y acercamiento potenciales aliados para testimonios: Se documentó experiencia de ciudadana beneficiaria de formación en el nodo de Suba.
G. Iniciativa Consolidación y aprovechamiento de red neuronal.
Definición y validación plan de trabajo. Se realizó la depuración de contactos y el reporte de avances en formación de la red de nodos.
</v>
          </cell>
          <cell r="IE86" t="str">
            <v/>
          </cell>
          <cell r="IF86" t="str">
            <v>Avance: En el marco de la apropiación y fomento de competencias digitales básicas, la Alta Consejería Distrital TIC en conjunto con la Iniciativa ConTIGO Contectadas, adelantó en el Parque Ambiental Cantarrana de la Localidad de Usme (Secretaría Distrital de Ambiente – Programa Mujeres que Reverdecen) la aplicación de encuestas de satisfacción a salida de proceso de formación en valoración por intervalo predefinido. Diligenciamiento manual.</v>
          </cell>
          <cell r="IG86" t="str">
            <v xml:space="preserve">Avance: La Alta Consejería Distrital TIC consolida la información de resultados de procesos de formación en los nodos digitales y laboratorios que conforman la red neuronal del Distrito Capital. Primera cohorte identificada de beneficiarios hasta junio de 2022 contó con 28.238 beneficiarios que participaron en 886 actividades.
Al corte se cuenta con implementación de las rutas: 
· Formación en competencias básicas para el programa de Mujeres que reverdecen de la Secretaría Distrital de Ambiente. 
· Formación en competencias básicas y aprovechamiento de oferta SENA para población privada de la libertad. 
· Formación en competencias básicas para Personas Mayores. 
· Formación en uso y aprovechamiento de datos abiertos. 
Se creó el programa TIC LOCAL en trabajo coordinado con el Labotarorio de Innovación GoLAB de la Secretaría Distrital de Gobierno e iniciaron tres iniciativas: 
Empresa emergente local: Promover la formalización de las actividades económicas mediante el crecimiento e impulso a emprendimientos locales a través del uso intensivo de las TIC y la apropiación de metodologías de aceleración. 
Embajadores digitales: Cerrar la brecha digital en adultos mayores empoderando esta población a través del fortalecimiento de sus habilidades comunicativas, convirtiéndolos en embajadores que difundan la oferta institucional con el uso de herramientas digitales. 
Localidad digital: Promover la formación de primer nivel en TIC, mediante la implementación de una ruta digital en la que otorguen capacidades para la inclusión laboral mientras que se resuelve una problemática planteada mediante es uso de las TIC </v>
          </cell>
          <cell r="IH86" t="str">
            <v/>
          </cell>
          <cell r="II86" t="str">
            <v/>
          </cell>
          <cell r="IJ86" t="str">
            <v>Avance: La Alta Consejería Distrital TIC consolida la información de resultados de procesos de formación en los nodos digitales y laboratorios que conforman la red neuronal del Distrito Capital. Primera cohorte identificada de beneficiarios hasta septiembre de 2022 contó con 50.433 beneficiarios que participaron en 1.586 actividades. Al corte se cuenta con implementación de las rutas de formación: 
· Formación en competencias básicas para el programa de Mujeres que reverdecen de la Secretaría Distrital de Ambiente. 
· Formación en competencias básicas y aprovechamiento de oferta SENA para población privada de la libertad. 
· Formación en competencias básicas para Personas Mayores. 
· Formación en uso y aprovechamiento de datos abiertos. 
Durante el trimestre Julio – Septiembre se realizaron 215 acciones de articulación con aliados públicos y privados para fomentar la formación en competencias básicas de TIC en el Distrito:
·COLNODO
·IDARTES -MediaLAB
·MINTIC
·Secretaría Distrital de Ambiente - Oficina de Participación, Educación y Localidades
·Secretaría Distrital de Gobierno -GOLAB
·Secretaría Distrital de Integración Social - Subdirección de Envejecimiento y Vejez
·Secretaría Distrital de Seguridad, Convivencia y Justicia - Cárcel Distrital
·Secretaría General -Gobierno Abierto de Bogotá</v>
          </cell>
          <cell r="IK86" t="str">
            <v/>
          </cell>
          <cell r="IL86" t="str">
            <v/>
          </cell>
          <cell r="IM86">
            <v>0</v>
          </cell>
          <cell r="IN86">
            <v>0</v>
          </cell>
          <cell r="IO86">
            <v>0</v>
          </cell>
          <cell r="IP86">
            <v>1</v>
          </cell>
          <cell r="IQ86">
            <v>0</v>
          </cell>
          <cell r="IR86">
            <v>1</v>
          </cell>
          <cell r="IS86">
            <v>1</v>
          </cell>
          <cell r="IT86">
            <v>0</v>
          </cell>
          <cell r="IU86">
            <v>0</v>
          </cell>
          <cell r="IV86">
            <v>1</v>
          </cell>
          <cell r="IW86">
            <v>0</v>
          </cell>
          <cell r="IX86">
            <v>0</v>
          </cell>
          <cell r="IY86">
            <v>0.7</v>
          </cell>
          <cell r="IZ86">
            <v>0</v>
          </cell>
          <cell r="JA86">
            <v>0</v>
          </cell>
          <cell r="JB86">
            <v>0</v>
          </cell>
          <cell r="JC86">
            <v>20</v>
          </cell>
          <cell r="JD86">
            <v>0</v>
          </cell>
          <cell r="JE86">
            <v>10</v>
          </cell>
          <cell r="JF86">
            <v>20</v>
          </cell>
          <cell r="JG86">
            <v>0</v>
          </cell>
          <cell r="JH86">
            <v>0</v>
          </cell>
          <cell r="JI86">
            <v>20</v>
          </cell>
          <cell r="JJ86">
            <v>0</v>
          </cell>
          <cell r="JK86">
            <v>0</v>
          </cell>
          <cell r="JL86">
            <v>70</v>
          </cell>
          <cell r="JM86">
            <v>0</v>
          </cell>
          <cell r="JN86">
            <v>0</v>
          </cell>
          <cell r="JO86">
            <v>0</v>
          </cell>
          <cell r="JP86">
            <v>20</v>
          </cell>
          <cell r="JQ86">
            <v>20</v>
          </cell>
          <cell r="JR86">
            <v>30</v>
          </cell>
          <cell r="JS86">
            <v>50</v>
          </cell>
          <cell r="JT86">
            <v>50</v>
          </cell>
          <cell r="JU86">
            <v>50</v>
          </cell>
          <cell r="JV86">
            <v>70</v>
          </cell>
          <cell r="JW86">
            <v>70</v>
          </cell>
          <cell r="JX86">
            <v>70</v>
          </cell>
          <cell r="JY86" t="str">
            <v>No Programó</v>
          </cell>
          <cell r="JZ86" t="str">
            <v/>
          </cell>
          <cell r="KA86" t="str">
            <v/>
          </cell>
          <cell r="KB86">
            <v>100</v>
          </cell>
          <cell r="KC86" t="str">
            <v/>
          </cell>
          <cell r="KD86">
            <v>100</v>
          </cell>
          <cell r="KE86">
            <v>100</v>
          </cell>
          <cell r="KF86" t="str">
            <v/>
          </cell>
          <cell r="KG86" t="str">
            <v/>
          </cell>
          <cell r="KH86">
            <v>100</v>
          </cell>
          <cell r="KI86" t="str">
            <v/>
          </cell>
          <cell r="KJ86" t="str">
            <v/>
          </cell>
          <cell r="KK86" t="str">
            <v>No Programó</v>
          </cell>
          <cell r="KL86" t="str">
            <v>No Programó</v>
          </cell>
          <cell r="KM86" t="str">
            <v>No Programó</v>
          </cell>
          <cell r="KN86">
            <v>100</v>
          </cell>
          <cell r="KO86">
            <v>100</v>
          </cell>
          <cell r="KP86">
            <v>100</v>
          </cell>
          <cell r="KQ86">
            <v>100</v>
          </cell>
          <cell r="KR86">
            <v>100</v>
          </cell>
          <cell r="KS86">
            <v>100</v>
          </cell>
          <cell r="KT86">
            <v>100</v>
          </cell>
          <cell r="KU86" t="str">
            <v/>
          </cell>
          <cell r="KV86" t="str">
            <v/>
          </cell>
          <cell r="KW86">
            <v>100</v>
          </cell>
          <cell r="KX86" t="str">
            <v>7872_1</v>
          </cell>
          <cell r="KY86" t="str">
            <v>1. Contar con información oportuna y de calidad para la toma de decisiones</v>
          </cell>
          <cell r="KZ86">
            <v>100</v>
          </cell>
          <cell r="LA86">
            <v>74</v>
          </cell>
          <cell r="LB86" t="str">
            <v/>
          </cell>
          <cell r="LC86" t="str">
            <v/>
          </cell>
          <cell r="LD86">
            <v>100</v>
          </cell>
          <cell r="LE86">
            <v>80.708333333333343</v>
          </cell>
          <cell r="LF86">
            <v>15428222000</v>
          </cell>
          <cell r="LG86">
            <v>13911629371</v>
          </cell>
          <cell r="LH86">
            <v>9908493012</v>
          </cell>
          <cell r="LI86">
            <v>627400580</v>
          </cell>
          <cell r="LJ86">
            <v>620600576</v>
          </cell>
          <cell r="LK86" t="str">
            <v>No Programó</v>
          </cell>
          <cell r="LL86" t="str">
            <v>No Programó</v>
          </cell>
          <cell r="LM86" t="str">
            <v>No Programó</v>
          </cell>
          <cell r="LN86">
            <v>3.9999999999999994E-2</v>
          </cell>
          <cell r="LO86">
            <v>0</v>
          </cell>
          <cell r="LP86">
            <v>1.9999999999999997E-2</v>
          </cell>
          <cell r="LQ86">
            <v>3.9999999999999987E-2</v>
          </cell>
          <cell r="LR86">
            <v>0</v>
          </cell>
          <cell r="LS86">
            <v>0</v>
          </cell>
          <cell r="LT86">
            <v>3.999999999999998E-2</v>
          </cell>
          <cell r="LU86" t="str">
            <v/>
          </cell>
          <cell r="LV86" t="str">
            <v/>
          </cell>
          <cell r="LW86">
            <v>0.13999999999999996</v>
          </cell>
          <cell r="LX86">
            <v>0.13999999999999996</v>
          </cell>
          <cell r="LY86">
            <v>0.44</v>
          </cell>
          <cell r="LZ86" t="str">
            <v>No aplica</v>
          </cell>
          <cell r="MA86" t="str">
            <v>No aplica</v>
          </cell>
          <cell r="MB86" t="str">
            <v>No aplica</v>
          </cell>
          <cell r="MC86" t="str">
            <v>Oportuno: Se radica en los tiempos establecidos por la Oficina Asesora de Planeación - OAP</v>
          </cell>
          <cell r="MD86" t="str">
            <v>No aplica</v>
          </cell>
          <cell r="ME86" t="str">
            <v>Oportuno: Se radica en los tiempos establecidos por la Oficina Asesora de Planeación - OAP</v>
          </cell>
          <cell r="MF86" t="str">
            <v>Oportuno: Se radica en los tiempos establecidos por la Oficina Asesora de Planeación - OAP</v>
          </cell>
          <cell r="MG86" t="str">
            <v>No aplica</v>
          </cell>
          <cell r="MH86">
            <v>0</v>
          </cell>
          <cell r="MI86">
            <v>0</v>
          </cell>
          <cell r="MJ86">
            <v>0</v>
          </cell>
          <cell r="MK86">
            <v>0</v>
          </cell>
          <cell r="ML86" t="str">
            <v>No aplica</v>
          </cell>
          <cell r="MM86" t="str">
            <v>No aplica</v>
          </cell>
          <cell r="MN86" t="str">
            <v>No aplica</v>
          </cell>
          <cell r="MO86" t="str">
            <v>Coherente: La información de avance de la magnitud, consignada en el reporte del periodo, concuerda con la programación realizada, con la información cualitativa presentada, con las actividades establecidas (si aplica) y con los soportes presentados. Esta</v>
          </cell>
          <cell r="MP86" t="str">
            <v>No aplica</v>
          </cell>
          <cell r="MQ86" t="str">
            <v>Coherente: La información de avance de la magnitud, consignada en el reporte del periodo, concuerda con la programación realizada, con la información cualitativa presentada, con las actividades establecidas (si aplica) y con los soportes presentados. Esta</v>
          </cell>
          <cell r="MR86" t="str">
            <v>Oportunidad de mejora: La información de avance de la magnitud consignada en el reporte del periodo, respecto a la programación realizada, la información cualitativa presentada, las actividades establecidas (si aplica) y los soportes presentados, presenta</v>
          </cell>
          <cell r="MS86" t="str">
            <v>No aplica</v>
          </cell>
          <cell r="MT86">
            <v>0</v>
          </cell>
          <cell r="MU86">
            <v>0</v>
          </cell>
          <cell r="MV86">
            <v>0</v>
          </cell>
          <cell r="MW86">
            <v>0</v>
          </cell>
          <cell r="MX86" t="str">
            <v>No Programó</v>
          </cell>
          <cell r="MY86" t="str">
            <v>No Programó</v>
          </cell>
          <cell r="MZ86" t="str">
            <v>No Programó</v>
          </cell>
          <cell r="NA86">
            <v>100</v>
          </cell>
          <cell r="NB86">
            <v>100</v>
          </cell>
          <cell r="NC86">
            <v>100</v>
          </cell>
          <cell r="ND86">
            <v>100</v>
          </cell>
          <cell r="NE86">
            <v>100</v>
          </cell>
          <cell r="NF86">
            <v>100</v>
          </cell>
          <cell r="NG86">
            <v>100</v>
          </cell>
          <cell r="NH86" t="str">
            <v/>
          </cell>
          <cell r="NI86" t="str">
            <v/>
          </cell>
          <cell r="NJ86" t="str">
            <v>La información consignada en el reporte del periodo, coincide con la información registrada en las herramientas presupuestales oficiales.</v>
          </cell>
          <cell r="NK86" t="str">
            <v>La información consignada en el reporte del periodo, coincide con la información registrada en las herramientas presupuestales oficiales.</v>
          </cell>
          <cell r="NL86" t="str">
            <v>La información consignada en el reporte del periodo, coincide con la información registrada en las herramientas presupuestales oficiales.</v>
          </cell>
          <cell r="NM86" t="str">
            <v>La información consignada en el reporte del periodo, coincide con la información registrada en las herramientas presupuestales oficiales.</v>
          </cell>
          <cell r="NN86" t="str">
            <v>La información consignada en el reporte del periodo, coincide con la información registrada en las herramientas presupuestales oficiales.</v>
          </cell>
          <cell r="NO86" t="str">
            <v>La información consignada en el reporte del periodo, coincide con la información registrada en las herramientas presupuestales oficiales.</v>
          </cell>
          <cell r="NP86" t="str">
            <v>La información consignada en el reporte del periodo, coincide con la información registrada en las herramientas presupuestales oficiales.</v>
          </cell>
          <cell r="NQ86" t="str">
            <v>La información consignada en el reporte del periodo, coincide con la información registrada en las herramientas presupuestales oficiales.</v>
          </cell>
          <cell r="NR86">
            <v>0</v>
          </cell>
          <cell r="NS86">
            <v>0</v>
          </cell>
          <cell r="NT86">
            <v>0</v>
          </cell>
          <cell r="NU86">
            <v>0</v>
          </cell>
          <cell r="NV86" t="str">
            <v>No se programó avance para este periodo</v>
          </cell>
          <cell r="NW86" t="str">
            <v>No se programó avance para este periodo</v>
          </cell>
          <cell r="NX86" t="str">
            <v>No se programó avance para este periodo</v>
          </cell>
          <cell r="NY86" t="str">
            <v>No se identificaron problemas o dificultades. La información consignada en el reporte del periodo, respecto a los avances, logros y retrasos presentados, da cuenta de forma clara, completa y concisa del nivel cumplimiento de la meta o indicador.</v>
          </cell>
          <cell r="NZ86" t="str">
            <v>No se programó avance para este periodo</v>
          </cell>
          <cell r="OA86" t="str">
            <v>No se identificaron problemas o dificultades. La información consignada en el reporte del periodo, respecto a los avances, logros y retrasos presentados, da cuenta de forma clara, completa y concisa del nivel cumplimiento de la meta o indicador.</v>
          </cell>
          <cell r="OB86" t="str">
            <v>No se identificaron problemas o dificultades. La información consignada en el reporte del periodo, respecto a los avances, logros y retrasos presentados, da cuenta de forma clara, completa y concisa del nivel cumplimiento de la meta o indicador.</v>
          </cell>
          <cell r="OC86" t="str">
            <v>No se programó avance para este periodo</v>
          </cell>
          <cell r="OD86">
            <v>0</v>
          </cell>
          <cell r="OE86">
            <v>0</v>
          </cell>
          <cell r="OF86">
            <v>0</v>
          </cell>
          <cell r="OG86">
            <v>0</v>
          </cell>
          <cell r="OJ86" t="str">
            <v>PD135</v>
          </cell>
          <cell r="OK86">
            <v>0.43999999999999995</v>
          </cell>
          <cell r="OL86">
            <v>0</v>
          </cell>
          <cell r="OM86">
            <v>0</v>
          </cell>
          <cell r="ON86">
            <v>0</v>
          </cell>
          <cell r="OO86">
            <v>0</v>
          </cell>
          <cell r="OP86">
            <v>0</v>
          </cell>
          <cell r="OQ86">
            <v>0</v>
          </cell>
          <cell r="OR86">
            <v>0</v>
          </cell>
          <cell r="OS86">
            <v>0</v>
          </cell>
          <cell r="OT86">
            <v>0</v>
          </cell>
          <cell r="OU86">
            <v>0</v>
          </cell>
          <cell r="OV86">
            <v>0</v>
          </cell>
          <cell r="OW86">
            <v>0</v>
          </cell>
          <cell r="OX86">
            <v>0</v>
          </cell>
          <cell r="OY86">
            <v>0</v>
          </cell>
          <cell r="OZ86">
            <v>0</v>
          </cell>
          <cell r="PA86">
            <v>0</v>
          </cell>
          <cell r="PB86">
            <v>0</v>
          </cell>
          <cell r="PC86">
            <v>0</v>
          </cell>
          <cell r="PD86">
            <v>0</v>
          </cell>
          <cell r="PE86">
            <v>0</v>
          </cell>
          <cell r="PF86">
            <v>0</v>
          </cell>
          <cell r="PG86">
            <v>0</v>
          </cell>
          <cell r="PH86">
            <v>0</v>
          </cell>
          <cell r="PI86">
            <v>0</v>
          </cell>
          <cell r="PJ86">
            <v>0</v>
          </cell>
          <cell r="PK86">
            <v>0</v>
          </cell>
          <cell r="PL86">
            <v>6800004</v>
          </cell>
          <cell r="PM86">
            <v>620600576</v>
          </cell>
          <cell r="PN86" t="str">
            <v>Meta Proyecto de Inversión</v>
          </cell>
        </row>
        <row r="87">
          <cell r="A87" t="str">
            <v>PD136</v>
          </cell>
          <cell r="B87">
            <v>7872</v>
          </cell>
          <cell r="C87" t="str">
            <v>7872_1</v>
          </cell>
          <cell r="D87">
            <v>2020110010185</v>
          </cell>
          <cell r="E87" t="str">
            <v>Un nuevo contrato social y ambiental para la Bogotá del siglo XXI</v>
          </cell>
          <cell r="F87" t="str">
            <v>5. Construir Bogotá región con gobierno abierto, transparente y ciudadanía consciente.</v>
          </cell>
          <cell r="G87" t="str">
            <v>54. Transformación digital y gestión de TIC para un territorio inteligente</v>
          </cell>
          <cell r="H87" t="str">
            <v>Generar valor público para la ciudadanía, la Secretaria General y sus grupos de interes, mediante el uso y aprovechamiento estratégico de TIC.</v>
          </cell>
          <cell r="I87" t="str">
            <v>1. Contar con información oportuna y de calidad para la toma de decisiones</v>
          </cell>
          <cell r="J87" t="str">
            <v>Transformación digital y gestión TIC</v>
          </cell>
          <cell r="K87" t="str">
            <v>Oficina de Alta Consejería Distrital de Tecnologías de Información y Comunicaciones - TIC</v>
          </cell>
          <cell r="L87" t="str">
            <v>Felipe Guzman Ramirez</v>
          </cell>
          <cell r="M87" t="str">
            <v>Alto Consejero Distrital de Tecnologías de Información y Comunicaciones - TIC</v>
          </cell>
          <cell r="N87" t="str">
            <v>Oficina de Alta Consejería Distrital de Tecnologías de Información y Comunicaciones - TIC</v>
          </cell>
          <cell r="O87" t="str">
            <v>Felipe Guzman Ramirez</v>
          </cell>
          <cell r="P87" t="str">
            <v>Alto Consejero Distrital de Tecnologías de Información y Comunicaciones - TIC</v>
          </cell>
          <cell r="Q87" t="str">
            <v>Luisa Fernanda Ortega</v>
          </cell>
          <cell r="R87" t="str">
            <v>Jenny Torres</v>
          </cell>
          <cell r="S87" t="str">
            <v>1. Implementar 100 porciento de los lineamientos de la política pública nacional de Gobierno Digital priorizados por la Secretaría General.</v>
          </cell>
          <cell r="T87" t="str">
            <v>Implementar 100 porciento de los lineamientos de la política pública nacional de Gobierno Digital priorizados por la Secretaría General.</v>
          </cell>
          <cell r="AC87" t="str">
            <v>1. Implementar 100 porciento de los lineamientos de la política pública nacional de Gobierno Digital priorizados por la Secretaría General.</v>
          </cell>
          <cell r="AI87" t="str">
            <v xml:space="preserve">PD_Meta Proyecto: 1. Implementar 100 porciento de los lineamientos de la política pública nacional de Gobierno Digital priorizados por la Secretaría General.; </v>
          </cell>
          <cell r="AJ87">
            <v>0</v>
          </cell>
          <cell r="AK87">
            <v>44055</v>
          </cell>
          <cell r="AL87">
            <v>1</v>
          </cell>
          <cell r="AM87">
            <v>2022</v>
          </cell>
          <cell r="AN87" t="str">
            <v>A partir de la revisión de la política de gobierno digital desde la Alta consejeria se priorizarán los lineamientos a aplicar por parte de las entidades del Distrito, teniendo en cuenta las necesidades y posibilidades de las mismas lo que permitirá una mejor prestación de servicios a los ciudadanos y la toma de decisiones basadas en dados.</v>
          </cell>
          <cell r="AO87" t="str">
            <v>Mejorar los servicios a los ciudados a partir del uso estrategico de las TIC.
Facilitar la toma de decisiones de política pública basadas en datos.</v>
          </cell>
          <cell r="AP87">
            <v>2020</v>
          </cell>
          <cell r="AQ87">
            <v>2024</v>
          </cell>
          <cell r="AR87" t="str">
            <v>Creciente</v>
          </cell>
          <cell r="AS87" t="str">
            <v>Eficiencia</v>
          </cell>
          <cell r="AT87" t="str">
            <v>Porcentaje</v>
          </cell>
          <cell r="AU87" t="str">
            <v>Gestión</v>
          </cell>
          <cell r="AV87" t="str">
            <v>N/D</v>
          </cell>
          <cell r="AW87" t="str">
            <v>N/D</v>
          </cell>
          <cell r="AX87" t="str">
            <v>N/D</v>
          </cell>
          <cell r="AY87">
            <v>1</v>
          </cell>
          <cell r="BB87" t="str">
            <v xml:space="preserve">Lograr Implementar el 100% de los lineamientos de la política pública nacional de Gobierno Digital priorizados por la Secretaría General </v>
          </cell>
          <cell r="BC87" t="str">
            <v>(No. de hitos de la implementación  logrados / Total de hitos de la implementación  programados)*100</v>
          </cell>
          <cell r="BD87" t="str">
            <v>No. de hitos de la implementación  logrados</v>
          </cell>
          <cell r="BE87" t="str">
            <v>Total de hitos de la implementación  programados</v>
          </cell>
          <cell r="BF87" t="str">
            <v>Informe de Gestión Alta Consejería Distrital de TIC
Plan de Acción</v>
          </cell>
          <cell r="BG87">
            <v>1</v>
          </cell>
          <cell r="BH87">
            <v>44055</v>
          </cell>
          <cell r="BI87">
            <v>0</v>
          </cell>
          <cell r="BJ87" t="str">
            <v>Plan de acción - proyectos de inversión (actividades)</v>
          </cell>
          <cell r="BK87">
            <v>100</v>
          </cell>
          <cell r="BL87">
            <v>10</v>
          </cell>
          <cell r="BM87">
            <v>30</v>
          </cell>
          <cell r="BN87">
            <v>50</v>
          </cell>
          <cell r="BO87">
            <v>70</v>
          </cell>
          <cell r="BP87">
            <v>100</v>
          </cell>
          <cell r="BQ87">
            <v>11777066642.472685</v>
          </cell>
          <cell r="BR87">
            <v>1676406253</v>
          </cell>
          <cell r="BS87">
            <v>2121258802</v>
          </cell>
          <cell r="BT87">
            <v>1975244374</v>
          </cell>
          <cell r="BU87">
            <v>1755808000</v>
          </cell>
          <cell r="BV87">
            <v>4248349213.4726853</v>
          </cell>
          <cell r="BW87">
            <v>10</v>
          </cell>
          <cell r="BX87">
            <v>30</v>
          </cell>
          <cell r="BY87">
            <v>50</v>
          </cell>
          <cell r="BZ87">
            <v>20</v>
          </cell>
          <cell r="CA87">
            <v>20</v>
          </cell>
          <cell r="CB87">
            <v>1661340981</v>
          </cell>
          <cell r="CC87">
            <v>1641360298</v>
          </cell>
          <cell r="CD87">
            <v>2120813382</v>
          </cell>
          <cell r="CE87">
            <v>2088749789</v>
          </cell>
          <cell r="CF87">
            <v>10</v>
          </cell>
          <cell r="CG87">
            <v>30</v>
          </cell>
          <cell r="CH87">
            <v>45</v>
          </cell>
          <cell r="CI87" t="str">
            <v>Suma</v>
          </cell>
          <cell r="CJ87">
            <v>0</v>
          </cell>
          <cell r="CK87">
            <v>0</v>
          </cell>
          <cell r="CL87">
            <v>5</v>
          </cell>
          <cell r="CM87">
            <v>0</v>
          </cell>
          <cell r="CN87">
            <v>0</v>
          </cell>
          <cell r="CO87">
            <v>5</v>
          </cell>
          <cell r="CP87">
            <v>0</v>
          </cell>
          <cell r="CQ87">
            <v>0</v>
          </cell>
          <cell r="CR87">
            <v>5</v>
          </cell>
          <cell r="CS87">
            <v>0</v>
          </cell>
          <cell r="CT87">
            <v>0</v>
          </cell>
          <cell r="CU87">
            <v>5</v>
          </cell>
          <cell r="CV87">
            <v>50</v>
          </cell>
          <cell r="CW87">
            <v>15</v>
          </cell>
          <cell r="CX87">
            <v>15</v>
          </cell>
          <cell r="CY87">
            <v>0</v>
          </cell>
          <cell r="CZ87">
            <v>0</v>
          </cell>
          <cell r="DA87">
            <v>50</v>
          </cell>
          <cell r="DB87">
            <v>0</v>
          </cell>
          <cell r="DC87">
            <v>0</v>
          </cell>
          <cell r="DD87">
            <v>50</v>
          </cell>
          <cell r="DE87">
            <v>0</v>
          </cell>
          <cell r="DF87">
            <v>0</v>
          </cell>
          <cell r="DG87">
            <v>50</v>
          </cell>
          <cell r="DH87">
            <v>0</v>
          </cell>
          <cell r="DI87">
            <v>0</v>
          </cell>
          <cell r="DJ87">
            <v>50</v>
          </cell>
          <cell r="DK87">
            <v>200</v>
          </cell>
          <cell r="DL87">
            <v>0</v>
          </cell>
          <cell r="DM87">
            <v>0</v>
          </cell>
          <cell r="DN87">
            <v>50</v>
          </cell>
          <cell r="DO87">
            <v>0</v>
          </cell>
          <cell r="DP87">
            <v>0</v>
          </cell>
          <cell r="DQ87">
            <v>50</v>
          </cell>
          <cell r="DR87">
            <v>0</v>
          </cell>
          <cell r="DS87">
            <v>0</v>
          </cell>
          <cell r="DT87">
            <v>50</v>
          </cell>
          <cell r="DU87">
            <v>0</v>
          </cell>
          <cell r="DV87">
            <v>0</v>
          </cell>
          <cell r="DW87">
            <v>0</v>
          </cell>
          <cell r="DX87">
            <v>150</v>
          </cell>
          <cell r="DY87">
            <v>150</v>
          </cell>
          <cell r="DZ87">
            <v>0</v>
          </cell>
          <cell r="EA87">
            <v>0</v>
          </cell>
          <cell r="EB87" t="str">
            <v>Informe de implementación lineamientos política pública nacional de Gobierno Digital</v>
          </cell>
          <cell r="EC87">
            <v>0</v>
          </cell>
          <cell r="ED87">
            <v>0</v>
          </cell>
          <cell r="EE87" t="str">
            <v>Informe de implementación lineamientos política pública nacional de Gobierno Digital</v>
          </cell>
          <cell r="EF87">
            <v>0</v>
          </cell>
          <cell r="EG87">
            <v>0</v>
          </cell>
          <cell r="EH87" t="str">
            <v>Informe de implementación lineamientos política pública nacional de Gobierno Digital</v>
          </cell>
          <cell r="EI87">
            <v>0</v>
          </cell>
          <cell r="EJ87">
            <v>0</v>
          </cell>
          <cell r="EK87" t="str">
            <v>Informe de implementación lineamientos política pública nacional de Gobierno Digital</v>
          </cell>
          <cell r="EL87">
            <v>0</v>
          </cell>
          <cell r="EM87">
            <v>0</v>
          </cell>
          <cell r="EN87" t="str">
            <v>Se presenta informe sobre la implementación de los lineamientos priorizados de la política de gobierno digital.</v>
          </cell>
          <cell r="EO87">
            <v>0</v>
          </cell>
          <cell r="EP87">
            <v>0</v>
          </cell>
          <cell r="EQ87" t="str">
            <v>Se presenta informe sobre la implementación de los lineamientos priorizados de la política de gobierno digital.</v>
          </cell>
          <cell r="ER87">
            <v>0</v>
          </cell>
          <cell r="ES87">
            <v>0</v>
          </cell>
          <cell r="ET87" t="str">
            <v>Informe de implementación lineamientos política pública nacional de Gobierno Digital</v>
          </cell>
          <cell r="EU87">
            <v>0</v>
          </cell>
          <cell r="EV87">
            <v>0</v>
          </cell>
          <cell r="EW87">
            <v>0</v>
          </cell>
          <cell r="EX87">
            <v>2103141000</v>
          </cell>
          <cell r="EY87">
            <v>2103141000</v>
          </cell>
          <cell r="EZ87">
            <v>2103141000</v>
          </cell>
          <cell r="FA87">
            <v>2103141000</v>
          </cell>
          <cell r="FB87">
            <v>2103141000</v>
          </cell>
          <cell r="FC87">
            <v>2103141000</v>
          </cell>
          <cell r="FD87">
            <v>2103141000</v>
          </cell>
          <cell r="FE87">
            <v>2103141000</v>
          </cell>
          <cell r="FF87">
            <v>2103141000</v>
          </cell>
          <cell r="FG87">
            <v>2103141000</v>
          </cell>
          <cell r="FH87">
            <v>2103141000</v>
          </cell>
          <cell r="FI87">
            <v>2103141000</v>
          </cell>
          <cell r="FJ87">
            <v>2103141000</v>
          </cell>
          <cell r="FK87">
            <v>2103141000</v>
          </cell>
          <cell r="FL87">
            <v>2103141000</v>
          </cell>
          <cell r="FM87">
            <v>2103141000</v>
          </cell>
          <cell r="FN87">
            <v>2103141000</v>
          </cell>
          <cell r="FO87">
            <v>2103141000</v>
          </cell>
          <cell r="FP87">
            <v>1984754423</v>
          </cell>
          <cell r="FQ87">
            <v>1984754423</v>
          </cell>
          <cell r="FR87">
            <v>1984754423</v>
          </cell>
          <cell r="FS87">
            <v>1984754423</v>
          </cell>
          <cell r="FT87">
            <v>1975244374</v>
          </cell>
          <cell r="FU87">
            <v>0</v>
          </cell>
          <cell r="FV87">
            <v>0</v>
          </cell>
          <cell r="FW87">
            <v>1975244374</v>
          </cell>
          <cell r="FX87">
            <v>1336144953</v>
          </cell>
          <cell r="FY87">
            <v>1336144953</v>
          </cell>
          <cell r="FZ87">
            <v>1336144953</v>
          </cell>
          <cell r="GA87">
            <v>1336144953</v>
          </cell>
          <cell r="GB87">
            <v>1336144953</v>
          </cell>
          <cell r="GC87">
            <v>1336144953</v>
          </cell>
          <cell r="GD87">
            <v>1975244374</v>
          </cell>
          <cell r="GE87">
            <v>1975244374</v>
          </cell>
          <cell r="GF87">
            <v>1975244374</v>
          </cell>
          <cell r="GG87">
            <v>1975244374</v>
          </cell>
          <cell r="GH87">
            <v>0</v>
          </cell>
          <cell r="GI87">
            <v>0</v>
          </cell>
          <cell r="GJ87">
            <v>1975244374</v>
          </cell>
          <cell r="GK87">
            <v>0</v>
          </cell>
          <cell r="GL87">
            <v>61577060</v>
          </cell>
          <cell r="GM87">
            <v>178136854</v>
          </cell>
          <cell r="GN87">
            <v>294696648</v>
          </cell>
          <cell r="GO87">
            <v>411256442</v>
          </cell>
          <cell r="GP87">
            <v>527816236</v>
          </cell>
          <cell r="GQ87">
            <v>644376030</v>
          </cell>
          <cell r="GR87">
            <v>760935824</v>
          </cell>
          <cell r="GS87">
            <v>877495618</v>
          </cell>
          <cell r="GT87">
            <v>1055318261</v>
          </cell>
          <cell r="GU87">
            <v>0</v>
          </cell>
          <cell r="GV87">
            <v>0</v>
          </cell>
          <cell r="GW87">
            <v>1055318261</v>
          </cell>
          <cell r="GX87">
            <v>0</v>
          </cell>
          <cell r="GY87">
            <v>0</v>
          </cell>
          <cell r="GZ87">
            <v>0</v>
          </cell>
          <cell r="HA87">
            <v>0</v>
          </cell>
          <cell r="HB87">
            <v>0</v>
          </cell>
          <cell r="HC87">
            <v>0</v>
          </cell>
          <cell r="HD87">
            <v>0</v>
          </cell>
          <cell r="HE87">
            <v>0</v>
          </cell>
          <cell r="HF87">
            <v>0</v>
          </cell>
          <cell r="HG87">
            <v>32063593</v>
          </cell>
          <cell r="HH87">
            <v>0</v>
          </cell>
          <cell r="HI87">
            <v>0</v>
          </cell>
          <cell r="HJ87">
            <v>32063593</v>
          </cell>
          <cell r="HK87">
            <v>14961865</v>
          </cell>
          <cell r="HL87">
            <v>32063593</v>
          </cell>
          <cell r="HM87">
            <v>32063593</v>
          </cell>
          <cell r="HN87">
            <v>32063593</v>
          </cell>
          <cell r="HO87">
            <v>32063593</v>
          </cell>
          <cell r="HP87">
            <v>32063593</v>
          </cell>
          <cell r="HQ87">
            <v>32063593</v>
          </cell>
          <cell r="HR87">
            <v>32063593</v>
          </cell>
          <cell r="HS87">
            <v>32063593</v>
          </cell>
          <cell r="HT87">
            <v>32063593</v>
          </cell>
          <cell r="HU87">
            <v>0</v>
          </cell>
          <cell r="HV87">
            <v>0</v>
          </cell>
          <cell r="HW87">
            <v>32063593</v>
          </cell>
          <cell r="HX87" t="str">
            <v>A 30 de septiembre de 2022 se reporta avance en los lineamientos priorizados de la Política Pública de Gobierno Digital. Entre los lineamientos priorizados se encuentra:
1. Servicios Ciudadanos Digitales – Interoperabilidad
2. Servicios Ciudadanos Digitales - Autenticación Digital
3. Seguridad de la información
4. Toma de decisiones basadas en datos
5. Digitalización y automatización de procesos
6. Arquitectura Empresarial
7. IPv6
8. Innovación
9. Accesibilidad Web
10. Internet de las cosas - IoT
11. Acuerdos Marco de Precios
12. Desarrollo de Software - DevOps
13. Internet de las cosas - IoT
Adicionalmente se realizaron las asesorías en temas puntuales a las entidades que lo solicitaron en temas como accesibilidad web y  Arquitectura Empresarial
Con la implementación de los lineamientos de la política de gobierno digital se acerca a la administración distrital al cumplimiento de la normativa expedida por los entes rectores en la materia, así como el cumplimiento de la Decreto 767 de 2022 y la resolución 1519 de 2020 entre otros.</v>
          </cell>
          <cell r="HY87" t="str">
            <v>No se presentan retrasos para el desarrollo de este proyecto</v>
          </cell>
          <cell r="HZ87" t="str">
            <v/>
          </cell>
          <cell r="IA87" t="str">
            <v/>
          </cell>
          <cell r="IB87" t="str">
            <v/>
          </cell>
          <cell r="IC87" t="str">
            <v>Avances: A 31 de marzo de 2022 se reporta avance en los lineamientos priorizados de la Polútuca Pública de Gobierno Digital. Entre los lineamientos priorizados se encuentra:
1. Comunidad de Interoperabilidad
2. Seguridad Digital - CSIRT Distrital
3. Seguridad Digital - Acompañamiento MSPI
4. Sensibilización en Accesibilidad web
5. Sensibilización en acuerdos marco de precios</v>
          </cell>
          <cell r="ID87" t="str">
            <v/>
          </cell>
          <cell r="IE87" t="str">
            <v/>
          </cell>
          <cell r="IF87" t="str">
            <v>Avances: A 30 de junio de 2022 se reporta avance en los lineamientos priorizados de la Política Pública de Gobierno Digital. Entre los lineamientos priorizados se encuentra:
1. Servicios Ciudadanos Digitales – Interoperabilidad
2. Servicios Ciudadanos Digitales - Autenticación Digital
3. Seguridad de la información
4. Toma de decisiones basadas en datos
5. Digitalización y automatización de procesos
6. Arquitectura Empresarial
7. IPv6
8. Innovación</v>
          </cell>
          <cell r="IG87" t="str">
            <v/>
          </cell>
          <cell r="IH87" t="str">
            <v/>
          </cell>
          <cell r="II87" t="str">
            <v>Avances: A 30 de septiembre de 2022 se reporta avance en los lineamientos priorizados de la Política Pública de Gobierno Digital. Entre los lineamientos priorizados se encuentra:
1. Acuerdo Marco de Precios
2. Desarrollo de Software - DevOps
3. Internet de las cosas - IoT
Adicionalmente se realizaron las asesorías en temas puntuales a las entidades que lo solicitaron en temas como accesibilidad web y  Arquitectura Empresarial</v>
          </cell>
          <cell r="IJ87" t="str">
            <v/>
          </cell>
          <cell r="IK87" t="str">
            <v/>
          </cell>
          <cell r="IL87" t="str">
            <v/>
          </cell>
          <cell r="IM87">
            <v>0</v>
          </cell>
          <cell r="IN87">
            <v>0</v>
          </cell>
          <cell r="IO87">
            <v>1</v>
          </cell>
          <cell r="IP87">
            <v>0</v>
          </cell>
          <cell r="IQ87">
            <v>0</v>
          </cell>
          <cell r="IR87">
            <v>1</v>
          </cell>
          <cell r="IS87">
            <v>0</v>
          </cell>
          <cell r="IT87">
            <v>0</v>
          </cell>
          <cell r="IU87">
            <v>1</v>
          </cell>
          <cell r="IV87">
            <v>0</v>
          </cell>
          <cell r="IW87">
            <v>0</v>
          </cell>
          <cell r="IX87">
            <v>0</v>
          </cell>
          <cell r="IY87">
            <v>0.75</v>
          </cell>
          <cell r="IZ87">
            <v>0</v>
          </cell>
          <cell r="JA87">
            <v>0</v>
          </cell>
          <cell r="JB87">
            <v>25</v>
          </cell>
          <cell r="JC87">
            <v>0</v>
          </cell>
          <cell r="JD87">
            <v>0</v>
          </cell>
          <cell r="JE87">
            <v>25</v>
          </cell>
          <cell r="JF87">
            <v>0</v>
          </cell>
          <cell r="JG87">
            <v>0</v>
          </cell>
          <cell r="JH87">
            <v>25</v>
          </cell>
          <cell r="JI87">
            <v>0</v>
          </cell>
          <cell r="JJ87">
            <v>0</v>
          </cell>
          <cell r="JK87">
            <v>0</v>
          </cell>
          <cell r="JL87">
            <v>75</v>
          </cell>
          <cell r="JM87">
            <v>0</v>
          </cell>
          <cell r="JN87">
            <v>0</v>
          </cell>
          <cell r="JO87">
            <v>25</v>
          </cell>
          <cell r="JP87">
            <v>25</v>
          </cell>
          <cell r="JQ87">
            <v>25</v>
          </cell>
          <cell r="JR87">
            <v>50</v>
          </cell>
          <cell r="JS87">
            <v>50</v>
          </cell>
          <cell r="JT87">
            <v>50</v>
          </cell>
          <cell r="JU87">
            <v>75</v>
          </cell>
          <cell r="JV87">
            <v>75</v>
          </cell>
          <cell r="JW87">
            <v>75</v>
          </cell>
          <cell r="JX87">
            <v>75</v>
          </cell>
          <cell r="JY87" t="str">
            <v>No Programó</v>
          </cell>
          <cell r="JZ87" t="str">
            <v/>
          </cell>
          <cell r="KA87">
            <v>100</v>
          </cell>
          <cell r="KB87" t="str">
            <v/>
          </cell>
          <cell r="KC87" t="str">
            <v/>
          </cell>
          <cell r="KD87">
            <v>100</v>
          </cell>
          <cell r="KE87" t="str">
            <v/>
          </cell>
          <cell r="KF87" t="str">
            <v/>
          </cell>
          <cell r="KG87">
            <v>100</v>
          </cell>
          <cell r="KH87" t="str">
            <v/>
          </cell>
          <cell r="KI87" t="str">
            <v/>
          </cell>
          <cell r="KJ87" t="str">
            <v/>
          </cell>
          <cell r="KK87" t="str">
            <v>No Programó</v>
          </cell>
          <cell r="KL87" t="str">
            <v>No Programó</v>
          </cell>
          <cell r="KM87">
            <v>100</v>
          </cell>
          <cell r="KN87">
            <v>100</v>
          </cell>
          <cell r="KO87">
            <v>100</v>
          </cell>
          <cell r="KP87">
            <v>100</v>
          </cell>
          <cell r="KQ87">
            <v>100</v>
          </cell>
          <cell r="KR87">
            <v>100</v>
          </cell>
          <cell r="KS87">
            <v>100</v>
          </cell>
          <cell r="KT87">
            <v>100</v>
          </cell>
          <cell r="KU87" t="str">
            <v/>
          </cell>
          <cell r="KV87" t="str">
            <v/>
          </cell>
          <cell r="KW87">
            <v>100</v>
          </cell>
          <cell r="KX87" t="str">
            <v>7872_1</v>
          </cell>
          <cell r="KY87" t="str">
            <v>1. Contar con información oportuna y de calidad para la toma de decisiones</v>
          </cell>
          <cell r="KZ87">
            <v>100</v>
          </cell>
          <cell r="LA87">
            <v>74</v>
          </cell>
          <cell r="LB87" t="str">
            <v/>
          </cell>
          <cell r="LC87" t="str">
            <v/>
          </cell>
          <cell r="LD87">
            <v>100</v>
          </cell>
          <cell r="LE87">
            <v>80.708333333333343</v>
          </cell>
          <cell r="LF87">
            <v>15428222000</v>
          </cell>
          <cell r="LG87">
            <v>13911629371</v>
          </cell>
          <cell r="LH87">
            <v>9908493012</v>
          </cell>
          <cell r="LI87">
            <v>627400580</v>
          </cell>
          <cell r="LJ87">
            <v>620600576</v>
          </cell>
          <cell r="LK87" t="str">
            <v>No Programó</v>
          </cell>
          <cell r="LL87" t="str">
            <v>No Programó</v>
          </cell>
          <cell r="LM87">
            <v>5</v>
          </cell>
          <cell r="LN87">
            <v>0</v>
          </cell>
          <cell r="LO87">
            <v>0</v>
          </cell>
          <cell r="LP87">
            <v>5</v>
          </cell>
          <cell r="LQ87">
            <v>0</v>
          </cell>
          <cell r="LR87">
            <v>0</v>
          </cell>
          <cell r="LS87">
            <v>5</v>
          </cell>
          <cell r="LT87">
            <v>0</v>
          </cell>
          <cell r="LU87" t="str">
            <v/>
          </cell>
          <cell r="LV87" t="str">
            <v/>
          </cell>
          <cell r="LW87">
            <v>15</v>
          </cell>
          <cell r="LX87">
            <v>15</v>
          </cell>
          <cell r="LY87">
            <v>45</v>
          </cell>
          <cell r="LZ87" t="str">
            <v>No aplica</v>
          </cell>
          <cell r="MA87" t="str">
            <v>No aplica</v>
          </cell>
          <cell r="MB87" t="str">
            <v>Oportuno: Se radica en los tiempos establecidos por la Oficina Asesora de Planeación - OAP</v>
          </cell>
          <cell r="MC87" t="str">
            <v>No aplica</v>
          </cell>
          <cell r="MD87" t="str">
            <v>No aplica</v>
          </cell>
          <cell r="ME87" t="str">
            <v>Oportuno: Se radica en los tiempos establecidos por la Oficina Asesora de Planeación - OAP</v>
          </cell>
          <cell r="MF87" t="str">
            <v>No aplica</v>
          </cell>
          <cell r="MG87" t="str">
            <v>No aplica</v>
          </cell>
          <cell r="MH87">
            <v>0</v>
          </cell>
          <cell r="MI87">
            <v>0</v>
          </cell>
          <cell r="MJ87">
            <v>0</v>
          </cell>
          <cell r="MK87">
            <v>0</v>
          </cell>
          <cell r="ML87" t="str">
            <v>No aplica</v>
          </cell>
          <cell r="MM87" t="str">
            <v>No aplica</v>
          </cell>
          <cell r="MN87" t="str">
            <v>Coherente: La información de avance de la magnitud, consignada en el reporte del periodo, concuerda con la programación realizada, con la información cualitativa presentada, con las actividades establecidas (si aplica) y con los soportes presentados. Esta</v>
          </cell>
          <cell r="MO87" t="str">
            <v>No aplica</v>
          </cell>
          <cell r="MP87" t="str">
            <v>No aplica</v>
          </cell>
          <cell r="MQ87" t="str">
            <v>Coherente: La información de avance de la magnitud, consignada en el reporte del periodo, concuerda con la programación realizada, con la información cualitativa presentada, con las actividades establecidas (si aplica) y con los soportes presentados. Esta</v>
          </cell>
          <cell r="MR87" t="str">
            <v>No aplica</v>
          </cell>
          <cell r="MS87" t="str">
            <v>No aplica</v>
          </cell>
          <cell r="MT87">
            <v>0</v>
          </cell>
          <cell r="MU87">
            <v>0</v>
          </cell>
          <cell r="MV87">
            <v>0</v>
          </cell>
          <cell r="MW87">
            <v>0</v>
          </cell>
          <cell r="MX87" t="str">
            <v>No Programó</v>
          </cell>
          <cell r="MY87" t="str">
            <v>No Programó</v>
          </cell>
          <cell r="MZ87">
            <v>100</v>
          </cell>
          <cell r="NA87">
            <v>100</v>
          </cell>
          <cell r="NB87">
            <v>100</v>
          </cell>
          <cell r="NC87">
            <v>100</v>
          </cell>
          <cell r="ND87">
            <v>100</v>
          </cell>
          <cell r="NE87">
            <v>100</v>
          </cell>
          <cell r="NF87">
            <v>100</v>
          </cell>
          <cell r="NG87">
            <v>100</v>
          </cell>
          <cell r="NH87" t="str">
            <v/>
          </cell>
          <cell r="NI87" t="str">
            <v/>
          </cell>
          <cell r="NJ87" t="str">
            <v>La información consignada en el reporte del periodo, coincide con la información registrada en las herramientas presupuestales oficiales.</v>
          </cell>
          <cell r="NK87" t="str">
            <v>La información consignada en el reporte del periodo, coincide con la información registrada en las herramientas presupuestales oficiales.</v>
          </cell>
          <cell r="NL87" t="str">
            <v>La información consignada en el reporte del periodo, coincide con la información registrada en las herramientas presupuestales oficiales.</v>
          </cell>
          <cell r="NM87" t="str">
            <v>La información consignada en el reporte del periodo, coincide con la información registrada en las herramientas presupuestales oficiales.</v>
          </cell>
          <cell r="NN87" t="str">
            <v>La información consignada en el reporte del periodo, coincide con la información registrada en las herramientas presupuestales oficiales.</v>
          </cell>
          <cell r="NO87" t="str">
            <v>La información consignada en el reporte del periodo, coincide con la información registrada en las herramientas presupuestales oficiales.</v>
          </cell>
          <cell r="NP87" t="str">
            <v>La información consignada en el reporte del periodo, coincide con la información registrada en las herramientas presupuestales oficiales.</v>
          </cell>
          <cell r="NQ87" t="str">
            <v>La información consignada en el reporte del periodo, coincide con la información registrada en las herramientas presupuestales oficiales.</v>
          </cell>
          <cell r="NR87">
            <v>0</v>
          </cell>
          <cell r="NS87">
            <v>0</v>
          </cell>
          <cell r="NT87">
            <v>0</v>
          </cell>
          <cell r="NU87">
            <v>0</v>
          </cell>
          <cell r="NV87" t="str">
            <v>No se programó avance para este periodo</v>
          </cell>
          <cell r="NW87" t="str">
            <v>No se programó avance para este periodo</v>
          </cell>
          <cell r="NX87" t="str">
            <v>No se identificaron problemas o dificultades. La información consignada en el reporte del periodo, respecto a los avances, logros y retrasos presentados, da cuenta de forma clara, completa y concisa del nivel cumplimiento de la meta o indicador.</v>
          </cell>
          <cell r="NY87" t="str">
            <v>No se programó avance para este periodo</v>
          </cell>
          <cell r="NZ87" t="str">
            <v>No se programó avance para este periodo</v>
          </cell>
          <cell r="OA87" t="str">
            <v>No se identificaron problemas o dificultades. La información consignada en el reporte del periodo, respecto a los avances, logros y retrasos presentados, da cuenta de forma clara, completa y concisa del nivel cumplimiento de la meta o indicador.</v>
          </cell>
          <cell r="OB87" t="str">
            <v>No se programó avance para este periodo</v>
          </cell>
          <cell r="OC87" t="str">
            <v>No se programó avance para este periodo</v>
          </cell>
          <cell r="OD87">
            <v>0</v>
          </cell>
          <cell r="OE87">
            <v>0</v>
          </cell>
          <cell r="OF87">
            <v>0</v>
          </cell>
          <cell r="OG87">
            <v>0</v>
          </cell>
          <cell r="OJ87" t="str">
            <v>PD136</v>
          </cell>
          <cell r="OK87">
            <v>45</v>
          </cell>
          <cell r="OL87">
            <v>0</v>
          </cell>
          <cell r="OM87">
            <v>0</v>
          </cell>
          <cell r="ON87">
            <v>0</v>
          </cell>
          <cell r="OO87">
            <v>0</v>
          </cell>
          <cell r="OP87">
            <v>0</v>
          </cell>
          <cell r="OQ87">
            <v>0</v>
          </cell>
          <cell r="OR87">
            <v>0</v>
          </cell>
          <cell r="OS87">
            <v>0</v>
          </cell>
          <cell r="OT87">
            <v>0</v>
          </cell>
          <cell r="OU87">
            <v>0</v>
          </cell>
          <cell r="OV87">
            <v>0</v>
          </cell>
          <cell r="OW87">
            <v>0</v>
          </cell>
          <cell r="OX87">
            <v>0</v>
          </cell>
          <cell r="OY87">
            <v>32063593</v>
          </cell>
          <cell r="OZ87">
            <v>32063593</v>
          </cell>
          <cell r="PA87">
            <v>32063593</v>
          </cell>
          <cell r="PB87">
            <v>32063593</v>
          </cell>
          <cell r="PC87">
            <v>32063593</v>
          </cell>
          <cell r="PD87">
            <v>32063593</v>
          </cell>
          <cell r="PE87">
            <v>32063593</v>
          </cell>
          <cell r="PF87">
            <v>32063593</v>
          </cell>
          <cell r="PG87">
            <v>32063593</v>
          </cell>
          <cell r="PH87">
            <v>32063593</v>
          </cell>
          <cell r="PI87">
            <v>0</v>
          </cell>
          <cell r="PJ87">
            <v>0</v>
          </cell>
          <cell r="PK87">
            <v>32063593</v>
          </cell>
          <cell r="PL87">
            <v>6800004</v>
          </cell>
          <cell r="PM87">
            <v>620600576</v>
          </cell>
          <cell r="PN87" t="str">
            <v>Meta Proyecto de Inversión</v>
          </cell>
        </row>
        <row r="88">
          <cell r="A88" t="str">
            <v>PD137</v>
          </cell>
          <cell r="B88">
            <v>7872</v>
          </cell>
          <cell r="C88" t="str">
            <v>7872_4</v>
          </cell>
          <cell r="D88">
            <v>2020110010185</v>
          </cell>
          <cell r="E88" t="str">
            <v>Un nuevo contrato social y ambiental para la Bogotá del siglo XXI</v>
          </cell>
          <cell r="F88" t="str">
            <v>5. Construir Bogotá región con gobierno abierto, transparente y ciudadanía consciente.</v>
          </cell>
          <cell r="G88" t="str">
            <v>54. Transformación digital y gestión de TIC para un territorio inteligente</v>
          </cell>
          <cell r="H88" t="str">
            <v>Generar valor público para la ciudadanía, la Secretaria General y sus grupos de interes, mediante el uso y aprovechamiento estratégico de TIC.</v>
          </cell>
          <cell r="I88" t="str">
            <v>1. Contar con información oportuna y de calidad para la toma de decisiones</v>
          </cell>
          <cell r="J88" t="str">
            <v>Transformación digital y gestión TIC</v>
          </cell>
          <cell r="K88" t="str">
            <v>Oficina de Alta Consejería Distrital de Tecnologías de Información y Comunicaciones - TIC</v>
          </cell>
          <cell r="L88" t="str">
            <v>Felipe Guzman Ramirez</v>
          </cell>
          <cell r="M88" t="str">
            <v>Alto Consejero Distrital de Tecnologías de Información y Comunicaciones - TIC</v>
          </cell>
          <cell r="N88" t="str">
            <v>Oficina de Alta Consejería Distrital de Tecnologías de Información y Comunicaciones - TIC</v>
          </cell>
          <cell r="O88" t="str">
            <v>Felipe Guzman Ramirez</v>
          </cell>
          <cell r="P88" t="str">
            <v>Alto Consejero Distrital de Tecnologías de Información y Comunicaciones - TIC</v>
          </cell>
          <cell r="Q88" t="str">
            <v>Luisa Fernanda Ortega</v>
          </cell>
          <cell r="R88" t="str">
            <v>Jenny Torres</v>
          </cell>
          <cell r="S88" t="str">
            <v>4. Implementar 1 Centro de recursos de TI compartido</v>
          </cell>
          <cell r="T88" t="str">
            <v>Implementar 1 Centro de recursos de TI compartido</v>
          </cell>
          <cell r="AC88" t="str">
            <v>4. Implementar 1 Centro de recursos de TI compartido</v>
          </cell>
          <cell r="AI88" t="str">
            <v xml:space="preserve">PD_Meta Proyecto: 4. Implementar 1 Centro de recursos de TI compartido; </v>
          </cell>
          <cell r="AJ88" t="str">
            <v>La programación se realiza de acuerdo a la programación de hitos por parte del líder o líderes del indicador</v>
          </cell>
          <cell r="AK88">
            <v>44055</v>
          </cell>
          <cell r="AL88">
            <v>1</v>
          </cell>
          <cell r="AM88">
            <v>2022</v>
          </cell>
          <cell r="AN88" t="str">
            <v>El centro de recursos de TI compartido se encargará de centralizar las actividades administrativas y estratégicas (en soporte de tecnologías de la información y las comunicaciones) que se encuentran duplicadas en las diferentes entidades distritales. El reporte de este indicador se realizará año vencido con un máximo de retraso de 60 días calendario basados en los informes de gestión de la Alta Consejería Distrital de TIC y en el cumplimiento de los hitos programados para la vigencia por parte de los líderes de proyecto.</v>
          </cell>
          <cell r="AO88" t="str">
            <v>Con la estructuración del centro se centralizarán las actividades administrativas y de soporte en tecnologías de la información y las comunicaciones que se encuentren distribuidas y/o duplicadas en las distintas entidades distritales de tal manera que se puedan generar eficiencias administrativas, enfocar los esfuerzos y aprovechar las ventajas de la tecnología sin generar reprocesos o sobre costos en las entidades.</v>
          </cell>
          <cell r="AP88">
            <v>2020</v>
          </cell>
          <cell r="AQ88">
            <v>2024</v>
          </cell>
          <cell r="AR88" t="str">
            <v>Creciente</v>
          </cell>
          <cell r="AS88" t="str">
            <v>Eficacia</v>
          </cell>
          <cell r="AT88" t="str">
            <v>Número</v>
          </cell>
          <cell r="AU88" t="str">
            <v>Producto</v>
          </cell>
          <cell r="AV88" t="str">
            <v>N/D</v>
          </cell>
          <cell r="AW88" t="str">
            <v>N/D</v>
          </cell>
          <cell r="AX88" t="str">
            <v>N/D</v>
          </cell>
          <cell r="AY88">
            <v>1</v>
          </cell>
          <cell r="BB88" t="str">
            <v>Lograr la implementación y funcionamiento del centro de recursos de TI compartido</v>
          </cell>
          <cell r="BC88" t="str">
            <v>(No. de hitos cumplidos para la implementación de un centro de recursos de TI compartido / Total de hitos programados para la implementación de un centro de recursos de TI compartido)</v>
          </cell>
          <cell r="BD88" t="str">
            <v>Hitos cumplidos</v>
          </cell>
          <cell r="BE88" t="str">
            <v>Hitos programados</v>
          </cell>
          <cell r="BF88" t="str">
            <v>Plan de acción de la Alta Consejeria Distrital de TIC</v>
          </cell>
          <cell r="BG88">
            <v>1</v>
          </cell>
          <cell r="BH88">
            <v>44055</v>
          </cell>
          <cell r="BI88">
            <v>0</v>
          </cell>
          <cell r="BJ88" t="str">
            <v>Plan de acción - proyectos de inversión (actividades)</v>
          </cell>
          <cell r="BK88">
            <v>1</v>
          </cell>
          <cell r="BL88">
            <v>0.1</v>
          </cell>
          <cell r="BM88">
            <v>0.3</v>
          </cell>
          <cell r="BN88">
            <v>0.5</v>
          </cell>
          <cell r="BO88">
            <v>0.7</v>
          </cell>
          <cell r="BP88">
            <v>1</v>
          </cell>
          <cell r="BQ88">
            <v>2480899188.3088851</v>
          </cell>
          <cell r="BR88">
            <v>252696000</v>
          </cell>
          <cell r="BS88">
            <v>369949277</v>
          </cell>
          <cell r="BT88">
            <v>655262239</v>
          </cell>
          <cell r="BU88">
            <v>436386000</v>
          </cell>
          <cell r="BV88">
            <v>766605672.30888498</v>
          </cell>
          <cell r="BW88">
            <v>0.1</v>
          </cell>
          <cell r="BX88">
            <v>0.3</v>
          </cell>
          <cell r="BY88">
            <v>0.5</v>
          </cell>
          <cell r="BZ88">
            <v>0.19999999999999998</v>
          </cell>
          <cell r="CA88">
            <v>0.19999999999999996</v>
          </cell>
          <cell r="CB88">
            <v>252695750</v>
          </cell>
          <cell r="CC88">
            <v>251250544</v>
          </cell>
          <cell r="CD88">
            <v>369949277</v>
          </cell>
          <cell r="CE88">
            <v>369949277</v>
          </cell>
          <cell r="CF88">
            <v>0.1</v>
          </cell>
          <cell r="CG88">
            <v>0.30000000000000004</v>
          </cell>
          <cell r="CH88">
            <v>0.45</v>
          </cell>
          <cell r="CI88" t="str">
            <v>Suma</v>
          </cell>
          <cell r="CJ88">
            <v>0</v>
          </cell>
          <cell r="CK88">
            <v>0</v>
          </cell>
          <cell r="CL88">
            <v>4.9999999999999989E-2</v>
          </cell>
          <cell r="CM88">
            <v>0</v>
          </cell>
          <cell r="CN88">
            <v>0</v>
          </cell>
          <cell r="CO88">
            <v>4.9999999999999989E-2</v>
          </cell>
          <cell r="CP88">
            <v>0</v>
          </cell>
          <cell r="CQ88">
            <v>0</v>
          </cell>
          <cell r="CR88">
            <v>4.9999999999999989E-2</v>
          </cell>
          <cell r="CS88">
            <v>0</v>
          </cell>
          <cell r="CT88">
            <v>0</v>
          </cell>
          <cell r="CU88">
            <v>4.9999999999999989E-2</v>
          </cell>
          <cell r="CV88">
            <v>0.5</v>
          </cell>
          <cell r="CW88">
            <v>0.14999999999999997</v>
          </cell>
          <cell r="CX88">
            <v>0.14999999999999997</v>
          </cell>
          <cell r="CY88">
            <v>0</v>
          </cell>
          <cell r="CZ88">
            <v>0</v>
          </cell>
          <cell r="DA88">
            <v>25</v>
          </cell>
          <cell r="DB88">
            <v>0</v>
          </cell>
          <cell r="DC88">
            <v>0</v>
          </cell>
          <cell r="DD88">
            <v>25</v>
          </cell>
          <cell r="DE88">
            <v>0</v>
          </cell>
          <cell r="DF88">
            <v>0</v>
          </cell>
          <cell r="DG88">
            <v>25</v>
          </cell>
          <cell r="DH88">
            <v>0</v>
          </cell>
          <cell r="DI88">
            <v>0</v>
          </cell>
          <cell r="DJ88">
            <v>25</v>
          </cell>
          <cell r="DK88">
            <v>100</v>
          </cell>
          <cell r="DL88">
            <v>0</v>
          </cell>
          <cell r="DM88">
            <v>0</v>
          </cell>
          <cell r="DN88">
            <v>25</v>
          </cell>
          <cell r="DO88">
            <v>0</v>
          </cell>
          <cell r="DP88">
            <v>0</v>
          </cell>
          <cell r="DQ88">
            <v>25</v>
          </cell>
          <cell r="DR88">
            <v>0</v>
          </cell>
          <cell r="DS88">
            <v>0</v>
          </cell>
          <cell r="DT88">
            <v>25</v>
          </cell>
          <cell r="DU88">
            <v>0</v>
          </cell>
          <cell r="DV88">
            <v>0</v>
          </cell>
          <cell r="DW88">
            <v>0</v>
          </cell>
          <cell r="DX88">
            <v>75</v>
          </cell>
          <cell r="DY88">
            <v>75</v>
          </cell>
          <cell r="DZ88">
            <v>0</v>
          </cell>
          <cell r="EA88">
            <v>0</v>
          </cell>
          <cell r="EB88" t="str">
            <v>Informe de avance en la implementación del centro de recursos de TI compartido</v>
          </cell>
          <cell r="EC88">
            <v>0</v>
          </cell>
          <cell r="ED88">
            <v>0</v>
          </cell>
          <cell r="EE88" t="str">
            <v>Informe de avance en el diseño e implementación del centro de recursos de TI compartido</v>
          </cell>
          <cell r="EF88">
            <v>0</v>
          </cell>
          <cell r="EG88">
            <v>0</v>
          </cell>
          <cell r="EH88" t="str">
            <v>Informe de avance en el diseño e implementación del centro de recursos de TI compartido</v>
          </cell>
          <cell r="EI88">
            <v>0</v>
          </cell>
          <cell r="EJ88">
            <v>0</v>
          </cell>
          <cell r="EK88" t="str">
            <v>Informe de avance en el diseño e implementación del centro de recursos de TI compartido</v>
          </cell>
          <cell r="EL88">
            <v>0</v>
          </cell>
          <cell r="EM88">
            <v>0</v>
          </cell>
          <cell r="EN88" t="str">
            <v>Informe de avance  sobre la implementación del centro de recursos de TI compartido</v>
          </cell>
          <cell r="EO88">
            <v>0</v>
          </cell>
          <cell r="EP88">
            <v>0</v>
          </cell>
          <cell r="EQ88" t="str">
            <v>Informe de avance  sobre la implementación del centro de recursos de TI compartido</v>
          </cell>
          <cell r="ER88">
            <v>0</v>
          </cell>
          <cell r="ES88">
            <v>0</v>
          </cell>
          <cell r="ET88" t="str">
            <v>Informe de avance en el diseño e implementación del centro de recursos de TI compartido</v>
          </cell>
          <cell r="EU88">
            <v>0</v>
          </cell>
          <cell r="EV88">
            <v>0</v>
          </cell>
          <cell r="EW88">
            <v>0</v>
          </cell>
          <cell r="EX88">
            <v>655263000</v>
          </cell>
          <cell r="EY88">
            <v>655263000</v>
          </cell>
          <cell r="EZ88">
            <v>655263000</v>
          </cell>
          <cell r="FA88">
            <v>655263000</v>
          </cell>
          <cell r="FB88">
            <v>655263000</v>
          </cell>
          <cell r="FC88">
            <v>655263000</v>
          </cell>
          <cell r="FD88">
            <v>655263000</v>
          </cell>
          <cell r="FE88">
            <v>655263000</v>
          </cell>
          <cell r="FF88">
            <v>655263000</v>
          </cell>
          <cell r="FG88">
            <v>655263000</v>
          </cell>
          <cell r="FH88">
            <v>655263000</v>
          </cell>
          <cell r="FI88">
            <v>655263000</v>
          </cell>
          <cell r="FJ88">
            <v>655263000</v>
          </cell>
          <cell r="FK88">
            <v>655263000</v>
          </cell>
          <cell r="FL88">
            <v>655263000</v>
          </cell>
          <cell r="FM88">
            <v>655263000</v>
          </cell>
          <cell r="FN88">
            <v>655263000</v>
          </cell>
          <cell r="FO88">
            <v>655263000</v>
          </cell>
          <cell r="FP88">
            <v>655262239</v>
          </cell>
          <cell r="FQ88">
            <v>655262239</v>
          </cell>
          <cell r="FR88">
            <v>655262239</v>
          </cell>
          <cell r="FS88">
            <v>655262239</v>
          </cell>
          <cell r="FT88">
            <v>655262239</v>
          </cell>
          <cell r="FU88">
            <v>0</v>
          </cell>
          <cell r="FV88">
            <v>0</v>
          </cell>
          <cell r="FW88">
            <v>655262239</v>
          </cell>
          <cell r="FX88">
            <v>655262239</v>
          </cell>
          <cell r="FY88">
            <v>655262239</v>
          </cell>
          <cell r="FZ88">
            <v>655262239</v>
          </cell>
          <cell r="GA88">
            <v>655262239</v>
          </cell>
          <cell r="GB88">
            <v>655262239</v>
          </cell>
          <cell r="GC88">
            <v>655262239</v>
          </cell>
          <cell r="GD88">
            <v>655262239</v>
          </cell>
          <cell r="GE88">
            <v>655262239</v>
          </cell>
          <cell r="GF88">
            <v>655262239</v>
          </cell>
          <cell r="GG88">
            <v>655262239</v>
          </cell>
          <cell r="GH88">
            <v>0</v>
          </cell>
          <cell r="GI88">
            <v>0</v>
          </cell>
          <cell r="GJ88">
            <v>655262239</v>
          </cell>
          <cell r="GK88">
            <v>0</v>
          </cell>
          <cell r="GL88">
            <v>35218536</v>
          </cell>
          <cell r="GM88">
            <v>92197861</v>
          </cell>
          <cell r="GN88">
            <v>149177186</v>
          </cell>
          <cell r="GO88">
            <v>206156511</v>
          </cell>
          <cell r="GP88">
            <v>263135836</v>
          </cell>
          <cell r="GQ88">
            <v>320115161</v>
          </cell>
          <cell r="GR88">
            <v>377094486</v>
          </cell>
          <cell r="GS88">
            <v>434073811</v>
          </cell>
          <cell r="GT88">
            <v>491053136</v>
          </cell>
          <cell r="GU88">
            <v>0</v>
          </cell>
          <cell r="GV88">
            <v>0</v>
          </cell>
          <cell r="GW88">
            <v>491053136</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t="str">
            <v>A 30 de Septiembre de 2022 se reporta avance en las líneas de trabajo que hacen parte del centro de recursos de TI compartido, presentando avance en los siguientes componentes.
1. Sensibilización en Gobierno Digital
2. Sensibilización de Seguridad Digital
3. Conectividad rural
4. Conectividad Wi-Fi</v>
          </cell>
          <cell r="HY88" t="str">
            <v>No se presentan retrasos para el desarrollo de este proyecto</v>
          </cell>
          <cell r="HZ88" t="str">
            <v/>
          </cell>
          <cell r="IA88" t="str">
            <v/>
          </cell>
          <cell r="IB88" t="str">
            <v/>
          </cell>
          <cell r="IC88" t="str">
            <v>Avances: A 31 de marzo de 2022 se reporta avance en las lineas de trabajo que hacen parte del centro de recursos de TI compartido entre las que hace parte:
1. Sensibilización en Gobierno Digital
2. Sensibilización de Seguridad Digital
3. Conectividad rural
4. Conectividad Wi-Fi
REtasos: No se presentaron retrasos</v>
          </cell>
          <cell r="ID88" t="str">
            <v/>
          </cell>
          <cell r="IE88" t="str">
            <v/>
          </cell>
          <cell r="IF88" t="str">
            <v>Avances: A 30 de junio de 2022 se reporta avance en las lineas de trabajo que hacen parte del centro de recursos de TI compartido entre las que hace parte:
1. Sensibilización en Gobierno Digital
2. Sensibilización de Seguridad Digital
3. Conectividad rural
4. Conectividad Wi-Fi
Retrasos: No se presentaron retrasos</v>
          </cell>
          <cell r="IG88" t="str">
            <v/>
          </cell>
          <cell r="IH88" t="str">
            <v/>
          </cell>
          <cell r="II88" t="str">
            <v>Avances: A 30 de septiembre de 2022 se reporta avance en las líneas de trabajo que hacen parte del centro de recursos de TI compartido entre las que hace parte:
1. Sensibilización en Gobierno Digital
2. Sensibilización de Seguridad Digital
3. Conectividad rural
4. Conectividad Wi-Fi
Retrasos: No se presentaron retrasos</v>
          </cell>
          <cell r="IJ88" t="str">
            <v/>
          </cell>
          <cell r="IK88" t="str">
            <v/>
          </cell>
          <cell r="IL88" t="str">
            <v/>
          </cell>
          <cell r="IM88">
            <v>0</v>
          </cell>
          <cell r="IN88">
            <v>0</v>
          </cell>
          <cell r="IO88">
            <v>1</v>
          </cell>
          <cell r="IP88">
            <v>0</v>
          </cell>
          <cell r="IQ88">
            <v>0</v>
          </cell>
          <cell r="IR88">
            <v>1</v>
          </cell>
          <cell r="IS88">
            <v>0</v>
          </cell>
          <cell r="IT88">
            <v>0</v>
          </cell>
          <cell r="IU88">
            <v>1</v>
          </cell>
          <cell r="IV88">
            <v>0</v>
          </cell>
          <cell r="IW88">
            <v>0</v>
          </cell>
          <cell r="IX88">
            <v>0</v>
          </cell>
          <cell r="IY88">
            <v>0.75</v>
          </cell>
          <cell r="IZ88">
            <v>0</v>
          </cell>
          <cell r="JA88">
            <v>0</v>
          </cell>
          <cell r="JB88">
            <v>25</v>
          </cell>
          <cell r="JC88">
            <v>0</v>
          </cell>
          <cell r="JD88">
            <v>0</v>
          </cell>
          <cell r="JE88">
            <v>25</v>
          </cell>
          <cell r="JF88">
            <v>0</v>
          </cell>
          <cell r="JG88">
            <v>0</v>
          </cell>
          <cell r="JH88">
            <v>25</v>
          </cell>
          <cell r="JI88">
            <v>0</v>
          </cell>
          <cell r="JJ88">
            <v>0</v>
          </cell>
          <cell r="JK88">
            <v>0</v>
          </cell>
          <cell r="JL88">
            <v>75</v>
          </cell>
          <cell r="JM88">
            <v>0</v>
          </cell>
          <cell r="JN88">
            <v>0</v>
          </cell>
          <cell r="JO88">
            <v>25</v>
          </cell>
          <cell r="JP88">
            <v>25</v>
          </cell>
          <cell r="JQ88">
            <v>25</v>
          </cell>
          <cell r="JR88">
            <v>50</v>
          </cell>
          <cell r="JS88">
            <v>50</v>
          </cell>
          <cell r="JT88">
            <v>50</v>
          </cell>
          <cell r="JU88">
            <v>75</v>
          </cell>
          <cell r="JV88">
            <v>75</v>
          </cell>
          <cell r="JW88">
            <v>75</v>
          </cell>
          <cell r="JX88">
            <v>75</v>
          </cell>
          <cell r="JY88" t="str">
            <v>No Programó</v>
          </cell>
          <cell r="JZ88" t="str">
            <v/>
          </cell>
          <cell r="KA88">
            <v>100</v>
          </cell>
          <cell r="KB88" t="str">
            <v/>
          </cell>
          <cell r="KC88" t="str">
            <v/>
          </cell>
          <cell r="KD88">
            <v>100</v>
          </cell>
          <cell r="KE88" t="str">
            <v/>
          </cell>
          <cell r="KF88" t="str">
            <v/>
          </cell>
          <cell r="KG88">
            <v>100</v>
          </cell>
          <cell r="KH88" t="str">
            <v/>
          </cell>
          <cell r="KI88" t="str">
            <v/>
          </cell>
          <cell r="KJ88" t="str">
            <v/>
          </cell>
          <cell r="KK88" t="str">
            <v>No Programó</v>
          </cell>
          <cell r="KL88" t="str">
            <v>No Programó</v>
          </cell>
          <cell r="KM88">
            <v>100</v>
          </cell>
          <cell r="KN88">
            <v>100</v>
          </cell>
          <cell r="KO88">
            <v>100</v>
          </cell>
          <cell r="KP88">
            <v>100</v>
          </cell>
          <cell r="KQ88">
            <v>100</v>
          </cell>
          <cell r="KR88">
            <v>100</v>
          </cell>
          <cell r="KS88">
            <v>100</v>
          </cell>
          <cell r="KT88">
            <v>100</v>
          </cell>
          <cell r="KU88" t="str">
            <v/>
          </cell>
          <cell r="KV88" t="str">
            <v/>
          </cell>
          <cell r="KW88">
            <v>100</v>
          </cell>
          <cell r="KX88" t="str">
            <v>7872_1</v>
          </cell>
          <cell r="KY88" t="str">
            <v>1. Contar con información oportuna y de calidad para la toma de decisiones</v>
          </cell>
          <cell r="KZ88">
            <v>100</v>
          </cell>
          <cell r="LA88">
            <v>74</v>
          </cell>
          <cell r="LB88" t="str">
            <v/>
          </cell>
          <cell r="LC88" t="str">
            <v/>
          </cell>
          <cell r="LD88">
            <v>100</v>
          </cell>
          <cell r="LE88">
            <v>80.708333333333343</v>
          </cell>
          <cell r="LF88">
            <v>15428222000</v>
          </cell>
          <cell r="LG88">
            <v>13911629371</v>
          </cell>
          <cell r="LH88">
            <v>9908493012</v>
          </cell>
          <cell r="LI88">
            <v>627400580</v>
          </cell>
          <cell r="LJ88">
            <v>620600576</v>
          </cell>
          <cell r="LK88" t="str">
            <v>No Programó</v>
          </cell>
          <cell r="LL88" t="str">
            <v>No Programó</v>
          </cell>
          <cell r="LM88">
            <v>4.9999999999999989E-2</v>
          </cell>
          <cell r="LN88">
            <v>0</v>
          </cell>
          <cell r="LO88">
            <v>0</v>
          </cell>
          <cell r="LP88">
            <v>4.9999999999999989E-2</v>
          </cell>
          <cell r="LQ88">
            <v>0</v>
          </cell>
          <cell r="LR88">
            <v>0</v>
          </cell>
          <cell r="LS88">
            <v>4.9999999999999989E-2</v>
          </cell>
          <cell r="LT88">
            <v>0</v>
          </cell>
          <cell r="LU88" t="str">
            <v/>
          </cell>
          <cell r="LV88" t="str">
            <v/>
          </cell>
          <cell r="LW88">
            <v>0.14999999999999997</v>
          </cell>
          <cell r="LX88">
            <v>0.14999999999999997</v>
          </cell>
          <cell r="LY88">
            <v>0.45</v>
          </cell>
          <cell r="LZ88" t="str">
            <v>No aplica</v>
          </cell>
          <cell r="MA88" t="str">
            <v>No aplica</v>
          </cell>
          <cell r="MB88" t="str">
            <v>Oportuno: Se radica en los tiempos establecidos por la Oficina Asesora de Planeación - OAP</v>
          </cell>
          <cell r="MC88" t="str">
            <v>No aplica</v>
          </cell>
          <cell r="MD88" t="str">
            <v>No aplica</v>
          </cell>
          <cell r="ME88" t="str">
            <v>Oportuno: Se radica en los tiempos establecidos por la Oficina Asesora de Planeación - OAP</v>
          </cell>
          <cell r="MF88" t="str">
            <v>No aplica</v>
          </cell>
          <cell r="MG88" t="str">
            <v>No aplica</v>
          </cell>
          <cell r="MH88">
            <v>0</v>
          </cell>
          <cell r="MI88">
            <v>0</v>
          </cell>
          <cell r="MJ88">
            <v>0</v>
          </cell>
          <cell r="MK88">
            <v>0</v>
          </cell>
          <cell r="ML88" t="str">
            <v>No aplica</v>
          </cell>
          <cell r="MM88" t="str">
            <v>No aplica</v>
          </cell>
          <cell r="MN88" t="str">
            <v>Coherente: La información de avance de la magnitud, consignada en el reporte del periodo, concuerda con la programación realizada, con la información cualitativa presentada, con las actividades establecidas (si aplica) y con los soportes presentados. Esta</v>
          </cell>
          <cell r="MO88" t="str">
            <v>No aplica</v>
          </cell>
          <cell r="MP88" t="str">
            <v>No aplica</v>
          </cell>
          <cell r="MQ88" t="str">
            <v>Coherente: La información de avance de la magnitud, consignada en el reporte del periodo, concuerda con la programación realizada, con la información cualitativa presentada, con las actividades establecidas (si aplica) y con los soportes presentados. Esta</v>
          </cell>
          <cell r="MR88" t="str">
            <v>No aplica</v>
          </cell>
          <cell r="MS88" t="str">
            <v>No aplica</v>
          </cell>
          <cell r="MT88">
            <v>0</v>
          </cell>
          <cell r="MU88">
            <v>0</v>
          </cell>
          <cell r="MV88">
            <v>0</v>
          </cell>
          <cell r="MW88">
            <v>0</v>
          </cell>
          <cell r="MX88" t="str">
            <v>No Programó</v>
          </cell>
          <cell r="MY88" t="str">
            <v>No Programó</v>
          </cell>
          <cell r="MZ88">
            <v>100</v>
          </cell>
          <cell r="NA88">
            <v>100</v>
          </cell>
          <cell r="NB88">
            <v>100</v>
          </cell>
          <cell r="NC88">
            <v>100</v>
          </cell>
          <cell r="ND88">
            <v>100</v>
          </cell>
          <cell r="NE88">
            <v>100</v>
          </cell>
          <cell r="NF88">
            <v>100</v>
          </cell>
          <cell r="NG88">
            <v>100</v>
          </cell>
          <cell r="NH88" t="str">
            <v/>
          </cell>
          <cell r="NI88" t="str">
            <v/>
          </cell>
          <cell r="NJ88" t="str">
            <v>La información consignada en el reporte del periodo, coincide con la información registrada en las herramientas presupuestales oficiales.</v>
          </cell>
          <cell r="NK88" t="str">
            <v>La información consignada en el reporte del periodo, coincide con la información registrada en las herramientas presupuestales oficiales.</v>
          </cell>
          <cell r="NL88" t="str">
            <v>La información consignada en el reporte del periodo, coincide con la información registrada en las herramientas presupuestales oficiales.</v>
          </cell>
          <cell r="NM88" t="str">
            <v>La información consignada en el reporte del periodo, coincide con la información registrada en las herramientas presupuestales oficiales.</v>
          </cell>
          <cell r="NN88" t="str">
            <v>La información consignada en el reporte del periodo, coincide con la información registrada en las herramientas presupuestales oficiales.</v>
          </cell>
          <cell r="NO88" t="str">
            <v>La información consignada en el reporte del periodo, coincide con la información registrada en las herramientas presupuestales oficiales.</v>
          </cell>
          <cell r="NP88" t="str">
            <v>La información consignada en el reporte del periodo, coincide con la información registrada en las herramientas presupuestales oficiales.</v>
          </cell>
          <cell r="NQ88" t="str">
            <v>La información consignada en el reporte del periodo, coincide con la información registrada en las herramientas presupuestales oficiales.</v>
          </cell>
          <cell r="NR88">
            <v>0</v>
          </cell>
          <cell r="NS88">
            <v>0</v>
          </cell>
          <cell r="NT88">
            <v>0</v>
          </cell>
          <cell r="NU88">
            <v>0</v>
          </cell>
          <cell r="NV88" t="str">
            <v>No se programó avance para este periodo</v>
          </cell>
          <cell r="NW88" t="str">
            <v>No se programó avance para este periodo</v>
          </cell>
          <cell r="NX88" t="str">
            <v>No se identificaron problemas o dificultades. La información consignada en el reporte del periodo, respecto a los avances, logros y retrasos presentados, da cuenta de forma clara, completa y concisa del nivel cumplimiento de la meta o indicador.</v>
          </cell>
          <cell r="NY88" t="str">
            <v>No se programó avance para este periodo</v>
          </cell>
          <cell r="NZ88" t="str">
            <v>No se programó avance para este periodo</v>
          </cell>
          <cell r="OA88" t="str">
            <v>No se identificaron problemas o dificultades. La información consignada en el reporte del periodo, respecto a los avances, logros y retrasos presentados, da cuenta de forma clara, completa y concisa del nivel cumplimiento de la meta o indicador.</v>
          </cell>
          <cell r="OB88" t="str">
            <v>No se programó avance para este periodo</v>
          </cell>
          <cell r="OC88" t="str">
            <v>No se programó avance para este periodo</v>
          </cell>
          <cell r="OD88">
            <v>0</v>
          </cell>
          <cell r="OE88">
            <v>0</v>
          </cell>
          <cell r="OF88">
            <v>0</v>
          </cell>
          <cell r="OG88">
            <v>0</v>
          </cell>
          <cell r="OJ88" t="str">
            <v>PD137</v>
          </cell>
          <cell r="OK88">
            <v>0.44999999999999996</v>
          </cell>
          <cell r="OL88">
            <v>0</v>
          </cell>
          <cell r="OM88">
            <v>0</v>
          </cell>
          <cell r="ON88">
            <v>0</v>
          </cell>
          <cell r="OO88">
            <v>0</v>
          </cell>
          <cell r="OP88">
            <v>0</v>
          </cell>
          <cell r="OQ88">
            <v>0</v>
          </cell>
          <cell r="OR88">
            <v>0</v>
          </cell>
          <cell r="OS88">
            <v>0</v>
          </cell>
          <cell r="OT88">
            <v>0</v>
          </cell>
          <cell r="OU88">
            <v>0</v>
          </cell>
          <cell r="OV88">
            <v>0</v>
          </cell>
          <cell r="OW88">
            <v>0</v>
          </cell>
          <cell r="OX88">
            <v>0</v>
          </cell>
          <cell r="OY88">
            <v>0</v>
          </cell>
          <cell r="OZ88">
            <v>0</v>
          </cell>
          <cell r="PA88">
            <v>0</v>
          </cell>
          <cell r="PB88">
            <v>0</v>
          </cell>
          <cell r="PC88">
            <v>0</v>
          </cell>
          <cell r="PD88">
            <v>0</v>
          </cell>
          <cell r="PE88">
            <v>0</v>
          </cell>
          <cell r="PF88">
            <v>0</v>
          </cell>
          <cell r="PG88">
            <v>0</v>
          </cell>
          <cell r="PH88">
            <v>0</v>
          </cell>
          <cell r="PI88">
            <v>0</v>
          </cell>
          <cell r="PJ88">
            <v>0</v>
          </cell>
          <cell r="PK88">
            <v>0</v>
          </cell>
          <cell r="PL88">
            <v>6800004</v>
          </cell>
          <cell r="PM88">
            <v>620600576</v>
          </cell>
          <cell r="PN88" t="str">
            <v>Meta Proyecto de Inversión</v>
          </cell>
        </row>
        <row r="89">
          <cell r="A89" t="str">
            <v>PD134A</v>
          </cell>
          <cell r="B89">
            <v>7872</v>
          </cell>
          <cell r="C89" t="str">
            <v>7872_2</v>
          </cell>
          <cell r="D89">
            <v>2020110010185</v>
          </cell>
          <cell r="E89" t="str">
            <v>Un nuevo contrato social y ambiental para la Bogotá del siglo XXI</v>
          </cell>
          <cell r="F89" t="str">
            <v>5. Construir Bogotá región con gobierno abierto, transparente y ciudadanía consciente.</v>
          </cell>
          <cell r="G89" t="str">
            <v>54. Transformación digital y gestión de TIC para un territorio inteligente</v>
          </cell>
          <cell r="H89" t="str">
            <v>Generar valor público para la ciudadanía, la Secretaria General y sus grupos de interes, mediante el uso y aprovechamiento estratégico de TIC.</v>
          </cell>
          <cell r="I89" t="str">
            <v>1. Contar con información oportuna y de calidad para la toma de decisiones</v>
          </cell>
          <cell r="J89" t="str">
            <v>Transformación digital y gestión TIC</v>
          </cell>
          <cell r="K89" t="str">
            <v>Oficina de Alta Consejería Distrital de Tecnologías de Información y Comunicaciones - TIC</v>
          </cell>
          <cell r="L89" t="str">
            <v>Felipe Guzman Ramirez</v>
          </cell>
          <cell r="M89" t="str">
            <v>Alto Consejero Distrital de Tecnologías de Información y Comunicaciones - TIC</v>
          </cell>
          <cell r="N89" t="str">
            <v>Oficina de Alta Consejería Distrital de Tecnologías de Información y Comunicaciones - TIC</v>
          </cell>
          <cell r="O89" t="str">
            <v>Felipe Guzman Ramirez</v>
          </cell>
          <cell r="P89" t="str">
            <v>Alto Consejero Distrital de Tecnologías de Información y Comunicaciones - TIC</v>
          </cell>
          <cell r="Q89" t="str">
            <v>Luisa Fernanda Ortega</v>
          </cell>
          <cell r="R89" t="str">
            <v>Jenny Torres</v>
          </cell>
          <cell r="S89" t="str">
            <v>2. Liderar 100 porciento  la formulación, sensibilización y apropiación de la política pública de Bogotá Territorio Inteligente</v>
          </cell>
          <cell r="T89" t="str">
            <v>Liderar 100 porciento  la formulación, sensibilización y apropiación de la política pública de Bogotá Territorio Inteligente</v>
          </cell>
          <cell r="AC89" t="str">
            <v>2. Liderar 100 porciento  la formulación, sensibilización y apropiación de la política pública de Bogotá Territorio Inteligente</v>
          </cell>
          <cell r="AI89" t="str">
            <v xml:space="preserve">PD_Meta Proyecto: 2. Liderar 100 porciento  la formulación, sensibilización y apropiación de la política pública de Bogotá Territorio Inteligente; </v>
          </cell>
          <cell r="AJ89" t="str">
            <v>Se programa la magnitud de la meta, teniendo en cuenta que se tienen recursos asigandos para la vigencia 2020.</v>
          </cell>
          <cell r="AK89">
            <v>44055</v>
          </cell>
          <cell r="AL89">
            <v>1</v>
          </cell>
          <cell r="AM89">
            <v>2022</v>
          </cell>
          <cell r="AN89" t="str">
            <v>Con la formulación  de la Política de Bogotá territorio inteligente para vivir mejor 2020 – 2030 bajo esquemas de cocreación con los diferentes actores relacionados (ciudadanía, academia, sector privado, sociedad civil, organismos gubernamentales, organizaciones internacionales y medios de comunicación), haciendo uso de métodos de innovación para la construcción de política pública, permitiendo identificar los enfoques estratégicos del uso transversal de las TIC y las formas de abordarlos, a fin de integrar los ámbitos urbano, rural y regional, mejorar la calidad de vida de los ciudadanos e involucrarlos en la toma de decisiones públicas.</v>
          </cell>
          <cell r="AO89" t="str">
            <v>La política busca integrar los ámbitos urbano, rural y regional, mejorar la calidad de vida de los ciudadanos e involucrarlos en la toma de decisiones públicas, a través de intervenciones ágiles y orientadas a resultados.</v>
          </cell>
          <cell r="AP89">
            <v>2020</v>
          </cell>
          <cell r="AQ89">
            <v>2024</v>
          </cell>
          <cell r="AR89" t="str">
            <v>Creciente</v>
          </cell>
          <cell r="AS89" t="str">
            <v>Eficacia</v>
          </cell>
          <cell r="AT89" t="str">
            <v>Porcentaje</v>
          </cell>
          <cell r="AU89" t="str">
            <v>Gestión</v>
          </cell>
          <cell r="AV89" t="str">
            <v>N/D</v>
          </cell>
          <cell r="AW89" t="str">
            <v>N/D</v>
          </cell>
          <cell r="AX89" t="str">
            <v>N/D</v>
          </cell>
          <cell r="AY89">
            <v>1</v>
          </cell>
          <cell r="BB89" t="str">
            <v>Desde la Alta Consejeria Tic liderar el 100% de la formulación, sensibilización y apropiación de la política pública de Bogotá Territorio Inteligente</v>
          </cell>
          <cell r="BC89" t="str">
            <v>(No. de hitos de la formulación, sensibilización y apropiación de la Politica Publica Territorio Inteligente logrados / Total de hitos No. de hitos de la formulación, sensibilización y apropiación de la Politica Publica Territorio Inteligente programados)*100</v>
          </cell>
          <cell r="BD89" t="str">
            <v>No. de hitos de la formulación, sensibilización y apropiación de la Politica Publica Territorio Inteligente logrados</v>
          </cell>
          <cell r="BE89" t="str">
            <v>Total de hitos No. de hitos de la formulación, sensibilización y apropiación de la Politica Publica Territorio Inteligente programados</v>
          </cell>
          <cell r="BF89" t="str">
            <v xml:space="preserve">Documentos de avances de desarrollo de la Estrategia de sensibilización y apropiación.
Plan de Acción de la alta Consejeria Distrital de TIC
	</v>
          </cell>
          <cell r="BG89">
            <v>1</v>
          </cell>
          <cell r="BH89">
            <v>44055</v>
          </cell>
          <cell r="BI89">
            <v>0</v>
          </cell>
          <cell r="BJ89" t="str">
            <v>Plan de acción - proyectos de inversión (actividades)</v>
          </cell>
          <cell r="BK89">
            <v>100</v>
          </cell>
          <cell r="BL89">
            <v>5</v>
          </cell>
          <cell r="BM89">
            <v>15</v>
          </cell>
          <cell r="BN89">
            <v>45</v>
          </cell>
          <cell r="BO89">
            <v>70</v>
          </cell>
          <cell r="BP89">
            <v>100</v>
          </cell>
          <cell r="BQ89">
            <v>3764104417.945509</v>
          </cell>
          <cell r="BR89">
            <v>423463019</v>
          </cell>
          <cell r="BS89">
            <v>1132866909</v>
          </cell>
          <cell r="BT89">
            <v>993424174</v>
          </cell>
          <cell r="BU89">
            <v>513428000</v>
          </cell>
          <cell r="BV89">
            <v>700922315.94550872</v>
          </cell>
          <cell r="BW89">
            <v>5</v>
          </cell>
          <cell r="BX89">
            <v>15</v>
          </cell>
          <cell r="BY89">
            <v>45</v>
          </cell>
          <cell r="BZ89">
            <v>10</v>
          </cell>
          <cell r="CA89">
            <v>30</v>
          </cell>
          <cell r="CB89">
            <v>423282315</v>
          </cell>
          <cell r="CC89">
            <v>392077603</v>
          </cell>
          <cell r="CD89">
            <v>1132866906</v>
          </cell>
          <cell r="CE89">
            <v>1132866906</v>
          </cell>
          <cell r="CF89">
            <v>5</v>
          </cell>
          <cell r="CG89">
            <v>15</v>
          </cell>
          <cell r="CH89">
            <v>37.5</v>
          </cell>
          <cell r="CI89" t="str">
            <v>Suma</v>
          </cell>
          <cell r="CJ89">
            <v>0</v>
          </cell>
          <cell r="CK89">
            <v>0</v>
          </cell>
          <cell r="CL89">
            <v>7.5</v>
          </cell>
          <cell r="CM89">
            <v>0</v>
          </cell>
          <cell r="CN89">
            <v>0</v>
          </cell>
          <cell r="CO89">
            <v>7.5</v>
          </cell>
          <cell r="CP89">
            <v>0</v>
          </cell>
          <cell r="CQ89">
            <v>0</v>
          </cell>
          <cell r="CR89">
            <v>7.5</v>
          </cell>
          <cell r="CS89">
            <v>0</v>
          </cell>
          <cell r="CT89">
            <v>0</v>
          </cell>
          <cell r="CU89">
            <v>7.5</v>
          </cell>
          <cell r="CV89">
            <v>45</v>
          </cell>
          <cell r="CW89">
            <v>22.5</v>
          </cell>
          <cell r="CX89">
            <v>22.5</v>
          </cell>
          <cell r="CY89">
            <v>0</v>
          </cell>
          <cell r="CZ89">
            <v>0</v>
          </cell>
          <cell r="DA89">
            <v>25</v>
          </cell>
          <cell r="DB89">
            <v>0</v>
          </cell>
          <cell r="DC89">
            <v>0</v>
          </cell>
          <cell r="DD89">
            <v>25</v>
          </cell>
          <cell r="DE89">
            <v>0</v>
          </cell>
          <cell r="DF89">
            <v>0</v>
          </cell>
          <cell r="DG89">
            <v>25</v>
          </cell>
          <cell r="DH89">
            <v>0</v>
          </cell>
          <cell r="DI89">
            <v>0</v>
          </cell>
          <cell r="DJ89">
            <v>25</v>
          </cell>
          <cell r="DK89">
            <v>100</v>
          </cell>
          <cell r="DL89">
            <v>0</v>
          </cell>
          <cell r="DM89">
            <v>0</v>
          </cell>
          <cell r="DN89">
            <v>25</v>
          </cell>
          <cell r="DO89">
            <v>0</v>
          </cell>
          <cell r="DP89">
            <v>0</v>
          </cell>
          <cell r="DQ89">
            <v>25</v>
          </cell>
          <cell r="DR89">
            <v>0</v>
          </cell>
          <cell r="DS89">
            <v>0</v>
          </cell>
          <cell r="DT89">
            <v>25</v>
          </cell>
          <cell r="DU89">
            <v>0</v>
          </cell>
          <cell r="DV89">
            <v>0</v>
          </cell>
          <cell r="DW89">
            <v>0</v>
          </cell>
          <cell r="DX89">
            <v>75</v>
          </cell>
          <cell r="DY89">
            <v>75</v>
          </cell>
          <cell r="DZ89">
            <v>0</v>
          </cell>
          <cell r="EA89">
            <v>0</v>
          </cell>
          <cell r="EB89" t="str">
            <v xml:space="preserve">Informe de avance de formulación de la Política Pública Bogotá Territorio Inteligente </v>
          </cell>
          <cell r="EC89">
            <v>0</v>
          </cell>
          <cell r="ED89">
            <v>0</v>
          </cell>
          <cell r="EE89" t="str">
            <v xml:space="preserve">Informe de avance de formulación de la Política Pública Bogotá Territorio Inteligente </v>
          </cell>
          <cell r="EF89">
            <v>0</v>
          </cell>
          <cell r="EG89">
            <v>0</v>
          </cell>
          <cell r="EH89" t="str">
            <v xml:space="preserve">Informe de avance de formulación de la Política Pública Bogotá Territorio Inteligente </v>
          </cell>
          <cell r="EI89">
            <v>0</v>
          </cell>
          <cell r="EJ89">
            <v>0</v>
          </cell>
          <cell r="EK89" t="str">
            <v xml:space="preserve">Documento de formulación de la Política Pública Bogotá Territorio Inteligente </v>
          </cell>
          <cell r="EL89">
            <v>0</v>
          </cell>
          <cell r="EM89">
            <v>0</v>
          </cell>
          <cell r="EN89" t="str">
            <v xml:space="preserve">Informe de avance de formulación de la Política Pública Bogotá Territorio Inteligente </v>
          </cell>
          <cell r="EO89">
            <v>0</v>
          </cell>
          <cell r="EP89">
            <v>0</v>
          </cell>
          <cell r="EQ89" t="str">
            <v xml:space="preserve">Informe de avance de formulación de la Política Pública Bogotá Territorio Inteligente </v>
          </cell>
          <cell r="ER89">
            <v>0</v>
          </cell>
          <cell r="ES89">
            <v>0</v>
          </cell>
          <cell r="ET89" t="str">
            <v xml:space="preserve">Informe de avance de formulación de la Política Pública Bogotá Territorio Inteligente </v>
          </cell>
          <cell r="EU89">
            <v>0</v>
          </cell>
          <cell r="EV89">
            <v>0</v>
          </cell>
          <cell r="EW89">
            <v>0</v>
          </cell>
          <cell r="EX89">
            <v>954850000</v>
          </cell>
          <cell r="EY89">
            <v>954850000</v>
          </cell>
          <cell r="EZ89">
            <v>954850000</v>
          </cell>
          <cell r="FA89">
            <v>954850000</v>
          </cell>
          <cell r="FB89">
            <v>954850000</v>
          </cell>
          <cell r="FC89">
            <v>954850000</v>
          </cell>
          <cell r="FD89">
            <v>954850000</v>
          </cell>
          <cell r="FE89">
            <v>954850000</v>
          </cell>
          <cell r="FF89">
            <v>954850000</v>
          </cell>
          <cell r="FG89">
            <v>954850000</v>
          </cell>
          <cell r="FH89">
            <v>954850000</v>
          </cell>
          <cell r="FI89">
            <v>954850000</v>
          </cell>
          <cell r="FJ89">
            <v>954850000</v>
          </cell>
          <cell r="FK89">
            <v>954850000</v>
          </cell>
          <cell r="FL89">
            <v>954850000</v>
          </cell>
          <cell r="FM89">
            <v>954850000</v>
          </cell>
          <cell r="FN89">
            <v>954850000</v>
          </cell>
          <cell r="FO89">
            <v>954850000</v>
          </cell>
          <cell r="FP89">
            <v>998605314</v>
          </cell>
          <cell r="FQ89">
            <v>998605314</v>
          </cell>
          <cell r="FR89">
            <v>998605314</v>
          </cell>
          <cell r="FS89">
            <v>998605314</v>
          </cell>
          <cell r="FT89">
            <v>993424174</v>
          </cell>
          <cell r="FU89">
            <v>0</v>
          </cell>
          <cell r="FV89">
            <v>0</v>
          </cell>
          <cell r="FW89">
            <v>993424174</v>
          </cell>
          <cell r="FX89">
            <v>951298334</v>
          </cell>
          <cell r="FY89">
            <v>951298334</v>
          </cell>
          <cell r="FZ89">
            <v>951298334</v>
          </cell>
          <cell r="GA89">
            <v>951298334</v>
          </cell>
          <cell r="GB89">
            <v>930536765</v>
          </cell>
          <cell r="GC89">
            <v>930536765</v>
          </cell>
          <cell r="GD89">
            <v>968602283</v>
          </cell>
          <cell r="GE89">
            <v>965112944</v>
          </cell>
          <cell r="GF89">
            <v>993424174</v>
          </cell>
          <cell r="GG89">
            <v>993424174</v>
          </cell>
          <cell r="GH89">
            <v>0</v>
          </cell>
          <cell r="GI89">
            <v>0</v>
          </cell>
          <cell r="GJ89">
            <v>993424174</v>
          </cell>
          <cell r="GK89">
            <v>0</v>
          </cell>
          <cell r="GL89">
            <v>50554448</v>
          </cell>
          <cell r="GM89">
            <v>135845005</v>
          </cell>
          <cell r="GN89">
            <v>218304439</v>
          </cell>
          <cell r="GO89">
            <v>289439381</v>
          </cell>
          <cell r="GP89">
            <v>370955107</v>
          </cell>
          <cell r="GQ89">
            <v>456245664</v>
          </cell>
          <cell r="GR89">
            <v>547034574</v>
          </cell>
          <cell r="GS89">
            <v>635021438</v>
          </cell>
          <cell r="GT89">
            <v>725090011</v>
          </cell>
          <cell r="GU89">
            <v>0</v>
          </cell>
          <cell r="GV89">
            <v>0</v>
          </cell>
          <cell r="GW89">
            <v>725090011</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t="str">
            <v>En lo corrido del Plan Distrital de Desarrollo, en cumplimiento del indicador, la Secretaría General avanzó en un 37,5% en la Formulación de la política pública de Bogotá territorio inteligente que representa un avance acumulado del 83,3% con respecto al total de la magnitud programada para la vigencia 2022. Dentro de las acciones adelantas en la vigencia se encuentran:
* Elaboración del borrador del documento de marco conceptual para la formulación de política Bogotá Territorio Inteligente.
* Se elaboró la bitácora de participación para habilitar los ejercicios de participación por medios digitales.
* Se coordinó con el Instituto Distrital de la Participación y Acción Comunal - IDPAC la apertura de un reto -Construcción participativa política pública Bogotá territorio inteligente para participación ciudadana.
* Se articuló con la Comisión Local de Intersectoriales de Participación - CLIP de Sumapaz, la realización de la sesión de presentación de política pública en dicho territorio.
BENEFICIOS :
Con la formulación y puesta en marcha de esta política pública, se crearán las condiciones necesarias para establecer los arreglos institucionales necesarios para potenciar el uso de los datos, la tecnología y la innovación para el desarrollo de inteligencia colectiva en el territorio, buscando mayor eficiencia, equidad, sostenibilidad y competitividad, para el mejoramiento de la calidad de vida de las personas</v>
          </cell>
          <cell r="HY89" t="str">
            <v/>
          </cell>
          <cell r="HZ89" t="str">
            <v/>
          </cell>
          <cell r="IA89" t="str">
            <v/>
          </cell>
          <cell r="IB89" t="str">
            <v/>
          </cell>
          <cell r="IC89" t="str">
            <v>Avances: Durante el primer trimestre de 2022 se trabajó en la estructuración del borrador documento de marco conceptual para la formulación de política Bogotá Territorio Inteligente,. Así mismo se elaboró la bitácora de participación para habilitar los ejercicios de participación por medios digitales, se participó en los Talleres de Visión de Ciudad y Territorio inteligente realizados tanto por ProBogota, como por el Centro para la Cuarta Revolución industrial del WEF, se articuló con la CLIP de Supamaz, la realización de la sesión de presentación de política publica en dicho territorio y se trabajo en conjunto con IDPAC para lazar un reto de política pública asociado a la formulacón de política.</v>
          </cell>
          <cell r="ID89" t="str">
            <v/>
          </cell>
          <cell r="IE89" t="str">
            <v/>
          </cell>
          <cell r="IF89" t="str">
            <v xml:space="preserve">Avance: A la fecha se han realizado 12 espacios presenciales de diagnostico en la fase de agenda de política, con distintas metodologías y el acompañamiento de distintos actores del ecosistema, entre ellos la industria, la academia, actores internacionales, representantes del gobierno nacional, entre otros. adicionalmente, de acuerdo con lo definido en la estrategia de participación se vienen desarrollando actividades diagnosticas en las 20 localidades, mesas de trabajo para trabajar el enfoque diferencia, poblacional y de género y 6 mesas sectoriales los cuales están siendo convocados en este momento.
El proposito de estos espacios es recopilar aportes, ideas y propuestas de diferentes actores como ciudadanía, sectores sociales, sector público y sector privado, entre otros.  
El tiempo de desarrollo de estos espacios será entre marzo y julio de 2022 y se utilizan mecanismos de convocatoria como correos institucionales, piezas comunicativas vía redes sociales, sitio web Alta Consejería Distrital de TIC – ACDTIC, bitácora de la Política BTI y amplificación por canales virtuales de entidades aliadas.  
</v>
          </cell>
          <cell r="IG89" t="str">
            <v/>
          </cell>
          <cell r="IH89" t="str">
            <v/>
          </cell>
          <cell r="II89" t="str">
            <v xml:space="preserve">Avances: Durante el periodo se realizaron las siguientes mesas diagnósticas en la fase de agenda pública de la política Bogotá Territorio Inteligente:
1. Teusaquillo 5/07/22
2. Engativá 5/07/22
3. Barrios Unidos 6/07/22
4. La Candelaria 7/07/22
5. Ciudad Bolívar 8/07/22
6. Antonio Nariño 13/07/22
7. Tunjuelito 14/07/22
8. Kennedy 15/07/22
9. Usaquén CLIP 21/07/22
10. Ciudad Bolívar Centro Amar (infancia y adolescencia) 29/08/22
 11. Encuesta víctimas IDRD 31/08/22
 12. La Candelaria Centro Amar (infancia) 2/09/22
13. Red Rumbo Universidad Área Andina 7/09/22
El propósito de estos espacios es recopilar aportes, ideas y propuestas de diferentes actores como ciudadanía, sectores sociales, sector público y sector privado, entre otros. </v>
          </cell>
          <cell r="IJ89" t="str">
            <v/>
          </cell>
          <cell r="IK89" t="str">
            <v/>
          </cell>
          <cell r="IL89" t="str">
            <v/>
          </cell>
          <cell r="IM89">
            <v>0</v>
          </cell>
          <cell r="IN89">
            <v>0</v>
          </cell>
          <cell r="IO89">
            <v>1</v>
          </cell>
          <cell r="IP89">
            <v>0</v>
          </cell>
          <cell r="IQ89">
            <v>0</v>
          </cell>
          <cell r="IR89">
            <v>1</v>
          </cell>
          <cell r="IS89">
            <v>0</v>
          </cell>
          <cell r="IT89">
            <v>0</v>
          </cell>
          <cell r="IU89">
            <v>1</v>
          </cell>
          <cell r="IV89">
            <v>0</v>
          </cell>
          <cell r="IW89">
            <v>0</v>
          </cell>
          <cell r="IX89">
            <v>0</v>
          </cell>
          <cell r="IY89">
            <v>0.75</v>
          </cell>
          <cell r="IZ89">
            <v>0</v>
          </cell>
          <cell r="JA89">
            <v>0</v>
          </cell>
          <cell r="JB89">
            <v>25</v>
          </cell>
          <cell r="JC89">
            <v>0</v>
          </cell>
          <cell r="JD89">
            <v>0</v>
          </cell>
          <cell r="JE89">
            <v>25</v>
          </cell>
          <cell r="JF89">
            <v>0</v>
          </cell>
          <cell r="JG89">
            <v>0</v>
          </cell>
          <cell r="JH89">
            <v>25</v>
          </cell>
          <cell r="JI89">
            <v>0</v>
          </cell>
          <cell r="JJ89">
            <v>0</v>
          </cell>
          <cell r="JK89">
            <v>0</v>
          </cell>
          <cell r="JL89">
            <v>75</v>
          </cell>
          <cell r="JM89">
            <v>0</v>
          </cell>
          <cell r="JN89">
            <v>0</v>
          </cell>
          <cell r="JO89">
            <v>25</v>
          </cell>
          <cell r="JP89">
            <v>25</v>
          </cell>
          <cell r="JQ89">
            <v>25</v>
          </cell>
          <cell r="JR89">
            <v>50</v>
          </cell>
          <cell r="JS89">
            <v>50</v>
          </cell>
          <cell r="JT89">
            <v>50</v>
          </cell>
          <cell r="JU89">
            <v>75</v>
          </cell>
          <cell r="JV89">
            <v>75</v>
          </cell>
          <cell r="JW89">
            <v>75</v>
          </cell>
          <cell r="JX89">
            <v>75</v>
          </cell>
          <cell r="JY89" t="str">
            <v>No Programó</v>
          </cell>
          <cell r="JZ89" t="str">
            <v/>
          </cell>
          <cell r="KA89">
            <v>100</v>
          </cell>
          <cell r="KB89" t="str">
            <v/>
          </cell>
          <cell r="KC89" t="str">
            <v/>
          </cell>
          <cell r="KD89">
            <v>100</v>
          </cell>
          <cell r="KE89" t="str">
            <v/>
          </cell>
          <cell r="KF89" t="str">
            <v/>
          </cell>
          <cell r="KG89">
            <v>100</v>
          </cell>
          <cell r="KH89" t="str">
            <v/>
          </cell>
          <cell r="KI89" t="str">
            <v/>
          </cell>
          <cell r="KJ89" t="str">
            <v/>
          </cell>
          <cell r="KK89" t="str">
            <v>No Programó</v>
          </cell>
          <cell r="KL89" t="str">
            <v>No Programó</v>
          </cell>
          <cell r="KM89">
            <v>100</v>
          </cell>
          <cell r="KN89">
            <v>100</v>
          </cell>
          <cell r="KO89">
            <v>100</v>
          </cell>
          <cell r="KP89">
            <v>100</v>
          </cell>
          <cell r="KQ89">
            <v>100</v>
          </cell>
          <cell r="KR89">
            <v>100</v>
          </cell>
          <cell r="KS89">
            <v>100</v>
          </cell>
          <cell r="KT89">
            <v>100</v>
          </cell>
          <cell r="KU89" t="str">
            <v/>
          </cell>
          <cell r="KV89" t="str">
            <v/>
          </cell>
          <cell r="KW89">
            <v>100</v>
          </cell>
          <cell r="KX89" t="str">
            <v>7872_1</v>
          </cell>
          <cell r="KY89" t="str">
            <v>1. Contar con información oportuna y de calidad para la toma de decisiones</v>
          </cell>
          <cell r="KZ89">
            <v>100</v>
          </cell>
          <cell r="LA89">
            <v>74</v>
          </cell>
          <cell r="LB89" t="str">
            <v/>
          </cell>
          <cell r="LC89" t="str">
            <v/>
          </cell>
          <cell r="LD89">
            <v>100</v>
          </cell>
          <cell r="LE89">
            <v>80.708333333333343</v>
          </cell>
          <cell r="LF89">
            <v>15428222000</v>
          </cell>
          <cell r="LG89">
            <v>13911629371</v>
          </cell>
          <cell r="LH89">
            <v>9908493012</v>
          </cell>
          <cell r="LI89">
            <v>627400580</v>
          </cell>
          <cell r="LJ89">
            <v>620600576</v>
          </cell>
          <cell r="LK89" t="str">
            <v>No Programó</v>
          </cell>
          <cell r="LL89" t="str">
            <v>No Programó</v>
          </cell>
          <cell r="LM89">
            <v>7.5</v>
          </cell>
          <cell r="LN89">
            <v>0</v>
          </cell>
          <cell r="LO89">
            <v>0</v>
          </cell>
          <cell r="LP89">
            <v>7.5</v>
          </cell>
          <cell r="LQ89">
            <v>0</v>
          </cell>
          <cell r="LR89">
            <v>0</v>
          </cell>
          <cell r="LS89">
            <v>7.5</v>
          </cell>
          <cell r="LT89">
            <v>0</v>
          </cell>
          <cell r="LU89" t="str">
            <v/>
          </cell>
          <cell r="LV89" t="str">
            <v/>
          </cell>
          <cell r="LW89">
            <v>22.5</v>
          </cell>
          <cell r="LX89">
            <v>22.5</v>
          </cell>
          <cell r="LY89">
            <v>37.5</v>
          </cell>
          <cell r="LZ89" t="str">
            <v>No aplica</v>
          </cell>
          <cell r="MA89" t="str">
            <v>No aplica</v>
          </cell>
          <cell r="MB89" t="str">
            <v>Oportuno: Se radica en los tiempos establecidos por la Oficina Asesora de Planeación - OAP</v>
          </cell>
          <cell r="MC89" t="str">
            <v>No aplica</v>
          </cell>
          <cell r="MD89" t="str">
            <v>No aplica</v>
          </cell>
          <cell r="ME89" t="str">
            <v>Oportuno: Se radica en los tiempos establecidos por la Oficina Asesora de Planeación - OAP</v>
          </cell>
          <cell r="MF89" t="str">
            <v>No aplica</v>
          </cell>
          <cell r="MG89" t="str">
            <v>No aplica</v>
          </cell>
          <cell r="MH89">
            <v>0</v>
          </cell>
          <cell r="MI89">
            <v>0</v>
          </cell>
          <cell r="MJ89">
            <v>0</v>
          </cell>
          <cell r="MK89">
            <v>0</v>
          </cell>
          <cell r="ML89" t="str">
            <v>No aplica</v>
          </cell>
          <cell r="MM89" t="str">
            <v>No aplica</v>
          </cell>
          <cell r="MN89" t="str">
            <v>Coherente: La información de avance de la magnitud, consignada en el reporte del periodo, concuerda con la programación realizada, con la información cualitativa presentada, con las actividades establecidas (si aplica) y con los soportes presentados. Esta</v>
          </cell>
          <cell r="MO89" t="str">
            <v>No aplica</v>
          </cell>
          <cell r="MP89" t="str">
            <v>No aplica</v>
          </cell>
          <cell r="MQ89" t="str">
            <v>Coherente: La información de avance de la magnitud, consignada en el reporte del periodo, concuerda con la programación realizada, con la información cualitativa presentada, con las actividades establecidas (si aplica) y con los soportes presentados. Esta</v>
          </cell>
          <cell r="MR89" t="str">
            <v>No aplica</v>
          </cell>
          <cell r="MS89" t="str">
            <v>No aplica</v>
          </cell>
          <cell r="MT89">
            <v>0</v>
          </cell>
          <cell r="MU89">
            <v>0</v>
          </cell>
          <cell r="MV89">
            <v>0</v>
          </cell>
          <cell r="MW89">
            <v>0</v>
          </cell>
          <cell r="MX89" t="str">
            <v>No Programó</v>
          </cell>
          <cell r="MY89" t="str">
            <v>No Programó</v>
          </cell>
          <cell r="MZ89">
            <v>100</v>
          </cell>
          <cell r="NA89">
            <v>100</v>
          </cell>
          <cell r="NB89">
            <v>100</v>
          </cell>
          <cell r="NC89">
            <v>100</v>
          </cell>
          <cell r="ND89">
            <v>100</v>
          </cell>
          <cell r="NE89">
            <v>100</v>
          </cell>
          <cell r="NF89">
            <v>100</v>
          </cell>
          <cell r="NG89">
            <v>100</v>
          </cell>
          <cell r="NH89" t="str">
            <v/>
          </cell>
          <cell r="NI89" t="str">
            <v/>
          </cell>
          <cell r="NJ89" t="str">
            <v>La información consignada en el reporte del periodo, coincide con la información registrada en las herramientas presupuestales oficiales.</v>
          </cell>
          <cell r="NK89" t="str">
            <v>La información consignada en el reporte del periodo, coincide con la información registrada en las herramientas presupuestales oficiales.</v>
          </cell>
          <cell r="NL89" t="str">
            <v>La información consignada en el reporte del periodo, coincide con la información registrada en las herramientas presupuestales oficiales.</v>
          </cell>
          <cell r="NM89" t="str">
            <v>La información consignada en el reporte del periodo, coincide con la información registrada en las herramientas presupuestales oficiales.</v>
          </cell>
          <cell r="NN89" t="str">
            <v>La información consignada en el reporte del periodo, coincide con la información registrada en las herramientas presupuestales oficiales.</v>
          </cell>
          <cell r="NO89" t="str">
            <v>La información consignada en el reporte del periodo, coincide con la información registrada en las herramientas presupuestales oficiales.</v>
          </cell>
          <cell r="NP89" t="str">
            <v>La información consignada en el reporte del periodo, coincide con la información registrada en las herramientas presupuestales oficiales.</v>
          </cell>
          <cell r="NQ89" t="str">
            <v>La información consignada en el reporte del periodo, coincide con la información registrada en las herramientas presupuestales oficiales.</v>
          </cell>
          <cell r="NR89">
            <v>0</v>
          </cell>
          <cell r="NS89">
            <v>0</v>
          </cell>
          <cell r="NT89">
            <v>0</v>
          </cell>
          <cell r="NU89">
            <v>0</v>
          </cell>
          <cell r="NV89" t="str">
            <v>No se programó avance para este periodo</v>
          </cell>
          <cell r="NW89" t="str">
            <v>No se programó avance para este periodo</v>
          </cell>
          <cell r="NX89" t="str">
            <v>No se identificaron problemas o dificultades. La información consignada en el reporte del periodo, respecto a los avances, logros y retrasos presentados, da cuenta de forma clara, completa y concisa del nivel cumplimiento de la meta o indicador.</v>
          </cell>
          <cell r="NY89" t="str">
            <v>No se programó avance para este periodo</v>
          </cell>
          <cell r="NZ89" t="str">
            <v>No se programó avance para este periodo</v>
          </cell>
          <cell r="OA89" t="str">
            <v>No se identificaron problemas o dificultades. La información consignada en el reporte del periodo, respecto a los avances, logros y retrasos presentados, da cuenta de forma clara, completa y concisa del nivel cumplimiento de la meta o indicador.</v>
          </cell>
          <cell r="OB89" t="str">
            <v>No se programó avance para este periodo</v>
          </cell>
          <cell r="OC89" t="str">
            <v>No se programó avance para este periodo</v>
          </cell>
          <cell r="OD89">
            <v>0</v>
          </cell>
          <cell r="OE89">
            <v>0</v>
          </cell>
          <cell r="OF89">
            <v>0</v>
          </cell>
          <cell r="OG89">
            <v>0</v>
          </cell>
          <cell r="OJ89" t="str">
            <v>PD134A</v>
          </cell>
          <cell r="OK89">
            <v>37.5</v>
          </cell>
          <cell r="OL89">
            <v>0</v>
          </cell>
          <cell r="OM89">
            <v>0</v>
          </cell>
          <cell r="ON89">
            <v>0</v>
          </cell>
          <cell r="OO89">
            <v>0</v>
          </cell>
          <cell r="OP89">
            <v>0</v>
          </cell>
          <cell r="OQ89">
            <v>0</v>
          </cell>
          <cell r="OR89">
            <v>0</v>
          </cell>
          <cell r="OS89">
            <v>0</v>
          </cell>
          <cell r="OT89">
            <v>0</v>
          </cell>
          <cell r="OU89">
            <v>0</v>
          </cell>
          <cell r="OV89">
            <v>0</v>
          </cell>
          <cell r="OW89">
            <v>0</v>
          </cell>
          <cell r="OX89">
            <v>0</v>
          </cell>
          <cell r="OY89">
            <v>0</v>
          </cell>
          <cell r="OZ89">
            <v>0</v>
          </cell>
          <cell r="PA89">
            <v>0</v>
          </cell>
          <cell r="PB89">
            <v>0</v>
          </cell>
          <cell r="PC89">
            <v>0</v>
          </cell>
          <cell r="PD89">
            <v>0</v>
          </cell>
          <cell r="PE89">
            <v>0</v>
          </cell>
          <cell r="PF89">
            <v>0</v>
          </cell>
          <cell r="PG89">
            <v>0</v>
          </cell>
          <cell r="PH89">
            <v>0</v>
          </cell>
          <cell r="PI89">
            <v>0</v>
          </cell>
          <cell r="PJ89">
            <v>0</v>
          </cell>
          <cell r="PK89">
            <v>0</v>
          </cell>
          <cell r="PL89">
            <v>6800004</v>
          </cell>
          <cell r="PM89">
            <v>620600576</v>
          </cell>
          <cell r="PN89" t="str">
            <v>Meta Proyecto de Inversión</v>
          </cell>
        </row>
        <row r="90">
          <cell r="A90" t="str">
            <v>PD138</v>
          </cell>
          <cell r="B90">
            <v>7872</v>
          </cell>
          <cell r="C90" t="str">
            <v>7872_6</v>
          </cell>
          <cell r="D90">
            <v>2020110010185</v>
          </cell>
          <cell r="E90" t="str">
            <v>Un nuevo contrato social y ambiental para la Bogotá del siglo XXI</v>
          </cell>
          <cell r="F90" t="str">
            <v>5. Construir Bogotá región con gobierno abierto, transparente y ciudadanía consciente.</v>
          </cell>
          <cell r="G90" t="str">
            <v>54. Transformación digital y gestión de TIC para un territorio inteligente</v>
          </cell>
          <cell r="H90" t="str">
            <v>Generar valor público para la ciudadanía, la Secretaria General y sus grupos de interes, mediante el uso y aprovechamiento estratégico de TIC.</v>
          </cell>
          <cell r="I90" t="str">
            <v>2. Contar con servicios digitales que atiendan las necesidades de los grupos de interés</v>
          </cell>
          <cell r="J90" t="str">
            <v>Transformación digital y gestión TIC</v>
          </cell>
          <cell r="K90" t="str">
            <v>Oficina de Alta Consejería Distrital de Tecnologías de Información y Comunicaciones - TIC</v>
          </cell>
          <cell r="L90" t="str">
            <v>Felipe Guzman Ramirez</v>
          </cell>
          <cell r="M90" t="str">
            <v>Alto Consejero Distrital de Tecnologías de Información y Comunicaciones - TIC</v>
          </cell>
          <cell r="N90" t="str">
            <v>Oficina de Alta Consejería Distrital de Tecnologías de Información y Comunicaciones - TIC</v>
          </cell>
          <cell r="O90" t="str">
            <v>Oscar Javier Asprilla Cruz</v>
          </cell>
          <cell r="P90" t="str">
            <v>Alto Consejero Distrital de Tecnologías de Información y Comunicaciones - TIC</v>
          </cell>
          <cell r="Q90" t="str">
            <v>Luisa Fernanda Ortega</v>
          </cell>
          <cell r="R90" t="str">
            <v>Jenny Torres</v>
          </cell>
          <cell r="S90" t="str">
            <v>6. Implementar 100 porciento el Modelo de Seguridad y Privacidad de la Información (MSPI) en la Secretaria General de la Alcaldia Mayor de Bogota</v>
          </cell>
          <cell r="T90" t="str">
            <v>Implementar 100 porciento el Modelo de Seguridad y Privacidad de la Información (MSPI) en la Secretaria General de la Alcaldia Mayor de Bogota</v>
          </cell>
          <cell r="AC90" t="str">
            <v>6. Implementar 100 porciento el Modelo de Seguridad y Privacidad de la Información (MSPI) en la Secretaria General de la Alcaldia Mayor de Bogota</v>
          </cell>
          <cell r="AI90" t="str">
            <v xml:space="preserve">PD_Meta Proyecto: 6. Implementar 100 porciento el Modelo de Seguridad y Privacidad de la Información (MSPI) en la Secretaria General de la Alcaldia Mayor de Bogota; </v>
          </cell>
          <cell r="AJ90" t="str">
            <v xml:space="preserve">La programación se realiza de acuerdo a las actividades programadas por el oficial de seguridad y aprobadas por el jefe de la OTIC </v>
          </cell>
          <cell r="AK90">
            <v>44055</v>
          </cell>
          <cell r="AL90">
            <v>1</v>
          </cell>
          <cell r="AM90">
            <v>2022</v>
          </cell>
          <cell r="AN90" t="str">
            <v>Mide el avance de la ejecución de las actividades programadas en la vigencia para la implemententación del Modelo de Seguridad y Privacidad de la información (MSPI) en la Secretaria General</v>
          </cell>
          <cell r="AO90" t="str">
            <v>El  Modelo de Seguridad y Privacidad de la información (MSPI) implementado, conduce a la preservación de la confidencialidad, integridad, disponibilidad de la información, permitiendo garantizar la privacidad de los datos,mediante la aplicación de un proceso de gestión del riesgo, brindando confianza a las partes interesadas.</v>
          </cell>
          <cell r="AP90">
            <v>2020</v>
          </cell>
          <cell r="AQ90">
            <v>2024</v>
          </cell>
          <cell r="AR90" t="str">
            <v>Creciente</v>
          </cell>
          <cell r="AS90" t="str">
            <v>Eficacia</v>
          </cell>
          <cell r="AT90" t="str">
            <v>Porcentaje</v>
          </cell>
          <cell r="AU90" t="str">
            <v>Producto</v>
          </cell>
          <cell r="AV90" t="str">
            <v>N/D</v>
          </cell>
          <cell r="AW90" t="str">
            <v>N/D</v>
          </cell>
          <cell r="AX90" t="str">
            <v>N/D</v>
          </cell>
          <cell r="AY90">
            <v>1</v>
          </cell>
          <cell r="BB90" t="str">
            <v>Lograr la implementación del Modelo de Seguridad y Privacidad de la información (MSPI).</v>
          </cell>
          <cell r="BC90" t="str">
            <v>(Actividades ejecutadas / actividades programados) * 100</v>
          </cell>
          <cell r="BD90" t="str">
            <v>Actividades ejecutadas</v>
          </cell>
          <cell r="BE90" t="str">
            <v>Actividades programados</v>
          </cell>
          <cell r="BF90" t="str">
            <v>Evidencias reunión que realice la oficial de seguridad
Memorandos sobre activos de información, sus riesgos e indetificacion
Mensajes de Soy 10 sobre seguridad y privacidad de la infromación
Correos electronicos.
Documentos e Informes
Presentacion</v>
          </cell>
          <cell r="BG90">
            <v>1</v>
          </cell>
          <cell r="BH90">
            <v>44055</v>
          </cell>
          <cell r="BI90">
            <v>0</v>
          </cell>
          <cell r="BJ90" t="str">
            <v>Plan de acción - proyectos de inversión (actividades)</v>
          </cell>
          <cell r="BK90">
            <v>100</v>
          </cell>
          <cell r="BL90">
            <v>10</v>
          </cell>
          <cell r="BM90">
            <v>37</v>
          </cell>
          <cell r="BN90">
            <v>64</v>
          </cell>
          <cell r="BO90">
            <v>91</v>
          </cell>
          <cell r="BP90">
            <v>100</v>
          </cell>
          <cell r="BQ90">
            <v>8285516809</v>
          </cell>
          <cell r="BR90">
            <v>995249155</v>
          </cell>
          <cell r="BS90">
            <v>1166269730</v>
          </cell>
          <cell r="BT90">
            <v>2665632924</v>
          </cell>
          <cell r="BU90">
            <v>1795849000</v>
          </cell>
          <cell r="BV90">
            <v>1662516000</v>
          </cell>
          <cell r="BW90">
            <v>10</v>
          </cell>
          <cell r="BX90">
            <v>37</v>
          </cell>
          <cell r="BY90">
            <v>64</v>
          </cell>
          <cell r="BZ90">
            <v>27.000000000000004</v>
          </cell>
          <cell r="CA90">
            <v>27.000000000000004</v>
          </cell>
          <cell r="CB90">
            <v>993526361</v>
          </cell>
          <cell r="CC90">
            <v>904609318</v>
          </cell>
          <cell r="CD90">
            <v>1152127323</v>
          </cell>
          <cell r="CE90">
            <v>1119574434</v>
          </cell>
          <cell r="CF90">
            <v>10</v>
          </cell>
          <cell r="CG90">
            <v>37</v>
          </cell>
          <cell r="CH90">
            <v>60.625</v>
          </cell>
          <cell r="CI90" t="str">
            <v>Suma</v>
          </cell>
          <cell r="CJ90">
            <v>2.0249999999999999</v>
          </cell>
          <cell r="CK90">
            <v>2.16</v>
          </cell>
          <cell r="CL90">
            <v>3.105</v>
          </cell>
          <cell r="CM90">
            <v>2.2950000000000004</v>
          </cell>
          <cell r="CN90">
            <v>2.2950000000000004</v>
          </cell>
          <cell r="CO90">
            <v>2.2950000000000004</v>
          </cell>
          <cell r="CP90">
            <v>2.4299999999999997</v>
          </cell>
          <cell r="CQ90">
            <v>2.4299999999999997</v>
          </cell>
          <cell r="CR90">
            <v>2.2950000000000004</v>
          </cell>
          <cell r="CS90">
            <v>2.2950000000000004</v>
          </cell>
          <cell r="CT90">
            <v>1.7550000000000001</v>
          </cell>
          <cell r="CU90">
            <v>1.6199999999999999</v>
          </cell>
          <cell r="CV90">
            <v>64</v>
          </cell>
          <cell r="CW90">
            <v>23.625000000000004</v>
          </cell>
          <cell r="CX90">
            <v>23.625000000000004</v>
          </cell>
          <cell r="CY90">
            <v>15</v>
          </cell>
          <cell r="CZ90">
            <v>16</v>
          </cell>
          <cell r="DA90">
            <v>23</v>
          </cell>
          <cell r="DB90">
            <v>17</v>
          </cell>
          <cell r="DC90">
            <v>17</v>
          </cell>
          <cell r="DD90">
            <v>17</v>
          </cell>
          <cell r="DE90">
            <v>18</v>
          </cell>
          <cell r="DF90">
            <v>18</v>
          </cell>
          <cell r="DG90">
            <v>17</v>
          </cell>
          <cell r="DH90">
            <v>17</v>
          </cell>
          <cell r="DI90">
            <v>13</v>
          </cell>
          <cell r="DJ90">
            <v>12</v>
          </cell>
          <cell r="DK90">
            <v>200</v>
          </cell>
          <cell r="DL90">
            <v>15</v>
          </cell>
          <cell r="DM90">
            <v>16</v>
          </cell>
          <cell r="DN90">
            <v>23</v>
          </cell>
          <cell r="DO90">
            <v>17</v>
          </cell>
          <cell r="DP90">
            <v>17</v>
          </cell>
          <cell r="DQ90">
            <v>17</v>
          </cell>
          <cell r="DR90">
            <v>18</v>
          </cell>
          <cell r="DS90">
            <v>18</v>
          </cell>
          <cell r="DT90">
            <v>17</v>
          </cell>
          <cell r="DU90">
            <v>17</v>
          </cell>
          <cell r="DV90">
            <v>0</v>
          </cell>
          <cell r="DW90">
            <v>0</v>
          </cell>
          <cell r="DX90">
            <v>175</v>
          </cell>
          <cell r="DY90">
            <v>175</v>
          </cell>
          <cell r="DZ90" t="str">
            <v>Informe  de avance de las etapas precontractuales de los  procesos de infraestrcutura 2022
Informe  de avance de la gestión  y mantenimiento del modelo de seguridad
y privacidad</v>
          </cell>
          <cell r="EA90" t="str">
            <v>Informe  de avance de las etapas precontractuales de los  procesos de infraestrcutura 2022
Informe  de avance de la gestión  y mantenimiento del modelo de seguridad
y privacidad</v>
          </cell>
          <cell r="EB90" t="str">
            <v>Informe  de avance de las etapas precontractuales de los  procesos de infraestrcutura 2022
Informe  de avance de la gestión  y mantenimiento del modelo de seguridad
y privacidad</v>
          </cell>
          <cell r="EC90" t="str">
            <v>Informe  de avance de las etapas precontractuales de los  procesos de infraestrcutura 2022
Informe  de avance de la gestión  y mantenimiento del modelo de seguridad
y privacidad</v>
          </cell>
          <cell r="ED90" t="str">
            <v>Informe  de avance de las etapas precontractuales de los  procesos de infraestrcutura 2022
Informe  de avance de la gestión  y mantenimiento del modelo de seguridad
y privacidad</v>
          </cell>
          <cell r="EE90" t="str">
            <v>Informe  de avance de las etapas precontractuales de los  procesos de infraestrcutura 2022
Informe  de avance de la gestión  y mantenimiento del modelo de seguridad
y privacidad</v>
          </cell>
          <cell r="EF90" t="str">
            <v>Informe  de avance de las etapas precontractuales de los  procesos de infraestrcutura 2022
Informe  de avance de la gestión  y mantenimiento del modelo de seguridad
y privacidad</v>
          </cell>
          <cell r="EG90" t="str">
            <v>Informe  de avance de las etapas precontractuales de los  procesos de infraestructura 2022
Informe  de avance de la gestión  y mantenimiento del modelo de seguridad
y privacidad</v>
          </cell>
          <cell r="EH90" t="str">
            <v>Informe  de avance de las etapas precontractuales de los  procesos de infraestructura 2022
Informe  de avance de la gestión  y mantenimiento del modelo de seguridad
y privacidad</v>
          </cell>
          <cell r="EI90" t="str">
            <v>Informe  de avance de las etapas precontractuales de los  procesos de infraestrcutura 2022
Informe  de avance de la gestión  y mantenimiento del modelo de seguridad
y privacidad</v>
          </cell>
          <cell r="EJ90" t="str">
            <v>Informe  de avance de las etapas precontractuales de los  procesos de infraestrcutura 2022
Informe  de avance de la gestión  y mantenimiento del modelo de seguridad
y privacidad</v>
          </cell>
          <cell r="EK90" t="str">
            <v>Informe final de procesos contractuales  de infraestrcutura 2022
Informe  final de la gestión  y mantenimiento del modelo de seguridad
y privacidad</v>
          </cell>
          <cell r="EL90" t="str">
            <v>Se reporta el avance etapas precontractuales de los  procesos de infraestructura de seguridad de la información  - 2022 y las actividades o informe de avance de la gestión y mantenimiento del modelo de seguridad y privacidad</v>
          </cell>
          <cell r="EM90" t="str">
            <v>Se reporta el avance de las etapas precontractuales de los  procesos de infraestructura de seguridad de la información  - 2022 y las actividades o informe de avance de la gestión y mantenimiento del modelo de seguridad y privacidad</v>
          </cell>
          <cell r="EN90" t="str">
            <v>Se reporta el avance etapas precontractuales de los  procesos de infraestructura de seguridad de la información 2022, adicionalmente se realizan las actividades o informe de avance de la gestión y mantenimiento del modelo de seguridad y privacidad.</v>
          </cell>
          <cell r="EO90" t="str">
            <v>Se reporta el avance etapas precontractuales de los  procesos de infraestructura de seguridad de la información  - 2022 y las actividades o informe de avance de la gestión y mantenimiento del modelo de seguridad y privacidad</v>
          </cell>
          <cell r="EP90" t="str">
            <v>Se reporta el avance etapas precontractuales de los  procesos de infraestructura de seguridad de la información  - 2022 y las actividades o informe de avance de la gestión y mantenimiento del modelo de seguridad y privacidad</v>
          </cell>
          <cell r="EQ90" t="str">
            <v>Se reporta el avance etapas precontractuales de los  procesos de infraestructura de seguridad de la información  - 2022 y las actividades o informe de avance de la gestión y mantenimiento del modelo de seguridad y privacidad</v>
          </cell>
          <cell r="ER90" t="str">
            <v>Se reporta el avance etapas precontractuales de los  procesos de infraestructura de seguridad de la información  - 2022 y las actividades o informe de avance de la gestión y mantenimiento del modelo de seguridad y privacidad</v>
          </cell>
          <cell r="ES90" t="str">
            <v>Se reporta el avance etapas precontractuales de los  procesos de infraestructura de seguridad de la información  - 2022 y las actividades o informe de avance de la gestión y mantenimiento del modelo de seguridad y privacidad</v>
          </cell>
          <cell r="ET90" t="str">
            <v>Se reporta el avance etapas precontractuales de los  procesos de infraestructura de seguridad de la información  - 2022 y las actividades o informe de avance de la gestión y mantenimiento del modelo de seguridad y privacidad.</v>
          </cell>
          <cell r="EU90" t="str">
            <v>Se reporta el avance etapas precontractuales de los  procesos de infraestructura de seguridad de la información  - 2022 y las actividades o informe de avance de la gestión y mantenimiento del modelo de seguridad y privacidad</v>
          </cell>
          <cell r="EV90">
            <v>0</v>
          </cell>
          <cell r="EW90">
            <v>0</v>
          </cell>
          <cell r="EX90">
            <v>2854505000</v>
          </cell>
          <cell r="EY90">
            <v>2854505000</v>
          </cell>
          <cell r="EZ90">
            <v>2854505000</v>
          </cell>
          <cell r="FA90">
            <v>2854505000</v>
          </cell>
          <cell r="FB90">
            <v>2854505000</v>
          </cell>
          <cell r="FC90">
            <v>2854505000</v>
          </cell>
          <cell r="FD90">
            <v>2854505000</v>
          </cell>
          <cell r="FE90">
            <v>2854505000</v>
          </cell>
          <cell r="FF90">
            <v>2854505000</v>
          </cell>
          <cell r="FG90">
            <v>2854505000</v>
          </cell>
          <cell r="FH90">
            <v>2854505000</v>
          </cell>
          <cell r="FI90">
            <v>2854505000</v>
          </cell>
          <cell r="FJ90">
            <v>2854505000</v>
          </cell>
          <cell r="FK90">
            <v>2854505000</v>
          </cell>
          <cell r="FL90">
            <v>2854505000</v>
          </cell>
          <cell r="FM90">
            <v>2854505000</v>
          </cell>
          <cell r="FN90">
            <v>2854505000</v>
          </cell>
          <cell r="FO90">
            <v>2981612938</v>
          </cell>
          <cell r="FP90">
            <v>2981612938</v>
          </cell>
          <cell r="FQ90">
            <v>2646223568</v>
          </cell>
          <cell r="FR90">
            <v>2646223568</v>
          </cell>
          <cell r="FS90">
            <v>2643223568</v>
          </cell>
          <cell r="FT90">
            <v>2665632924</v>
          </cell>
          <cell r="FU90">
            <v>0</v>
          </cell>
          <cell r="FV90">
            <v>0</v>
          </cell>
          <cell r="FW90">
            <v>2665632924</v>
          </cell>
          <cell r="FX90">
            <v>1097735568</v>
          </cell>
          <cell r="FY90">
            <v>1097735568</v>
          </cell>
          <cell r="FZ90">
            <v>1097735568</v>
          </cell>
          <cell r="GA90">
            <v>1476375568</v>
          </cell>
          <cell r="GB90">
            <v>1481593568</v>
          </cell>
          <cell r="GC90">
            <v>1946223568</v>
          </cell>
          <cell r="GD90">
            <v>1946223568</v>
          </cell>
          <cell r="GE90">
            <v>1946223568</v>
          </cell>
          <cell r="GF90">
            <v>2216023568</v>
          </cell>
          <cell r="GG90">
            <v>2216023568</v>
          </cell>
          <cell r="GH90">
            <v>0</v>
          </cell>
          <cell r="GI90">
            <v>0</v>
          </cell>
          <cell r="GJ90">
            <v>2216023568</v>
          </cell>
          <cell r="GK90">
            <v>0</v>
          </cell>
          <cell r="GL90">
            <v>50900943</v>
          </cell>
          <cell r="GM90">
            <v>146572282</v>
          </cell>
          <cell r="GN90">
            <v>242243621</v>
          </cell>
          <cell r="GO90">
            <v>337914960</v>
          </cell>
          <cell r="GP90">
            <v>817444299</v>
          </cell>
          <cell r="GQ90">
            <v>913115638</v>
          </cell>
          <cell r="GR90">
            <v>1008786977</v>
          </cell>
          <cell r="GS90">
            <v>1104458316</v>
          </cell>
          <cell r="GT90">
            <v>1478907655</v>
          </cell>
          <cell r="GU90">
            <v>0</v>
          </cell>
          <cell r="GV90">
            <v>0</v>
          </cell>
          <cell r="GW90">
            <v>1478907655</v>
          </cell>
          <cell r="GX90">
            <v>0</v>
          </cell>
          <cell r="GY90">
            <v>0</v>
          </cell>
          <cell r="GZ90">
            <v>0</v>
          </cell>
          <cell r="HA90">
            <v>0</v>
          </cell>
          <cell r="HB90">
            <v>0</v>
          </cell>
          <cell r="HC90">
            <v>0</v>
          </cell>
          <cell r="HD90">
            <v>0</v>
          </cell>
          <cell r="HE90">
            <v>0</v>
          </cell>
          <cell r="HF90">
            <v>0</v>
          </cell>
          <cell r="HG90">
            <v>32552889</v>
          </cell>
          <cell r="HH90">
            <v>0</v>
          </cell>
          <cell r="HI90">
            <v>0</v>
          </cell>
          <cell r="HJ90">
            <v>32552889</v>
          </cell>
          <cell r="HK90">
            <v>32552889</v>
          </cell>
          <cell r="HL90">
            <v>32552889</v>
          </cell>
          <cell r="HM90">
            <v>32552889</v>
          </cell>
          <cell r="HN90">
            <v>32552889</v>
          </cell>
          <cell r="HO90">
            <v>32552889</v>
          </cell>
          <cell r="HP90">
            <v>32552889</v>
          </cell>
          <cell r="HQ90">
            <v>32552889</v>
          </cell>
          <cell r="HR90">
            <v>32552889</v>
          </cell>
          <cell r="HS90">
            <v>32552889</v>
          </cell>
          <cell r="HT90">
            <v>32552889</v>
          </cell>
          <cell r="HU90">
            <v>0</v>
          </cell>
          <cell r="HV90">
            <v>0</v>
          </cell>
          <cell r="HW90">
            <v>32552889</v>
          </cell>
          <cell r="HX90" t="str">
            <v xml:space="preserve">La Secretaria General avanza en las etapas precontractuales de los siguientes procesos así:
Se avanza en las etapas precontractuales (planeación y estructuración de fichas o anexos técnicos) de los siguientes procesos así:
1. Proceso De Adquisición de extensión de garantía para el sistema de procesamiento:  La Oficina Tic en su infraestructura tecnológica, cuanta con un sistema de Procesamiento el cual se encarga  de administrar servidores y red para el tener una optimización en los servicios que se tiene en la entidad, este sistema se encarga de procesar y administrar la infraestructura critica,   por tal motivo para seguir asegurando los servicios en la Secretaria General, ha programado que se extienda la garantía para contar con el soporte en caso de falla del sistema de procesamiento. En este sentido se realizan las cotizaciones para hacer el estudio de mercado del Procesamiento y se envía para análisis de la propuesta más baja allegada.
Etapas precontractuales (publicacion procesos)
En el momento no se encuentra ningún proceso en etapa de publicación
Procesos Contractuales adjudicados y en ejecución 
1.  Proceso Extensión de Garantía Equipos Firewall  y  2.  Proceso Extensión de Garantía Equipos WAF:   Se continua con el proceso de SISA 002, en abril se realiza la adjudicación del proceso de contratación para la renovación del licenciamiento del equipo de seguridad perimetral Firewall y Waf, se presenta al comité de contratación y a 30 de abril el proponente firmo contrato y allego las pólizas, Para el día 11 de mayo se da trámite al ingreso de la empresa de envíos la cual va a traer unos insumos para instalar en el data center.  Se da trámite al ingreso del personal de la empresa Soluciones Tecnología y Servicios - STS a las instalaciones para la instalación, configuración y puesta en marcha de los equipos, al terminar esta actividad la empresa STS entrega de documentación de la instalación realizada, así las cosas se firma el acta de recibo a satisfacción de los equipos de seguridad y el licenciamiento instalado, la empresa allega la factura en mayo, y el mismo mes  se envía tramite  a financiera y para realizar el pago respectivo.
3.	Proceso Certificados Sitio Seguro:  En el mes de mayo se realiza la evaluación de las propuestas teniendo como resultado que la empresa Controles Empresariales cumple como proveedor de la necesidad de la entidad.  Se envía la orden de compra 89763 a la empresa Controles Empresariales, con el fin de que esta genere la póliza o garantía de cumplimiento y luego la registre en la plataforma SECOP.   Una vez fue aprobada la póliza por parte de la Dirección de contratación, se documenta el acta de entrega.  Se tramita toda la documentación para que sean visibles y puedan ser usados los créditos o servicios adquiridos en la plataforma AZURE. En el mes de junio se realiza reunión con la empresa Controles empresariales para activar productos adquiridos, se recibe por parte del proveedor el acta de activación de los servicios contratados, se genera la certificación de pago y se envía memorando para iniciar trámite ante la Subdirección Financiera
4.	Proceso adquisición Sistema de Almacenamiento Misión Crítica:  Se ajusta ficha técnica y se envía la solicitud de cotizaciones para estudio de mercado, se solicita visto bueno de la cláusula ambiental del proceso, se reciben cotizaciones y se consolida estudio de mercado.  Se realiza todo el trámite necesario para publica el proceso selección abreviada subasta inversa SGA-SASI-008-2022.  Se realiza todo el proceso precontractual del proceso selección abreviada subasta inversa SGA-SASI-008-2022, se realizó recibo de observaciones al proceso, se dio respuesta a las mismas, se recibieron ofertas se evaluaron en su aspecto técnico, se recibieron las subsanaciones y se evaluaron, se realizó el evento de subasta inversa, se realizó la adjudicación del proceso.  Se da inicio a la ejecución del contrato  730-2022 con Global Tecnology Server – GTS, el 5 de julio y  tiene 5 meses como plazo para entregar e instalar el nuevo sistema de almacenamiento.  En septiembre Comunican que el elemento ya se encuentra en Colombia y se coordina la entrega en almacén de la entidad. Se recibe la Factura radicada del Cto 730-2022 - sistema de almacenamiento, y se procede a remitir los documentos a la subdirección de servicios administrativos para iniciar tramite de ingreso al almacén.  En octubre durante la ejecución del Cto 730-2022, se coordina la fecha con el proveedor para instalar el sistema de almacenamiento en el datacenter,  se energiza, cablea  y se realiza actualización del firmare del sistema, se solicita información respectiva para la Migración de datos del sistema existente al nuevo teniendo en cuenta un cronograma para esta actividad.
5. Proceso Adquisición Aires Acondicionados:  Se realizó la visita al Datacenter del Archivo de Bogotá en conjunto con la Subdirección Administrativa, donde se obtiene un aval para realizar los requerimientos de las adecuaciones físicas y se indica por parte de la Ingeniera Martha Piñeros que se programaran estas actividades para el tercer trimestre del año 2022.   Se realizó la revisión de las cotizaciones actualizadas para validar los posibles escenarios con el presupuesto dispuesto, se logró la viabilidad de presupuesto adicional al existente para el proceso y con la totalidad se podría mantener condiciones incluyendo la garantía y mantenimiento por 3 años. Adicional se realizó la 1ra verificación de Anexo técnico, y está en los últimos ajustes, se adelantan otro documento de obligaciones ambientales, etc.   En junio se realizó el estudio de mercado con nuevas condiciones, se remitio a la Subdirección Financiera, se atendieron observaciones y ajustes del documento; Se adelanto la verificación de observaciones y ajustes al Anexo Tecnico. En julio se realizó la radicación a la Dirección de contratación de la documentación establecida para elaborar el proceso de contratación y publicar por medio de la plataforma SECOP II, mediante memorando 3-2022-21614.  En agosto se realizó la publicación del proceso por SECOP II por parte de  la Dirección de contratación No SGA-SASI-013-2022  con su correspondiente documentación y según cronograma.  en septiembre se adjudica proceso SGA-SASI-013-2022, por valor de 269.800.000 al proveedor APICOM, se formaliza acta de inicio del contrato 4204000-908-2022. En octubre con el inicio de la ejecución del contrato, se realizó el crongrama o plan de trabajo para el demosntaje del equipo viejo “Marca AireFlex”, con lo cual se realizó la verificación de la ubicación del Aire de Precisión actualmente instalado para estimar el plan de trabajo de desmonte y retiro del área “Data Center”, verificación de ventanas de inspección y rutas existentes para la instalación, verificación de rutas de acceso, ascensores, pasillos, etc, para ingresar el nuevo aire acondicionado, se solicito el cronograma o Plan de Treabajo para el montajer y puesta en funcoinamiento del equipo Nuevo “Marca Vertiv”.  Se realizó la entrega del Aire de precisión nuevo “Marca Vertiv” en la sede Archivo de Bogotá.
Además, para Gestionar y mantener el modelo de seguridad y privacidad de la información en la Secretaria General, se adelantaron las siguientes actividades:
1. Seguridad de Información
•  Se realizó la revisión de los siguientes documentos: GS-037 Guía de Acceso a Data Center, Cuartos Técnicos y Cuartos de Almacenamiento de Medios, GS-038 Guía Gestión de usuarios (Correo Electrónico, Directorio Activo y Portales Web), GS-039 Guía para la Configuración de Perfiles en el Sistema de Control de Acceso para la Manzana Liévano, GS-091 Guía de la Administración para la gestión de red LAN, WAN, Wireless y dispositivos de seguridad de la Secretaría General, 4204000-MA-031-MANUAL DE POLÍTICAS Y CONTROLES DE SEGURIDAD Y PRIVACIDAD DE LA INFORMACIÓN Y POLÍTICAS DE TI, la guía GS-042 Guía de Gestión de Incidentes de Seguridad.  Numeral 10.3.3 del MA-031 Manual de Políticas y Controles de Seguridad y Privacidad de la Información y Políticas de TI – Política para Control de acceso.  Numeral 10.4.3 del MA-031 – Seguridad en los Recursos Humanos.  Numeral 10.4.8.2. del MA-031 –Equipos.  FT-1186 Acuerdo de Confidencialidad   se realizó la revisión de los grupos de control: A.11. Seguridad Física y Ambiental, A.12. Seguridad en las Operaciones, A.13. Seguridad en Comunicaciones, A.14. Adquisición, Desarrollo y Mantenimiento de Sistemas, A.15. Relaciones con Proveedores, entre otros:  Procedimientos relacionados con Seguridad Física y del Entorno A.11.: 2210111-PR-203 Formulación, ejecución y seguimiento, 2210111-PR-288 Identificación de aspectos, evaluación, 2211500-PR-141 Manejo de Servicios Públicos, 2211500-PR-148 Ingreso o entrada de bienes, 2211500-PR-153 Prestación de servicios administración, 2211500-PR-154 Mantenimiento de Edificaciones, 2211500-PR-233 Control y seguimiento de bienes, 2211500-PR-236 egreso o salida definitiva de bienes, 2212500-PR-310 Gestión, seguimiento y coordinación.   Procedimientos relacionados con Seguridad de las Operaciones: 2213200-PR-101 Gestión de Incidentes y Requerimientos Tecnológicos, 2213200-PR-104 Mantenimiento de Infraestructura Tecnológica.   Procedimientos relacionados con Seguridad de las Comunicaciones; 2213200-PR-101 Gestión de Incidentes y Requerimientos Tecnológicos, 2213200-PR-104 Mantenimiento de Infraestructura Tecnológica.   Procedimientos relacionados con Relación con Proveedores: 2211200-PR-022 Liquidación de contrato/convenio, 2211200-PR-024 Modificaciones, adiciones y prórrogas, 2211200-PR-156 Contratación Directa, 2211200-PR-195 Mínima cuantía, 4231000-PR-337 Procedimiento Administrativo, 1231000-PR-338 Agregación de demanda, 4231000-PR-339 Procesos de Selección Pública, 4231000-PR-347 Gestión de garantías contractuales
En julio se propone un ajuste al formato FT-1000 Solicitud Servicios TIC 
En la revisión de Octubre de los grupos de control segun la Norma ISO/IEC 27001 en su Anexo A y los 113 controles clasificados así:
Cumplidos al 100%:   indica que han sido desarrollados e implementados, y en este grupo se encuentran los controles descritos y asociados en: A.5. Políticas de Seguridad de la Información y A.7. Seguridad en los Recursos Humanos
Con un cumplimiento entre el 60% y el 99%:  Se encuentran los controles descritos y asociados en:  A.6. Organización de la Seguridad de la Información,  A.8. Gestión de Activos,  A.9. Control de Acceso,   A.11. Seguridad Física y Ambiental,   A.12. Seguridad en las Operaciones,   A.13. Seguridad en Comunicaciones,   A.14. Adquisición, desarrollo y mantenimiento de sistemas,   A.15. Relaciones con Proveedores,   A.16. Gestión de Incidentes de Seguridad de la Información  y  A.18. Cumplimiento.
Con un cumplimiento menor al 59%: se encuentran los controles descritos y asociados en:  A.10. Criptografía  y  A.17. Aspectos de seguridad de la información en la gestión de la continuidad del negocio.
•  Se realiza en octubre la respectiva actualización y seguimiento al instrumento de autodiagnóstico y se tiene que se logro un aumento en la evaluación de efectividad de controles con respecto al mes de agosto en el Modelo de Seguridad y Privacidad de la Información en la Entidad. El porcentaje de avance de implementación está en el 74.04% Evaluación de controles y Avance PHVA en 76%.
•  Con corte al mes de octubre se han identificado como incidentes un total de 331 eventos reportados ante la mesa de servicios, (enero 1, Febrero 60, marzo 8, abril 6, Mayo 7, Junio 7,  julio 47, agosto 80, 60 septiembre y 57 octubre), los 331 se distribuyen en las siguientes categoría:  Infraestructura (correo electrónico) 287, Mesa de servicios 22, Vulnerabilidades 4,  e Infraestructura Seguridad Informática 18,   los cuales fueron atendidos, quedaron debidamente documentados en la herramienta GLPI, como fueron solucionados y las recomendaciones brindadas a los usuarios finales.
• En cuanto a Identificar y/o actualizar los activos de información de la Entidad:  Al cierre de octubre se tiene: 100% de cumplimiento con relación a la socialización para la identificación/actualización de activos, 90% de dependencias con la identificacion/actualización de activos de información, 90% de dependencias con la valoracion riesgos y 90%  de dependencias con socialización resultados, es decir que solo 1 dependencias falta por terminar el ciclo de identificación de activos de información y valoración de riesgo sobre activos de información, que al momento dan como resultado 2.036 activos de información y 2.221 riesgos definidos sobre los activos.  
Privacidad de la Información
• Se dio cumplimiento de la entidad con respecto a los plazos de Ley establecidos para el Registro Nacional de Bases de Datos.
• Se optimizo, estandarizo y mejoro la administración y gestión de del RNBD de la entidad para la vigencia actual y futuras.
• Se articulo los aspectos de protección de datos personales con el ejercicio de inventario de activos de información y demás aspectos del MSPI. 
• Se llevo a cabo la actualización y publicación del documento de política general de protección de datos personales requerido dentro del marco normativo de protección de datos vigente en Colombia. 
• En Junio Se realizaron 6 sesiones presenciales de sensibilización en seguridad de la información y protección de datos personales en el meses, entregando a  70 servidores que se encontraban en sitio (oficinas) tres (3) tipos diferentes de tarjetas con Tips asociados a la privacidad y seguridad de la información,  incentivando entre los participantes, se puede decir que la curiosidad sobre la información en las otras tarjetas reforzaron así la concienciación en los temas, y una virtual el 22 de junio con asistencia de 17 servidores.
• En julio se actualizó y público en el Sistema de Gestion de Calidad y en el portal de la entidad el documento Política de protección de datos personales, documento que permite dar cumplimiento a los requerimientos establecidos en el marco normativo de protección de datos personales.
• Se han generado las versiones de los documentos que apoyan y evidencian la gestión de la protección de datos personales para revisión y generación de observaciones, con la finalidad de que una vez sean atendidas pasen a codificación y publicación en el sistema de gestión de calidad de la Entidad. Los documentos son: Borrado Documento Técnico Tratamiento y Gestión PDP, Borrador Instrumento Gestión e inventario de AP, Borrador modelo de Contrato de Transmisión de Datos, Instrumento aplicabilidad contrato transmisión,  Borrador Acuerdo confidencialidad Persona Jurídica,  Borrador 4204000-MA-033- Manual tratamiento y gestión Privacidad Datos Personales PDP, Borrado términos y condiciones sede electrónica de la entidad.
• Se dio cumplimiento al reporte ante la Superintendencia de Industria y Comercio de consultas o reclamos recibidos en el semestre anterior, comprendido entre enero y junio del 2022.
• Se desarrollo y presento la propuesta inicial para vinculación de la protección de datos personales dentro de los procesos y procedimientos de la Entidad, en este sentido se inicio el proceso de verificación e integración de la gestión de protección de datos personales en la propuesta de Procedimiento Seguridad y Privacidad de la Información desarrollado por el responsable de Seguridad de la información
• Se logro eliminar la recolección de datos sensibles realizadas por medio del formato 2211300-FT-211, minimizando así los riesgos asociados al tratamiento de datos resultantes de dicha recolección.
• Se valido y dio respuesta frente a los avances y pendientes en relación con la atención de la directiva 005 de 2021.
En octubre se trabajo en: la generacion de nuevos documentos como: términos y condiciones sede electrónica de la Secretaria General de la Alcaldia Mayor Bogotá, Acuerdo confidencialidad Persona Jurídica, Modelo de Contrato de Transmisión de Datos, actualización del 4204000-MA-033- Manual tratamiento y gestión PDP numeral 5.14
Se continua con el proceso de construcción, estructuración y diseño de la documentación base para la construcción del Programa Integral de Gestión de Protección de Datos Personales de la Secretaría General para lo cual se han adelantado las actividades propuestas para la vigencia.  </v>
          </cell>
          <cell r="HY90" t="str">
            <v>No se presentaron Retrasos</v>
          </cell>
          <cell r="HZ90" t="str">
            <v/>
          </cell>
          <cell r="IA90" t="str">
            <v>Se inicio la fase de planeación dentro de las etapas precontractuales al interior de la OTIC, de los siguientes procesos:
1.	Proceso Certificados Sitio Seguro:  se esta realizando inventario de necesidades y se esta realizando ajuste a las fichas técnicas para cubrir la totalidad de paginas o portales web de la entidad, brindando así confianza a los usuarios y/o ciudadanos que naveguen en dichas paginas o portales.
2.	Proceso Adquisición Aires Acondicionados:  Se determina el equipo de trabajo que será el encargado de este proceso al interior de la OTIC,  se realiza una verificación de antecedentes relacionado a la esta adquisición, se encuentra procesos de vigencias anteriores, que servirán de  insumo para la elaboración de ficha técnica.
3.	Proceso Extensión de Garantía Equipos Firewall: se realiza inventario y recolección de numero de parte que se necesita renovar, con estos datos se esta ajustando la ficha técnica.
4.	Proceso Extensión de Garantía Equipos WAF: se realiza inventario y recolección de numero de parte que se necesita renovar, con estos datos se está ajustando la ficha técnica.
5.	Proceso adquisición Sistema de Almacenamiento Misión Crítica: se inicia la estructuración de  los diseños técnicos para la adquisición.   Se realiza reunión donde se definen grupos de trabajo para definir los diferentes capítulos de la ficha técnica y luego integrarla.
Ademas, se llevó a cabo el proceso de contratación de las personas que va a apoyar el tema Gestionar y mantener el modelo de seguridad y privacidad de la información en la Secretaria General, 
Se elabora y presenta presentación del plan de trabajo del Sistema de Gestión de Seguridad de la Información y manual de políticas y controles, el cual debe ser aprobado por el Comité Institucional de Gestión y Desempeño para la vigencia 2022.
Se elabora y presenta presentación del plan de trabajo para definir, establecer y adelantar la implementación de un programa integral de gestión de datos personales para la vigencia 2022</v>
          </cell>
          <cell r="IB90" t="str">
            <v>Se avanza en las etapas precontractuales de los siguientes procesos así:
1. Proceso Certificados Sitio Seguro:  se analizó la posibilidad de adquirir estos certificados como un producto de Azure, según acuerdo marco de Microsoft, teniendo en cuenta que las páginas y sitios web de la entidad se encuentran en la Nube en AZURE.
2. Proceso Adquisición Aires Acondicionados:  Se realizaron visitas en conjunto con especialistas, con los cuales se puedan validar dada su experiencia técnica las condiciones térmicas, de aislamiento, área, volumen, eléctricas y demás consideraciones para el dimensionamiento y características técnicas del Aire Acondicionado de precisión a adquirir.
3. Proceso adquisición Sistema de Almacenamiento Misión Crítica: se adelantó parte el estudio del estado del arte en el mercado de TI para todo la implementación y migración del almacenamiento antiguo al almacenamiento nuevo, se han realizado los siguientes:
• Revisión de diferentes marcar y equipos del mercado que cumplan la necesidad de la entidad.
• Revisión de la capacidad de migración del almacenamiento.
• Comparativa de marcas cumpliendo las necesidades.
Después de realizar el análisis, se procede a elaborar la ficha técnica y se envía para revisión interna.
Se continua con las etapas precontractuales conjuntas con otras dependencias, de los siguientes procesos:
1. Proceso Extensión de Garantía Equipos Firewall  y  2.  Proceso Extensión de Garantía Equipos WAF:   conjuntamente con la Dirección de Contratación se toma la decisión de unir los dos (2) procesos en uno ya que pertenecen al mismo sector de seguridad informática y son los mismos proveedores que puedes estar presentándose en el proceso contractual.     Se unieron las fichas técnicas de los equipos Firewall (con números de parte FG10E1TB19900354 y FG10E1TB20900829) y equipos WAF (con números de parte FV600ETA20900062 y FV600ETA20900063)
Se realiza reunión técnica con el área de contratos para revisar las correcciones y realizar el ajuste dentro del anexo técnico.   se realiza inventario y recolección de numero de parte que se necesita renovar, con estos datos se está ajustando la ficha técnica.   Se recibe comentarios y observaciones de la ficha técnica definida para ajustarla y poder salir a solicitar cotizaciones para elaborar estudio de mercado.   Se envía correo a diferentes proveedores de la industria de seguridad informática para poder obtener cotizaciones.   Se reciben cotizaciones.   Se inicia el proceso de elaboración estudio de mercado para envío a Financiera para su aprobación.
Además, para Gestionar y mantener el modelo de seguridad y privacidad de la información en la Secretaria General, se adelantaron las siguientes actividades:
• El manual de seguridad fue revisado en los respectivos grupos de controles definidos en la norma ISO/IEC27001 Anexo A en A.5. Política de Seguridad de Información y A.6 Organización de la seguridad de la información, realizando la respectiva validación con los dueños de procesos relacionados en estos grupos de controles y de esta manera verificando lo que actualmente se gestiona y mejora de manera continua en la Entidad.
• Se concertó el cronograma para ejecutar el respectivo análisis de vulnerabilidades durante la vigencia 2022.
• Se crearon 3 campañas de sensibilización hacia los servidores de la entidad para que tuvieran cuidado con abrir archivos/links que llegaron a través de mensajes de correo, informaran de inmediato y eliminaran los mensajes de las respectivas bandejas, ya que durante el mes se presentaron varios incidentes de seguridad de la información, detectados como software malicioso categorizado en pesca de información y malware (robo de información). Al interior de la Otic se tomaron las medidas pertinentes sobre el bloqueo de direcciones y correos sospechosos
• Se realizo un reconocimiento del estado actual de la entidad en relación con protección de datos personales
• Se logro el restablecimiento del canal oficial establecido por la Entidad para el acceso y recepción de reportes generados por el RNBD de la SIC
• Se realizaron avances en el proceso de construcción e implementación del Programa Integral de Gestión de Datos personales</v>
          </cell>
          <cell r="IC90" t="str">
            <v>Se avanza en las etapas precontractuales (planeación y estructuración de fichas o anexos técnicos) de los siguientes procesos así:
1.	Proceso Certificados Sitio Seguro:  Se establece lo que se puede adquirir los certificados por modalidad de contratación de acuerdo marco de Microsoft, y al renovarlos ya se tiene la gestión de lo mismos prontamente, por parte del partnel de Microsoft.
2.	Proceso Adquisición Aires Acondicionados:  Se dio cierre a las visitas con especialistas para definir las características técnicas del Aire Acondicionado a ser adquirido para la sede Archivo de Bogotá, se realizó un balance de toda la información que allegaron algunos de los especialistas y sus recomendaciones del área donde será instalado. Se tiene elaborado un documento de Anexo Técnico con la información técnica del equipo.   Con relación al estudio de mercado el análisis indica que el valor promedio supera la disponibilidad presupuestal para el proceso que se proyecto en el anteproyecto de presupuesto, lo cual conlleva a búsqueda de recursos adicionales para poder garantizar los requisitos previos a la etapa contractual y de proceso y se logré el objeto de adquisición. Con relación al área donde se va a instalar el Aire Acondicionado se considera la necesidad de adecuaciones físicas / encerramiento; para lo cual se requiere del apoyo de la Subdirección Administrativa, se generó una comunicación con la solicitud del requerimiento de adecuaciones del area donde se pretende instalar el Aire Acondicionado de precisión A tener en cuenta que, por temas de fabricación de equipos, demanda de transportadoras para importaciones los tiempos han aumentando considerablemente para las entregas e implementaciones.
3.	Proceso adquisición Sistema de Almacenamiento Misión Crítica: Se elabora la ficha técnica para la adquisición del nuevo sistema de almacenamiento de misión crítica de la entidad, se obtuvo la aprobación de la ficha por parte de la Dirección de Contratación y se inició el proceso de estudio de mercado.
Se continua con las etapas precontractuales (proceso publicado)  conjuntas con otras dependencias, de los siguientes procesos:
1.	Proceso Extensión de Garantía Equipos Firewall  y  2.  Proceso Extensión de Garantía Equipos WAF:   Se continua con el proceso de SISA 002, en marzo se contestaron observaciones de posibles proponentes, se tiene proyección de adjudicación en el mes de abril.
La Secretaria General a avanzado en:
1. Seguridad de la información
•	Se atendieron 6 eventos registrados como incidentes de seguridad de la información, los cuales swe analizaron y se atendieron dando recomendaciones sobre pesca de información. 
•	Se atendieron dos (2) solicitudes de análisis de vulnerabilidades, para IVC y plataforma Moodle y se realizó un análisis programado a los servidores Linux y Windows en ambientes de producción y pruebas. 
•	Se inicia la actividad del proceso de Identificar y/o actualizar los activos de información de la Entidad para su evaluación a nivel de seguridad y privacidad de la información, valoración documental e identificación de aplicabilidad de la Ley de Transparencia y Acceso a la Información Pública, con el envío de memorandos a diferentes dependencias para que asignaran a mínimo 2 personas que van a atender esta actividad desde el mes de abril. 
•	Se elabora la presentación que va a servir de apoyo a la socialización del procedimiento de activos de información a los gestores designados por las dependencias para iniciar actividades desde el mes de abril. 
•	Se realizo la actualización de documentación relacionada con el procedimiento PR-187 activos de información Se revisa y actualiza el Formato Identificación, valoración y planes de tratamiento de los activos de información (FT-367-) 
•	Se revisa y actualiza la Guía para la Gestión y Clasificación de Activos de Información (GS-004)
•	Se revisa y actualiza la Guía Metodológica para la gestión Riesgos de Seguridad Digital (GS-096)
2. Privacidad de la Información
•	Se ha iniciado la construcción, estructuración y diseño de la documentación base para la construcción del Programa Integral de Gestión de Protección de Datos Personales de la Secretaría General para lo cual se han adelantado las actividades propuestas para la vigencia.
•	Se dio cumplimiento de la entidad con respecto a los plazos de Ley establecidos para el Registro Nacional de Bases de Datos.
•	Se optimizo, estandarizo y mejoro la administración y gestión de del RNBD de la entidad para la vigencia actual y futuras.
•	Se articulo los aspectos de protección de datos personales con el ejercicio de inventario de activos de información y demás aspectos del MSPI.</v>
          </cell>
          <cell r="ID90" t="str">
            <v xml:space="preserve">Se avanza en las etapas precontractuales (planeación y estructuración de fichas o anexos técnicos) de los siguientes procesos así:
1. Proceso Adquisición Aires Acondicionados:  Se realizó la visita al Datacenter del Archivo de Bogotá en conjunto con la Subidrección Adminsitrativa, donde se obtiene un aval para realizar los requerimientos de las adecuaciones fisicas y se indica por parte de la Ingeniera Martha Piñeros que se programaran estas actividades para el tercer trimestre del año 2022.    Por parte del jefe de Oficina OTIC, se indicó que se está trabajando en la consecución de presupuesto adicional para este proceso, procedente de traslados entre metas y conceptos de gasto del proyecto y se debe continuar con todo el proceso precontractual, documentos, actualización de ofertas, ajustes de Anexo Técnico, etc.
2. Proceso adquisición Sistema de Almacenamiento Misión Crítica: Se ajusta ficha técnica y se envía la solicitud de cotizaciones para estudio de mercado, se solicita visto bueno de la cláusula ambiental del proceso, se reciben cotizaciones y se consolida estudio de mercado.
Se continua con las etapas precontractuales (proceso publicado)  conjuntas con otras dependencias, de los siguientes procesos:
1. Proceso Certificados Sitio Seguro: Con la consolidación de las necesidades en abril  se realiza la publicación del evento, se cierra el evento y se inicia la evaluación de la mejor propuesta.
Procesos Contractuales adjudicados y en ejecución 
1. Proceso Extensión de Garantía Equipos Firewall  y  2.  Proceso Extensión de Garantía Equipos WAF:   Se continua con el proceso de SISA 002, en abril se realiza la adjudicación del proceso de contratación para la renovación del licenciamiento del equipo de seguridad perimetral Firewall y Waf, se presenta al comité de contratación y a 30 de abril el proponente firmo contrato y allego las pólizas encontrándonos en espera de la aprobación de las mismas para dar inicio a la ejecución del mismo y posterior pago.
El avance de la gestión y mantenimiento del modelo de seguridad y privacidad
es el siguiene:
1. Sistema de seguridad de la información
• Se realizó la revisión de los siguientes documentos: GS-037 Guía de Acceso a Data Center, Cuartos Técnicos y Cuartos de Almacenamiento de Medios, GS-038 Guía Gestión de usuarios (Correo Electrónico, Directorio Activo y Portales Web), GS-039 Guía para la Configuración de Perfiles en el Sistema de Control de Acceso para la Manzana Liévano, GS-091 Guía de la Administración para la gestión de red LAN, WAN, Wireless y dispositivos de seguridad de la Secretaría General, 4204000-MA-031-MANUAL DE POLÍTICAS Y CONTROLES DE SEGURIDAD Y PRIVACIDAD DE LA INFORMACIÓN Y POLÍTICAS DE TI
• Se realiza la respectiva actualización y seguimiento al instrumento de autodiagnóstico para la valoración sobre la implementación del SGSI en la Entidad basado en el instrumento emitido por MinTIC.
• Se recibieron 6 eventos registrados como incidentes de seguridad de la información, los cuales fueron atendidos, quedaron debidamente documentados en la herramienta GLPI, como fueron solucionados y las recomendaciones brindadas a los usuarios finales.
• Se atendió específicamente 1 caso registrado a través de GLPI sobre análisis de vulnerabilidades, caso que fue solicitado directamente por CSIRT Gobierno por un posible “Defacement” en un servicio de Archivo de la Entidad
• Se iniciaron las tareas de la identificación/actualización de los activos de información de la Entidad para lograr tener al 100% los activos de información reales de la Entidad y con base en ellos, identificar los riesgos asociados a éstos, generar los planes de tratamiento para la mitigación de riesgos y poder asociarlos a los riesgos corporativos de la Entidad. 
• Se realizo una socialización especial para el equipo de infraestructura:   Teniendo en cuenta que allí se tienen mayor cantidad de activos de información de la OTIC, Se recibieron de los diferentes gestores de OTIC el formato diligenciado y se está llevando a cabo la consolidación total de la dependencia para iniciar la valoración de riesgos asociados a los activos de información en el mes de mayo/2022.
• Se llevó a cabo la charla de Activos de Información para los servidores públicos de la Entidad en alianza con la Dirección de Talento Humano el día 21 de abril/2022
Privacidad de la Información
• Se ha iniciado la construcción, estructuración y diseño de la documentación base para la construcción del Programa Integral de Gestión de Protección de Datos Personales de la Secretaría General para lo cual se han adelantado las actividades propuestas para la vigencia.
• Se dio cumplimiento de la entidad con respecto a los plazos de Ley establecidos para el Registro Nacional de Bases de Datos.
• Se optimizo, estandarizo y mejoro la administración y gestión de del RNBD de la entidad para la vigencia actual y futuras.
• Se articulo los aspectos de protección de datos personales con el ejercicio de inventario de activos de información y demás aspectos del MSPI.
</v>
          </cell>
          <cell r="IE90" t="str">
            <v>Se avanza en las etapas precontractuales (planeación y estructuración de fichas o anexos técnicos) de los siguientes procesos así:
1.	Proceso Adquisición Aires Acondicionados:  Se realizó actualización de cotizaciones de los posibles proveedores para dimensionar los escenarios de cotizaciones con variación en el tiempo de garantía (uno, dos y tres años); para determinar como varia el costo y ajustarlos al presupuesto que se disponga para la adquisición, instalación y puesta en funcionamiento del aire de precisión para el Datacenter del Archivo de Bogotá,  Se adelanta la revisión del Anexo Técnico, incluyendo la información de la ficha tecnica y la información contenida en las cotizaciones, asi como los escenarios de garantias del Aire Acondicionado de precisión. En resumen se realizó la revisión de las cotizaciones actualizadas para validar los posibles escenarios con el presupuesto dispuesto.  Se logró la viabilidad de presupuesto adicional al existente para el proceso y con la totalidad se podría mantener condiciones incluyendo la garantía y mantenimiento por 3 años. Adicional se realizó la 1ra verificación de Anexo técnico, y está en los últimos ajustes, se adelantan otro documento de obligaciones ambientales, etc.
2.	Proceso adquisición Sistema de Almacenamiento Misión Crítica: Se envía análisis del sector para revisión de la Dirección de Contratación, Se recibe aval del estudio de mercado del sistema de almacenamiento, se envía a la Dirección de Contratación los estudios previos junto a la ficha técnica, Se recibe correo para revisión y ajustes de la ficha técnica, estudios previos y anexo de oferta técnica, Se envían documentos previos de solución de almacenamiento a la Dirección de contratación, Se publica el proceso selección abreviada subasta inversa SGA-SASI-008-2022, el 17 de mayo con el siguiente cronograma, Se realiza el consolidado de observaciones al proceso de almacenamiento y Se envía respuesta a observaciones para revisión del jefe de OTIC, luego se envían a la Dirección de Contratación para su publicación.  En resumen Se realiza todo el trámite necesario para publica el proceso selección abreviada subasta inversa SGA-SASI-008-2022, el 17 de mayo y con apertura de sobre económico y adjudicación el 17 de junio de 2022, según cronograma.
Procesos Contractuales adjudicados y en ejecución 
1.	Proceso Extensión de Garantía Equipos Firewall  y  2.  Proceso Extensión de Garantía Equipos WAF:   El mes anterior el proceso se adjudicó y se inició la ejecución del mismo.  Para el día 11 de mayo se da trámite al ingreso de la empresa de envíos la cual va a traer unos insumos para instalar en el data center.  Se da trámite al ingreso del personal de la empresa Soluciones Tecnología y Servicios - STS a las instalaciones para la instalación, configuración y puesta en marcha de los equipos, al terminar esta actividad la empresa STS entrega de documentación de la instalación realizada, así las cosas se firma el acta de recibo a satisfacción de los equipos de seguridad y el licenciamiento instalado, la empresa allega la factura, se envía a financiera y se realiza el pago.
3.	Proceso Certificados Sitio Seguro:  En el mes de mayo se realiza la evaluación de las propuestas teniendo como resultado que la empresa Controles Empresariales cumple como proveedor de la necesidad de la entidad.  Se envía la orden de compra 89763 a la empresa Controles Empresariales, con el fin de que esta genere la póliza o garantía de cumplimiento y luego la registre en la plataforma SECOP.   Una vez fue aprobada la póliza por parte de la Dirección de contratación, se documenta el acta de entrega.  Se tramita toda la documentación para que sean visibles y puedan ser usados los créditos o servicios adquiridos en la plataforma AZURE. Se reciben los créditos para las configuraciones de los certificados de sitio seguro que se necesitan en el periodo.
El avance de la gestión y mantenimiento del modelo de seguridad y privacidad
es el siguiene:
1. Sistema de seguridad de la información
• Se continua la revisión, análisis, diseño/rediseño y/o identificación para la respectiva modificación documental (procesos-procedimientos-guías-instructivos) del Sistema de Gestión de la Seguridad de la Información (SGSI) actual en la Secretaría General de la Alcaldía Mayor de Bogotá D.C. (Manual del Sistema de Gestión Numeral 75. Sistema de Gestión de Seguridad de la Información y GS-042 Guía de Gestión de Incidentes de Seguridad)
• Se realiza la revisión y se actualiza el instrumento de medición, en donde se aprecia un cambio acorde con lo que actualmente se ha trabajado durante el primer trimestre de la actual vigencia, relacionado con las sensibilizaciones, mejoras los documentos de activos de información, los temas relacionados con la Gestión de Accesos y la actualización de la política general de seguridad y privacidad de la información, aumentando un total del 3% según herramienta MSPI.
• Se recibieron 7 eventos registrados como incidentes de seguridad de la información, los cuales fueron atendidos a través de Bloqueos realizados directamente por el administrador de correo electrónico.  El reporte de los 7 casos se centró en: 2 correos con archivos adjuntos para invitar al receptor a abrir dichos archivos y ejecutar links adjuntos a los mencionados archivos,  2 correos con información de contacto para mejorar las situaciones financieras en donde invitan a los receptores de los correos a comunicarse y enviar todo tipo de datos y documentos con información sensible e incluida la foto de la cédula para un posible presunto fraude financiero,  y  3 correos con información sospechosa o spam en donde se brinda información acerca de las situaciones actuales por temas de elecciones presidenciales de buzones y dominios no conocidos para buscar robar datos personales a través de reenvíos o links adjuntos a ellos 
• Durante el mes de mayo se iniciaron labores de socialización para la identificación/actualización de los activos de información con las dependencias de Alta TIC y Oficina de Comunicaciones, la Oficina de Control Interno solicitó aplazar la actividad para iniciarla en el mes de junio/2022 debido a los cronogramas de trabajo ya establecidos durante el mes de mayo/2022 en la mencionada dependencia. La OTIC inició las labores de valoración de riesgos sobre los activos de información identificados. Se generaron los respectivos comunicados para las tres dependencias que inician la sensibilización sobre la identificación/actualización de los activos de información durante el mes de junio/2022 y son: Oficina Asesora Jurídica, Oficina de Planeación y Control Interno Disciplinario
• Se desarrolló la propuesta de un papel tapiz para que fuera publicado con relación a las elecciones presidenciales del 29 de mayo/2022 para que tuvieran los usuarios cuidado con los correos electrónicos que reciben y que son de dudosa procedencia
2. Privacidad de la Información
• Se presento y aprobó la política general de protección de datos personales en el comité Institucional de Gestión.
• Se continua con el proceso de construcción, estructuración y diseño de la documentación base para la construcción del Programa Integral de Gestión de Protección de Datos Personales de la Secretaría General para lo cual se han adelantado las actividades propuestas para la vigencia.</v>
          </cell>
          <cell r="IF90" t="str">
            <v>Se avanza en las etapas precontractuales (planeación y estructuración de fichas o anexos técnicos) de los siguientes procesos así:
1. Proceso Adquisición Aires Acondicionados:  Se realizó el estudio de mercado con nuevas condisiones, se remitio a la Subdirección Financiera, se atendieron observaciones y ajustes del documento; Se adelanto la verificación de observaciones y ajustes al Anexo Tecnico.
2. Proceso adquisición Sistema de Almacenamiento Misión Crítica: Se realiza todo el proceso precontractual del proceso selección abreviada subasta inversa SGA-SASI-008-2022, se realizó recibo de observaciones al proceso, se dio respuesta a las mismas, se recibieron ofertas se evaluaron en su aspecto técnico, se recibieron las subsanaciones y se evaluaron, se realizó el evento de subasta inversa, se  realizó la adjudicación del proceso.
Procesos Contractuales adjudicados y en ejecución 
1. Proceso Certificados Sitio Seguro:  En el mes de junio se realiza reunión con la empresa Controles empresariales para activar productos adquiridos, se recibe por parte del proveedor el acta de activación de los servicios contratados, se genera la certificación de pago y se envía memorando para iniciar trámite ante la Subdirección Financiera.
El avance de la gestión y mantenimiento del modelo de seguridad y privacidad
Sistema de seguridad de la información
• Se realizó la revisión de los siguientes documentos: 
  -Numeral 10.3.3 del MA-031 Manual de Políticas y Controles de Seguridad y Privacidad de la Información y Políticas de TI – Política para Control de acceso.
  -Numeral 10.4.3 del MA-031 – Seguridad en los Recursos Humanos
  -Numeral 10.4.8.2. del MA-031 –Equipos
  -FT-1186 Acuerdo de Confidencialidad 
  -se realizó la revisión de los grupos de control: A.11. Seguridad Física y Ambiental, A.12. Seguridad en las Operaciones, A.13. Seguridad en Comunicaciones, A.14. Adquisición, Desarrollo y Mantenimiento de   Sistemas, A.15. Relaciones con Proveedores
•  Se realiza la respectiva actualización y seguimiento al instrumento de autodiagnóstico para la valoración sobre la implementación del SGSI en la Entidad basado en el instrumento emitido por MinTIC, obtenido una calificación de 59, aumentando un total en el mes del 3.79% según herramienta MSPI.
•   Se recibieron 6 eventos registrados como incidentes de seguridad de la información, los cuales fueron atendidos, quedaron debidamente documentados en la herramienta GLPI, como fueron solucionados y las recomendaciones brindadas a los usuarios finales.
• En el tema de Activos de Información: se esta trabajando con las siguientes dependencias, con los siguientes temas específicos:
  -Oficina de Tecnologias de la Información y las Comunicaciones:  Se continuo con las tareas de valoración de riesgos, planes de tratamiento y se iniciaron la tarea de revisión y ajustes finales.
  -Oficina Alta Consejería Distrital de Tecnologias de la Información y Comunicaciones: Se inicio con las tareas de valoración de riesgos, planes de tratamiento.
  -Oficina consejera de Comunicaciones: Se inicio con las tareas de valoración de riesgos, planes de tratamiento.
  -Oficina de Control Interno: Se inicio con la Identificación de activos de información 
  -Oficina Asesora Jurídica: Se inicio con la Identificación de activos de información
  -Oficina Asesora de Planeación: Se inicio con la Identificación de activos de información
  -Oficina de Control Interno Disciplinario: Se inicio con la Identificación de activos de información
•  Sensibilización a servidores de la entidad en temas de seguridad de información y privacidad de la información se realizado en junio las siguientes actividades:
  -se preparó una campaña con tema alusivo un posible correo para pesca de información, el cual fue divulgado a través de Soy10 el 10-06-2022.
Privacidad de la Información
• Se llevo a cabo la actualización y publicación del documento de política general de protección de datos personales requerido dentro del marco normativo de protección de datos vigente en Colombia.
• Se realizaron 6 sesiones presenciales de sensibilización en seguridad de la información y protección de datos personales en el mes, entregando a  70 servidores que se encontraban en sitio (oficinas) tres (3) tipos diferentes de tarjetas con Tips asociados a la privacidad y seguridad de la información,  incentivando entre los participantes, se puede decir que la curiosidad sobre la información en las otras tarjetas reforzaron así la concienciación en los temas, y una virtual el 22 de junio con asistencia de 17 servidores.  (cabe la pena aclarar que los listados de asistencia los tiene en su poder la Dirección de Talento Humano).
• Se continua con el proceso de construcción, estructuración y diseño de la documentación base para la construcción del Programa Integral de Gestión de Protección de Datos Personales de la Secretaría General para lo cual se han adelantado las actividades propuestas para la vigencia.</v>
          </cell>
          <cell r="IG90" t="str">
            <v xml:space="preserve">Se avanza en las etapas precontractuales (planeación y estructuración de fichas o anexos técnicos) de los siguientes procesos así:
1. Proceso Adquisición Aires Acondicionados:  Se realizó la radicación a la Dirección de contratación de la documentación establecida para elaborar el proceso de contratación y publicar por medio de la plataforma SECOP II, mediante memorando 3-2022-21614.
2. Proceso De Adquisición Sistema Firewall y Waf:  Se elaboran fichas tecnicas de Firewall y Waf para el datacenter alterno como parte del DRP o Plan Recuperación de Desastres TI, y se realiza el trámite para estudio de mercado respetivo, se reciben cotizaciones.
Procesos Contractuales adjudicados y en ejecución 
1. Proceso adquisición Sistema de Almacenamiento Misión Crítica:  Se da inicio a la ejecución del contrato  730-2022 con Global Tecnology Server – GTS, el 5 de julio y  tiene 5 meses como plazo para entregar e instalar el nuevo sistema de almacenamiento.
Se aporta actividades o informe de avance de la gestión y mantenimiento del modelo de seguridad y privacidad
Avance
Sistema de seguridad de la información
* Se propone un ajuste al formato FT-1000 Solicitud Servicios TIC 
* Se realizar la revisión de los grupos de control programados
   • A.16. Gestión de Incidentes de Seguridad de la Información 
  • A.17. Aspectos de Seguridad de la Información en la Gestión de la Continuidad de Negocio
  • A.18. Cumplimiento
* Además, se plantean los posibles cambios/ajustes al grupo de controles de:
  • A.11. Seguridad Física y Ambiental
* Se recibieron 47 eventos registrados como incidentes de seguridad de la información, los cuales fueron atendidos a través de bloqueos realizados directamente por el administrador de correo electrónico.
* Se inició la fase de identificación/actualización de activos de información las dependencias: Subsecretaría Distrital de Fortalecimiento Institucional, Subsecretaría de Servicios a la Ciudadanía, Subsecretaría Corporativa, Oficina Alta Consejería para la Paz, las Víctimas y la Reconciliación, dependencias a las cuales se les hicieron las respectivas socializaciones y explicación de los instrumentos como lo es el FT-367.
* Se llevaron a cabo las socializaciones sobre la valoración de riesgos a los activos de información a las dependencias: Oficina Asesora de Planeación, Oficina de Control Interno Disciplinario, Oficina Asesora de Jurídica y Oficina de Control Interno
Privacidad de la Información
* Se actualizó y publico en el SGC y en el portal de la entidad el documento Política de protección de datos personales, documento que permite dar cumplimiento a los requerimientos establecidos en el marco normativo de protección de datos personales.
• Se logro eliminar la recolección de datos sensibles realizadas por medio del formato 2211300-FT-211, minimizando así los riesgos asociados al tratamiento de datos resultantes de dicha recolección.
• Se continuo con el proceso de construcción, estructuración y diseño de la documentación base para la construcción del Programa Integral de Gestión de Protección de Datos Personales de la Secretaría General para lo cual se han adelantado las actividades propuestas para la vigencia. 
</v>
          </cell>
          <cell r="IH90" t="str">
            <v xml:space="preserve">Se avanza en las etapas precontractuales (planeación y estructuración de fichas o anexos técnicos) de los siguientes procesos así:
1.	Proceso De Adquisición Sistema Firewall y Waf:  Revisadas las cotizaciones inicialmente recibidas en el estudio de mercado y teniendo en cuenta que presupuesto asignado se explora una alternativa de realizar un estudio de mercado para adquirir solo el Firewall con soporte a 1, 2 y 3 años.
En la etapa precontractual (proceso publicado)
1.	Proceso Adquisición Aires Acondicionados:  Se realizó la publicación del proceso por SECOP II por parte de  la Dirección de contratación No SGA-SASI-013-2022  con su correspondiente documentación y según cronograma, se espera la presentación de las ofertas para el día 31/08/2022. La ejecución estimada seria a partir del 23/09/2022
Procesos Contractuales adjudicados y en ejecución 
1.	Proceso adquisición Sistema de Almacenamiento Misión Crítica:  Se inicia el traslado físico de infraestructura de almacenamiento desde el Datacenter Bicentenario II piso 3   al Datacenter Liévano esto impacta positivamente en la centralización y administración la cual facilitará la migración de datos en el momento en el cual se disponga del nuevo sistema de almacenamiento en la sede Liévano.
Se aporta actividades o informe de avance de la gestión y mantenimiento del modelo de seguridad y privacidad
Avance
Sistema de seguridad de la información
Se llevaron a cabo la respectiva revisión documental sobre los procedimientos y guías que se encuentran establecidos en el Sistema Integrado de Gestión como:
	Procedimientos relacionados con Seguridad Física y del Entorno A.11.:
o	2210111-PR-203 Formulación, ejecución y seguimiento 
o	2210111-PR-288 Identificación de aspectos, evaluación
o	2211500-PR-141 Manejo de Servicios Públicos
o	2211500-PR-148 Ingreso o entrada de bienes
o	2211500-PR-153 Prestación de servicios administración
o	2211500-PR-154 Mantenimiento de Edificaciones
o	2211500-PR-233 Control y seguimiento de bienes
o	2211500-PR-236 egreso o salida definitiva de bienes
o	2212500-PR-310 Gestión, seguimiento y coordinación
	Seguridad de las Operaciones
o	2213200-PR-101 Gestión de Incidentes y Requerimientos Tecnológicos
o	2213200-PR-104 Mantenimiento de Infraestructura Tecnológica
	Seguridad de las Comunicaciones
o	2213200-PR-101 Gestión de Incidentes y Requerimientos Tecnológicos
o	2213200-PR-104 Mantenimiento de Infraestructura Tecnológica
	Relación con Proveedores
o	2211200-PR-022 Liquidación de contrato/convenio
o	2211200-PR-024 Modificaciones, adiciones y prórrogas
o	2211200-PR-156 Contratación Directa
o	2211200-PR-195 Mínima cuantía
o	4231000-PR-337 Procedimiento Administrativo
o	1231000-PR-338 Agregación de demanda
o	4231000-PR-339 Procesos de Selección Pública
o	4231000-PR-347 Gestión de garantías contractuales
Se recibieron 79 eventos registrados como incidentes de seguridad de la información, los cuales fueron atendidos a través de bloqueos realizados directamente por el administrador de correo electrónico.
	El reporte de 70/79 (88,61%) casos se centró en: INFRAESTRUCTURA &gt; Correo Electrónico &gt; Correos con contenido malicioso.
	El reporte de 5/79 (0,06%) casos se centró en: MESA DE SERVICIOS &gt; Antivirus &gt; Virus informáticos y sistemas operativos y MESA DE SERVICIOS &gt; Usuario Final &gt; Problemas con el Correo Electrónico
	El reporte de 4/79 (0,05%) casos se centró en: Seguridad Informática
	Los incidentes quedaron debidamente documentados en la herramienta GLPI y en donde reposa la manera en cómo fueron atendidos, como fueron solucionados y las recomendaciones brindadas a los usuarios finales.
Se continua con la actividad de Identificar y/o actualizar los activos de información de la Entidad, donde esta tarea se a terminado totalmente con las dependencias de: OTIC, Alta consejería TIC, Oficina Control Asesora Jurídica, Oficina Asesora de Planeación, Control Interno Disciplinario.  Al momento se tienen identificados: 815 activos de información y 934 Riesgos. 
Privacidad de la Información
•	Se generaron las versiones de los documentos que apoyan y evidencian la gestión de la protección de datos personales para revisión y generación de observaciones, con la finalidad de que una vez sean atendidas pasen a codificación y publicación en el sistema de gestión de calidad de la Entidad. Los documentos son: Borrado Documento Técnico Tratamiento y Gestión PDP, Borrador Instrumento Gestión e inventario de AP, Borrador modelo de Contrato de Transmisión de Datos, Instrumento aplicabilidad contrato transmisión
•	Se dio cumplimiento al reporte ante la Superintendencia de Industria y Comercio de consultas o reclamos recibidos en el semestre anterior, comprendido entre enero y junio del 2022.
•	Se desarrollo y presento la propuesta inicial para vinculación de la protección de datos personales dentro de los procesos y procedimientos de la Entidad.
•	Se continuo con el proceso de construcción, estructuración y diseño de la documentación base para la construcción del Programa Integral de Gestión de Protección de Datos Personales de la Secretaría General para lo cual se han adelantado las actividades propuestas para la vigencia. </v>
          </cell>
          <cell r="II90" t="str">
            <v xml:space="preserve">Se avanza en las etapas precontractuales (planeación y estructuración de fichas o anexos técnicos) de los siguientes procesos así:
1.	Proceso De Adquisición Sistema Firewall y Waf:  Se remite ficha técnica para adquirir la solución de solo el Firewall para dotar el datacentar alterno como DRP (plan de recuperación de desastres) para ser revisada y remitida posteriormente a la Dirección de Contratación. Se elabora y remite estudio de mercado para VoBo de Financiera. Se envía documentación a Contratación, se publica proceso SGA-SASI-016-2022. La Otic decide la no continuidad del proceso.
En la etapa precontractual (proceso publicado)
1.	Se publica proceso SGA-SASI-016-2022, para la Adquisición Sistema Firewall para el datacenter alterno del Plan de Recuperación de Desastres, pero la OTIC decide la no continuidad del proceso.
Procesos Contractuales adjudicados y en ejecución 
1.	Proceso adquisición de Aire Acondicionado: se adjudica proceso SGA-SASI-013-2022, por valor de 269.800.000 al proveedor APICOM, se formaliza acta de inicio del contrato 4204000-908-2022.
2.	Proceso adquisición Sistema de Almacenamiento Misión Crítica:  Comunican que el elemento ya se encuentra en Colombia y se coordina la entrega en almacén de la entidad. Se recibe la Factura radicada del Cto 730-2022 - sistema de almacenamiento, y se procede a remitir los documentos a la subdirección de servicios administrativos para iniciar tramite de ingreso al almacén.
Se aporta actividades o informe de avance de la gestión y mantenimiento del modelo de seguridad y privacidad
SISTEMA DE SEGURIDAD DE LA INFORMACIÓN
o	Durante el periodo se avanzó en la revisión de la declaración de aplicabilidad para verificar, validar y corroborar lo establecido con la Norma ISO/IEC 27001 en su Anexo A y los 113 controles clasificados así:
Controles Administrativos: Se encuentran con cumplimiento en el siguiente descrito:
Cumplidos al 100%:   A.5. Políticas de Seguridad de la Información.    Con un cumplimiento entre el 60% y el 99%:  A.6. Organización de la Seguridad de la Información.  A.7. Seguridad en los Recursos Humanos.  A.8. Gestión de Activos.  A.15. Relaciones con Proveedores. A.18. Cumplimiento.
Con un cumplimiento menor al 59%: A.17. Aspectos de seguridad de la información en la gestión de la continuidad del negocio.
Controles técnicos Se encuentran con cumplimiento en el siguiente descrito:
Con un cumplimiento entre el 60% y el 99%:  A.9. Control de Acceso.  A.11. Seguridad física y ambiental.  A.12. Seguridad en las operaciones.  A.13. Seguridad en Comunicaciones.
Con un cumplimiento menor al 59%: A.10. Criptografía.  A.14. Adquisición, desarrollo y mantenimiento de sistemas.  A.16. Gestión de Incidentes de Seguridad de la Información. 
o	Se logro un aumento en la evaluación de efectividad de controles con respecto al mes de agosto en el Modelo de Seguridad y Privacidad de la Información en la Entidad. El porcentaje de avance de implementación siguen en el 65,82% Evaluación de controles y Avance PHVA en 75%.
o	Al cierre de septiembre se tiene: 100% de cumplimiento con relación a la socialización para la identificación/actualización de activos, 58% de dependencias con la identificación/actualización de activos de información, 45% de dependencias con la valoración riesgos, 45%  de dependencias con socialización resultados, es decir que 10 dependencias que han terminado el ciclo de identificación de activos de información y valoración de riesgo sobre activos de información, que al momento dan como resultado 1.072 activos de información y 1.197 riesgos definidos sobre los activos.  
o	Se están ejecutando las tareas planeadas y programadas según lo definido tanto en el Plan de Trabajo del Sistema de Gestión de Seguridad de la Información aprobado por el Comité de Gestión Institucional.
o	Se está logrando cumplir lo planeado para llegar a la meta del 80% en la implementación y aplicación del Sistema de Gestión de Seguridad de la Información.
Se recibieron 57 eventos registrados como incidentes de seguridad de la información, los cuales fueron atendidos a través de bloqueos realizados directamente por el administrador de correo electrónico.
	El reporte de 41/57 (71,93%) casos se centró en: INFRAESTRUCTURA &gt; Correo Electrónico &gt; Correos con contenido malicioso.
	El reporte de 11/57 (19,30%) casos se centró en: MESA DE SERVICIOS &gt; Antivirus &gt; Virus informáticos y sistemas operativos y MESA DE SERVICIOS &gt; Usuario Final &gt; Problemas con el Correo Electrónico
	El reporte de 5/57 (8,77%) casos se centró en: Seguridad Informática
	Los incidentes quedaron debidamente documentados en la herramienta GLPI y en donde reposa la manera en cómo fueron atendidos, como fueron solucionados y las recomendaciones brindadas a los usuarios finales.
PROTECCIÓN Y PRIVACIDAD DE DATOS PERSONALES
•	Se generaron las versiones de los documentos que apoyan y evidencian la gestión de la protección de datos personales para revisión y generación de observaciones, con la finalidad de que una vez sean atendidas pasen a codificación y publicación en el sistema de gestión de calidad de la Entidad. Los documentos son: Borrador Acuerdo confidencialidad Persona Jurídica, Borrador modelo de Contrato de Transmisión de Datos, Borrador 4204000-MA-033- Manual tratamiento y gestión PDP, Borrado términos y condiciones sede electrónica de la SGA.
•	Se inicio el proceso de verificación e integración de la gestión de protección de datos personales en la propuesta de Procedimiento Seguridad y Privacidad de la Información desarrollado por el responsable de Seguridad de la información
•	Se valido y dio respuesta frente a los avances y pendientes en relación con la atención de la directiva 005 de 2021.
•	Se continuo con el proceso de construcción, estructuración y diseño de la documentación base para la construcción del Programa Integral de Gestión de Protección de Datos Personales de la Secretaría General para lo cual se han adelantado las actividades propuestas para la vigencia. </v>
          </cell>
          <cell r="IJ90" t="str">
            <v xml:space="preserve">Se avanza en las etapas precontractuales (planeación y estructuración de fichas o anexos técnicos) de los siguientes procesos así:
1.  Proceso De Adquisición de extensión de garantía para el sistema de procesamiento:  La Oficina Tic en su infraestructura tecnológica, cuanta con un sistema de Procesamiento el cual se encarga  de administrar servidores y red para el tener una optimización en los servicios que se tiene en la entidad, este sistema se encarga de procesar y administrar la infraestructura critica,   por tal motivo para seguir asegurando los servicios en la Secretaria General, ha programado que se extienda la garantía para contar con el soporte en caso de falla del sistema de procesamiento. En este sentido se realizan las cotizaciones para hacer el estudio de mercado del Procesamiento y se envía para análisis de la propuesta más baja allegada.
En la etapa precontractual (proceso publicado)
En este periodo no se encuentra ningún proceso en etapa de publicación
En la Etapa de Procesos Contractuales adjudicados y en ejecución 
1. Proceso adquisición de Aire Acondicionado: Con el inicio de la ejecución del contrato 4204000-908-2022, se realizó el crongrama o plan de trabajo para el demosntaje del equipo viejo “Marca AireFlex”, con lo cual se realizó la verificación de la ubicación del Aire de Precisión actualmente instalado para estimar el plan de trabajo de desmonte y retiro del área “Data Center”, verificación de ventanas de inspección y rutas existentes para la instalación, verificación de rutas de acceso, ascensores, pasillos, etc, para ingresar el nuevo aire acondicionado, se solicito el cronograma o Plan de Treabajo para el montajer y puesta en funcoinamiento del equipo Nuevo “Marca Vertiv”.  Se realizó la entrega del Aire de precisión nuevo “Marca Vertiv” en la sede Archivo de Bogotá.
2. Proceso adquisición Sistema de Almacenamiento Misión Crítica:  Teniendo en cuenta que el mes anterior dio la entrada e ingreso al almacén del sistema de procesamiento. En este periodo durante la ejecución del Cto 730-2022, se coordina la fecha con el proveedor para instalar el sistema de almacenamiento en el datacenter,  se energiza, cablea  y se realiza actualización del firmare del sistema, se solicita información respectiva para la Migración de datos del sistema existente al nuevo teniendo en cuenta un cronograma para esta actividad.
Se aporta actividades o informe de avance de la gestión y mantenimiento del modelo de seguridad y privacidad
SISTEMA DE SEGURIDAD DE LA INFORMACIÓN
Durante el periodo se avanzó en la revisión de la declaración de aplicabilidad para verificar, validar y corroborar lo establecido con la Norma ISO/IEC 27001 en su Anexo A y los 113 controles clasificados así:
Controles Administrativos:  Se encuentran con cumplimiento en el siguiente descrito:
Cumplidos al 100%:   indica que han sido desarrollados e implementados, y en este grupo se encuentran los controles descritos y asociados en: A.5. Políticas de Seguridad de la Información y A.7. Seguridad en los Recursos Humanos
Con un cumplimiento entre el 60% y el 99%:  Se encuentran los controles descritos y asociados en:  A.6. Organización de la Seguridad de la Información,  A.8. Gestión de Activos,  A.9. Control de Acceso,   A.11. Seguridad Física y Ambiental,   A.12. Seguridad en las Operaciones,   A.13. Seguridad en Comunicaciones,   A.14. Adquisición, desarrollo y mantenimiento de sistemas,   A.15. Relaciones con Proveedores,   A.16. Gestión de Incidentes de Seguridad de la Información  y  A.18. Cumplimiento.
Con un cumplimiento menor al 59%: se encuentran los controles descritos y asociados en:  A.10. Criptografía  y  A.17. Aspectos de seguridad de la información en la gestión de la continuidad del negocio.
Se logro un aumento en la evaluación de efectividad de controles con respecto al mes de septiembre  en el Modelo de Seguridad y Privacidad de la Información en la Entidad. El porcentaje de avance de implementación está en el 74.04% Evaluación de controles y Avance PHVA en 76%.
Al cierre de octubre se tiene: 100% de cumplimiento con relación a la socialización para la identificación/actualización de activos, 90% de dependencias con la identificacion/actualización de activos de información, 90% de dependencias con la valoracion riesgos y 90%  de dependencias con socialización resultados, es decir que solo 1 dependencias falta por terminar el ciclo de identificación de activos de información y valoración de riesgo sobre activos de información, que al momento dan como resultado 2.036 activos de información y 2.221 riesgos definidos sobre los activos.  
Se recibieron 57 eventos registrados como incidentes de seguridad de la información, los cuales fueron atendidos a través de bloqueos realizados directamente por el administrador de correo electrónico.
  El reporte de 48/57 (84,22%) casos se centró en: INFRAESTRUCTURA &gt; Correo Electrónico &gt; Correos con contenido malicioso.
  El reporte de 1/57 (1,75%) casos se centró en: MESA DE SERVICIOS &gt; Antivirus &gt; Virus informáticos y sistemas operativos y MESA DE SERVICIOS &gt; Usuario Final &gt; Problemas con el Correo Electrónico
  El reporte de 8/57 (14,03%) casos se centró en: Seguridad Informática
  Los incidentes quedaron debidamente documentados en la herramienta GLPI y en donde reposa la manera en cómo fueron atendidos, como fueron solucionados y las recomendaciones brindadas a los usuarios finales.
PROTECCIÓN Y PRIVACIDAD DE DATOS PERSONALES
Se generaron nuevos documentos como: términos y condiciones sede electrónica de la Secretaria General de la Alcaldia Mayor Bogotá, Acuerdo confidencialidad Persona Jurídica, Modelo de Contrato de Transmisión de Datos, actualización del 4204000-MA-033- Manual tratamiento y gestión PDP numeral 5.14
Se continua con el proceso de construcción, estructuración y diseño de la documentación base para la construcción del Programa Integral de Gestión de Protección de Datos Personales de la Secretaría General para lo cual se han adelantado las actividades propuestas para la vigencia. </v>
          </cell>
          <cell r="IK90" t="str">
            <v/>
          </cell>
          <cell r="IL90" t="str">
            <v/>
          </cell>
          <cell r="IM90">
            <v>1</v>
          </cell>
          <cell r="IN90">
            <v>1</v>
          </cell>
          <cell r="IO90">
            <v>1</v>
          </cell>
          <cell r="IP90">
            <v>1</v>
          </cell>
          <cell r="IQ90">
            <v>1</v>
          </cell>
          <cell r="IR90">
            <v>1</v>
          </cell>
          <cell r="IS90">
            <v>1</v>
          </cell>
          <cell r="IT90">
            <v>1</v>
          </cell>
          <cell r="IU90">
            <v>1</v>
          </cell>
          <cell r="IV90">
            <v>1</v>
          </cell>
          <cell r="IW90">
            <v>0</v>
          </cell>
          <cell r="IX90">
            <v>0</v>
          </cell>
          <cell r="IY90">
            <v>0.875</v>
          </cell>
          <cell r="IZ90">
            <v>7.5</v>
          </cell>
          <cell r="JA90">
            <v>8</v>
          </cell>
          <cell r="JB90">
            <v>11.5</v>
          </cell>
          <cell r="JC90">
            <v>8.5</v>
          </cell>
          <cell r="JD90">
            <v>8.5</v>
          </cell>
          <cell r="JE90">
            <v>8.5</v>
          </cell>
          <cell r="JF90">
            <v>9</v>
          </cell>
          <cell r="JG90">
            <v>9</v>
          </cell>
          <cell r="JH90">
            <v>8.5</v>
          </cell>
          <cell r="JI90">
            <v>8.5</v>
          </cell>
          <cell r="JJ90">
            <v>0</v>
          </cell>
          <cell r="JK90">
            <v>0</v>
          </cell>
          <cell r="JL90">
            <v>87.5</v>
          </cell>
          <cell r="JM90">
            <v>7.5</v>
          </cell>
          <cell r="JN90">
            <v>15.5</v>
          </cell>
          <cell r="JO90">
            <v>27</v>
          </cell>
          <cell r="JP90">
            <v>35.5</v>
          </cell>
          <cell r="JQ90">
            <v>44</v>
          </cell>
          <cell r="JR90">
            <v>52.5</v>
          </cell>
          <cell r="JS90">
            <v>61.5</v>
          </cell>
          <cell r="JT90">
            <v>70.5</v>
          </cell>
          <cell r="JU90">
            <v>79</v>
          </cell>
          <cell r="JV90">
            <v>87.5</v>
          </cell>
          <cell r="JW90">
            <v>87.5</v>
          </cell>
          <cell r="JX90">
            <v>87.5</v>
          </cell>
          <cell r="JY90">
            <v>100</v>
          </cell>
          <cell r="JZ90">
            <v>100</v>
          </cell>
          <cell r="KA90">
            <v>100</v>
          </cell>
          <cell r="KB90">
            <v>100</v>
          </cell>
          <cell r="KC90">
            <v>100</v>
          </cell>
          <cell r="KD90">
            <v>100</v>
          </cell>
          <cell r="KE90">
            <v>100</v>
          </cell>
          <cell r="KF90">
            <v>100</v>
          </cell>
          <cell r="KG90">
            <v>100</v>
          </cell>
          <cell r="KH90">
            <v>100</v>
          </cell>
          <cell r="KI90" t="str">
            <v/>
          </cell>
          <cell r="KJ90" t="str">
            <v/>
          </cell>
          <cell r="KK90">
            <v>100</v>
          </cell>
          <cell r="KL90">
            <v>100</v>
          </cell>
          <cell r="KM90">
            <v>100</v>
          </cell>
          <cell r="KN90">
            <v>100</v>
          </cell>
          <cell r="KO90">
            <v>100</v>
          </cell>
          <cell r="KP90">
            <v>100</v>
          </cell>
          <cell r="KQ90">
            <v>100</v>
          </cell>
          <cell r="KR90">
            <v>100</v>
          </cell>
          <cell r="KS90">
            <v>100</v>
          </cell>
          <cell r="KT90">
            <v>100</v>
          </cell>
          <cell r="KU90" t="str">
            <v/>
          </cell>
          <cell r="KV90" t="str">
            <v/>
          </cell>
          <cell r="KW90">
            <v>100</v>
          </cell>
          <cell r="KX90" t="str">
            <v>7872_2</v>
          </cell>
          <cell r="KY90" t="str">
            <v>2. Contar con servicios digitales que atiendan las necesidades de los grupos de interés</v>
          </cell>
          <cell r="KZ90">
            <v>100</v>
          </cell>
          <cell r="LA90">
            <v>87.416666666666671</v>
          </cell>
          <cell r="LB90">
            <v>100</v>
          </cell>
          <cell r="LC90">
            <v>87.416666666666671</v>
          </cell>
          <cell r="LD90">
            <v>100</v>
          </cell>
          <cell r="LE90">
            <v>80.708333333333343</v>
          </cell>
          <cell r="LF90">
            <v>15428222000</v>
          </cell>
          <cell r="LG90">
            <v>13911629371</v>
          </cell>
          <cell r="LH90">
            <v>9908493012</v>
          </cell>
          <cell r="LI90">
            <v>627400580</v>
          </cell>
          <cell r="LJ90">
            <v>620600576</v>
          </cell>
          <cell r="LK90">
            <v>2.0249999999999999</v>
          </cell>
          <cell r="LL90">
            <v>2.1600000000000006</v>
          </cell>
          <cell r="LM90">
            <v>3.1050000000000004</v>
          </cell>
          <cell r="LN90">
            <v>2.2949999999999999</v>
          </cell>
          <cell r="LO90">
            <v>2.2949999999999999</v>
          </cell>
          <cell r="LP90">
            <v>2.2949999999999999</v>
          </cell>
          <cell r="LQ90">
            <v>2.4299999999999997</v>
          </cell>
          <cell r="LR90">
            <v>2.4299999999999997</v>
          </cell>
          <cell r="LS90">
            <v>2.2949999999999982</v>
          </cell>
          <cell r="LT90">
            <v>2.2950000000000053</v>
          </cell>
          <cell r="LU90" t="str">
            <v/>
          </cell>
          <cell r="LV90" t="str">
            <v/>
          </cell>
          <cell r="LW90">
            <v>23.625000000000004</v>
          </cell>
          <cell r="LX90">
            <v>23.625000000000004</v>
          </cell>
          <cell r="LY90">
            <v>60.625</v>
          </cell>
          <cell r="LZ90" t="str">
            <v>Oportuno: Se radica en los tiempos establecidos por la Oficina Asesora de Planeación - OAP</v>
          </cell>
          <cell r="MA90" t="str">
            <v>Oportuno: Se radica en los tiempos establecidos por la Oficina Asesora de Planeación - OAP</v>
          </cell>
          <cell r="MB90" t="str">
            <v>Oportuno: Se radica en los tiempos establecidos por la Oficina Asesora de Planeación - OAP</v>
          </cell>
          <cell r="MC90" t="str">
            <v>Oportuno: Se radica en los tiempos establecidos por la Oficina Asesora de Planeación - OAP</v>
          </cell>
          <cell r="MD90" t="str">
            <v>Oportuno: Se radica en los tiempos establecidos por la Oficina Asesora de Planeación - OAP</v>
          </cell>
          <cell r="ME90" t="str">
            <v>Oportuno: Se radica en los tiempos establecidos por la Oficina Asesora de Planeación - OAP</v>
          </cell>
          <cell r="MF90" t="str">
            <v>Oportuno: Se radica en los tiempos establecidos por la Oficina Asesora de Planeación - OAP</v>
          </cell>
          <cell r="MG90" t="str">
            <v>Oportuno: Se radica en los tiempos establecidos por la Oficina Asesora de Planeación - OAP</v>
          </cell>
          <cell r="MH90">
            <v>0</v>
          </cell>
          <cell r="MI90">
            <v>0</v>
          </cell>
          <cell r="MJ90">
            <v>0</v>
          </cell>
          <cell r="MK90">
            <v>0</v>
          </cell>
          <cell r="ML90" t="str">
            <v>Coherente: La información de avance de la magnitud, consignada en el reporte del periodo, concuerda con la programación realizada, con la información cualitativa presentada, con las actividades establecidas (si aplica) y con los soportes presentados. Esta</v>
          </cell>
          <cell r="MM9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90" t="str">
            <v>Coherente: La información de avance de la magnitud, consignada en el reporte del periodo, concuerda con la programación realizada, con la información cualitativa presentada, con las actividades establecidas (si aplica) y con los soportes presentados. Esta</v>
          </cell>
          <cell r="MO90" t="str">
            <v>Coherente: La información de avance de la magnitud, consignada en el reporte del periodo, concuerda con la programación realizada, con la información cualitativa presentada, con las actividades establecidas (si aplica) y con los soportes presentados. Esta</v>
          </cell>
          <cell r="MP90" t="str">
            <v>Coherente: La información de avance de la magnitud, consignada en el reporte del periodo, concuerda con la programación realizada, con la información cualitativa presentada, con las actividades establecidas (si aplica) y con los soportes presentados. Esta</v>
          </cell>
          <cell r="MQ90" t="str">
            <v>Coherente: La información de avance de la magnitud, consignada en el reporte del periodo, concuerda con la programación realizada, con la información cualitativa presentada, con las actividades establecidas (si aplica) y con los soportes presentados. Esta</v>
          </cell>
          <cell r="MR90" t="str">
            <v>Coherente: La información de avance de la magnitud, consignada en el reporte del periodo, concuerda con la programación realizada, con la información cualitativa presentada, con las actividades establecidas (si aplica) y con los soportes presentados. Esta</v>
          </cell>
          <cell r="MS90" t="str">
            <v>Coherente: La información de avance de la magnitud, consignada en el reporte del periodo, concuerda con la programación realizada, con la información cualitativa presentada, con las actividades establecidas (si aplica) y con los soportes presentados. Esta</v>
          </cell>
          <cell r="MT90">
            <v>0</v>
          </cell>
          <cell r="MU90">
            <v>0</v>
          </cell>
          <cell r="MV90">
            <v>0</v>
          </cell>
          <cell r="MW90">
            <v>0</v>
          </cell>
          <cell r="MX90">
            <v>100</v>
          </cell>
          <cell r="MY90">
            <v>100</v>
          </cell>
          <cell r="MZ90">
            <v>100</v>
          </cell>
          <cell r="NA90">
            <v>100</v>
          </cell>
          <cell r="NB90">
            <v>100</v>
          </cell>
          <cell r="NC90">
            <v>100</v>
          </cell>
          <cell r="ND90">
            <v>100</v>
          </cell>
          <cell r="NE90">
            <v>100</v>
          </cell>
          <cell r="NF90">
            <v>100</v>
          </cell>
          <cell r="NG90">
            <v>100</v>
          </cell>
          <cell r="NH90" t="str">
            <v/>
          </cell>
          <cell r="NI90" t="str">
            <v/>
          </cell>
          <cell r="NJ90" t="str">
            <v xml:space="preserve">La información consignada en el reporte del periodo, coincide con la información registrada en las herramientas presupuestales oficiales.  </v>
          </cell>
          <cell r="NK90" t="str">
            <v xml:space="preserve">La información consignada en el reporte del periodo, coincide con la información registrada en las herramientas presupuestales oficiales.  </v>
          </cell>
          <cell r="NL90" t="str">
            <v xml:space="preserve">La información consignada en el reporte del periodo, coincide con la información registrada en las herramientas presupuestales oficiales.  </v>
          </cell>
          <cell r="NM90" t="str">
            <v xml:space="preserve">La información consignada en el reporte del periodo, coincide con la información registrada en las herramientas presupuestales oficiales.  </v>
          </cell>
          <cell r="NN90" t="str">
            <v xml:space="preserve">La información consignada en el reporte del periodo, coincide con la información registrada en las herramientas presupuestales oficiales.  </v>
          </cell>
          <cell r="NO90" t="str">
            <v xml:space="preserve">La información consignada en el reporte del periodo, coincide con la información registrada en las herramientas presupuestales oficiales.  </v>
          </cell>
          <cell r="NP90" t="str">
            <v xml:space="preserve">La información consignada en el reporte del periodo, coincide con la información registrada en las herramientas presupuestales oficiales.  </v>
          </cell>
          <cell r="NQ90" t="str">
            <v xml:space="preserve">La información consignada en el reporte del periodo, coincide con la información registrada en las herramientas presupuestales oficiales.  </v>
          </cell>
          <cell r="NR90">
            <v>0</v>
          </cell>
          <cell r="NS90">
            <v>0</v>
          </cell>
          <cell r="NT90">
            <v>0</v>
          </cell>
          <cell r="NU90">
            <v>0</v>
          </cell>
          <cell r="NV90" t="str">
            <v>No se presentaron problemas o dificultades en el periodo de reporte</v>
          </cell>
          <cell r="NW90" t="str">
            <v>No se presentaron problemas o dificultades en el periodo de reporte</v>
          </cell>
          <cell r="NX90" t="str">
            <v>No se presentaron problemas o dificultades en el periodo de reporte</v>
          </cell>
          <cell r="NY90" t="str">
            <v>No se presentaron problemas o dificultades en el periodo de reporte</v>
          </cell>
          <cell r="NZ90" t="str">
            <v>No se presentaron problemas o dificultades en el periodo de reporte</v>
          </cell>
          <cell r="OA90" t="str">
            <v>No se presentaron problemas o dificultades en el periodo de reporte</v>
          </cell>
          <cell r="OB90" t="str">
            <v>No se presentaron problemas o dificultades en el periodo de reporte</v>
          </cell>
          <cell r="OC90" t="str">
            <v>No se presentaron problemas o dificultades en el periodo de reporte</v>
          </cell>
          <cell r="OD90">
            <v>0</v>
          </cell>
          <cell r="OE90">
            <v>0</v>
          </cell>
          <cell r="OF90">
            <v>0</v>
          </cell>
          <cell r="OG90">
            <v>0</v>
          </cell>
          <cell r="OJ90" t="str">
            <v>PD138</v>
          </cell>
          <cell r="OK90">
            <v>60.625</v>
          </cell>
          <cell r="OL90">
            <v>0</v>
          </cell>
          <cell r="OM90">
            <v>0</v>
          </cell>
          <cell r="ON90">
            <v>0</v>
          </cell>
          <cell r="OO90">
            <v>0</v>
          </cell>
          <cell r="OP90">
            <v>0</v>
          </cell>
          <cell r="OQ90">
            <v>0</v>
          </cell>
          <cell r="OR90">
            <v>0</v>
          </cell>
          <cell r="OS90">
            <v>0</v>
          </cell>
          <cell r="OT90">
            <v>0</v>
          </cell>
          <cell r="OU90">
            <v>0</v>
          </cell>
          <cell r="OV90">
            <v>0</v>
          </cell>
          <cell r="OW90">
            <v>0</v>
          </cell>
          <cell r="OX90">
            <v>0</v>
          </cell>
          <cell r="OY90">
            <v>32552889</v>
          </cell>
          <cell r="OZ90">
            <v>32552889</v>
          </cell>
          <cell r="PA90">
            <v>32552889</v>
          </cell>
          <cell r="PB90">
            <v>32552889</v>
          </cell>
          <cell r="PC90">
            <v>32552889</v>
          </cell>
          <cell r="PD90">
            <v>32552889</v>
          </cell>
          <cell r="PE90">
            <v>32552889</v>
          </cell>
          <cell r="PF90">
            <v>32552889</v>
          </cell>
          <cell r="PG90">
            <v>32552889</v>
          </cell>
          <cell r="PH90">
            <v>32552889</v>
          </cell>
          <cell r="PI90">
            <v>0</v>
          </cell>
          <cell r="PJ90">
            <v>0</v>
          </cell>
          <cell r="PK90">
            <v>32552889</v>
          </cell>
          <cell r="PL90">
            <v>6800004</v>
          </cell>
          <cell r="PM90">
            <v>620600576</v>
          </cell>
          <cell r="PN90" t="str">
            <v>Meta Proyecto de Inversión</v>
          </cell>
        </row>
        <row r="91">
          <cell r="A91" t="str">
            <v>PD139</v>
          </cell>
          <cell r="B91">
            <v>7872</v>
          </cell>
          <cell r="C91" t="str">
            <v>7872_7</v>
          </cell>
          <cell r="D91">
            <v>2020110010185</v>
          </cell>
          <cell r="E91" t="str">
            <v>Un nuevo contrato social y ambiental para la Bogotá del siglo XXI</v>
          </cell>
          <cell r="F91" t="str">
            <v>5. Construir Bogotá región con gobierno abierto, transparente y ciudadanía consciente.</v>
          </cell>
          <cell r="G91" t="str">
            <v>54. Transformación digital y gestión de TIC para un territorio inteligente</v>
          </cell>
          <cell r="H91" t="str">
            <v>Generar valor público para la ciudadanía, la Secretaria General y sus grupos de interes, mediante el uso y aprovechamiento estratégico de TIC.</v>
          </cell>
          <cell r="I91" t="str">
            <v>2. Contar con servicios digitales que atiendan las necesidades de los grupos de interés</v>
          </cell>
          <cell r="J91" t="str">
            <v>Transformación digital y gestión TIC</v>
          </cell>
          <cell r="K91" t="str">
            <v>Oficina de Alta Consejería Distrital de Tecnologías de Información y Comunicaciones - TIC</v>
          </cell>
          <cell r="L91" t="str">
            <v>Felipe Guzman Ramirez</v>
          </cell>
          <cell r="M91" t="str">
            <v>Alto Consejero Distrital de Tecnologías de Información y Comunicaciones - TIC</v>
          </cell>
          <cell r="N91" t="str">
            <v>Oficina de Alta Consejería Distrital de Tecnologías de Información y Comunicaciones - TIC</v>
          </cell>
          <cell r="O91" t="str">
            <v>Oscar Javier Asprilla Cruz</v>
          </cell>
          <cell r="P91" t="str">
            <v>Alto Consejero Distrital de Tecnologías de Información y Comunicaciones - TIC</v>
          </cell>
          <cell r="Q91" t="str">
            <v>Luisa Fernanda Ortega</v>
          </cell>
          <cell r="R91" t="str">
            <v>Jenny Torres</v>
          </cell>
          <cell r="S91" t="str">
            <v>7. Mantener una plataforma tecnológica y de redes de la SG actualizada.</v>
          </cell>
          <cell r="T91" t="str">
            <v>Mantener una plataforma tecnológica y de redes de la SG actualizada.</v>
          </cell>
          <cell r="AB91" t="str">
            <v>22.1. Número de plataformas tecnológicas y de redes de la Secretaria General actualizadas.</v>
          </cell>
          <cell r="AC91" t="str">
            <v>7. Mantener una plataforma tecnológica y de redes de la SG actualizada.</v>
          </cell>
          <cell r="AI91" t="str">
            <v xml:space="preserve">PD_PMR: 22.1. Número de plataformas tecnológicas y de redes de la Secretaria General actualizadas.; PD_Meta Proyecto: 7. Mantener una plataforma tecnológica y de redes de la SG actualizada.; </v>
          </cell>
          <cell r="AJ91" t="str">
            <v xml:space="preserve">La programación se realiza de acuerdo a las actividades programadas por el lider del grupo de infraestructura  y aprobadas por el jefe de la OTIC </v>
          </cell>
          <cell r="AK91">
            <v>44055</v>
          </cell>
          <cell r="AL91">
            <v>1</v>
          </cell>
          <cell r="AM91">
            <v>2022</v>
          </cell>
          <cell r="AN91" t="str">
            <v xml:space="preserve">Mide el avance de las actividades o la gestion realizada para la consecusión de  las soluciones tecnologicas que permiten adecuar u organizar o ampliar o actualizar la Infraestructura Tecnológica </v>
          </cell>
          <cell r="AO91" t="str">
            <v>Lograr mantener la plataforma tecnologica y de redes actualizada para el normal funcionamiento en la Secretaria General.</v>
          </cell>
          <cell r="AP91">
            <v>2020</v>
          </cell>
          <cell r="AQ91">
            <v>2024</v>
          </cell>
          <cell r="AR91" t="str">
            <v>Constante</v>
          </cell>
          <cell r="AS91" t="str">
            <v>Eficacia</v>
          </cell>
          <cell r="AT91" t="str">
            <v>Número</v>
          </cell>
          <cell r="AU91" t="str">
            <v>Resultado</v>
          </cell>
          <cell r="AV91" t="str">
            <v>N/D</v>
          </cell>
          <cell r="AW91" t="str">
            <v>N/D</v>
          </cell>
          <cell r="AX91" t="str">
            <v>N/D</v>
          </cell>
          <cell r="AY91">
            <v>1</v>
          </cell>
          <cell r="BB91" t="str">
            <v>Implementar soluciones tecnologicas y de redes actualizadas para el normal funcionamiento en la Secretaria General.</v>
          </cell>
          <cell r="BC91" t="str">
            <v xml:space="preserve">(Act ejecutadas / Act programadas) *100 </v>
          </cell>
          <cell r="BD91" t="str">
            <v>Act ejecutadas</v>
          </cell>
          <cell r="BE91" t="str">
            <v>Act programadas</v>
          </cell>
          <cell r="BF91" t="str">
            <v>Documentos producto de Etapas del proceso precontractual de extensión garantia DELL, Bolsa tecnologica, Licenciamiento ancho de banda, extensión garantia HP, Sistema de monitoreo, Red WIFI, Buscador Google. 
Memorando, relacionados con los mismos procesos mencionados anteriormente.
Correos electronicos, entre pesonal tecnico y de contratación en las diferentes etapas contractual y ejecución..
Etapa de ejecución contractual como informes de supervisión, pagos etc. 
Solución impementada</v>
          </cell>
          <cell r="BG91">
            <v>1</v>
          </cell>
          <cell r="BH91">
            <v>44055</v>
          </cell>
          <cell r="BI91">
            <v>0</v>
          </cell>
          <cell r="BJ91" t="str">
            <v>Plan de acción - proyectos de inversión (actividades)</v>
          </cell>
          <cell r="BK91">
            <v>1</v>
          </cell>
          <cell r="BL91">
            <v>1</v>
          </cell>
          <cell r="BM91">
            <v>1</v>
          </cell>
          <cell r="BN91">
            <v>1</v>
          </cell>
          <cell r="BO91">
            <v>1</v>
          </cell>
          <cell r="BP91">
            <v>1</v>
          </cell>
          <cell r="BQ91">
            <v>22590976166</v>
          </cell>
          <cell r="BR91">
            <v>3605352918</v>
          </cell>
          <cell r="BS91">
            <v>4162558957</v>
          </cell>
          <cell r="BT91">
            <v>5470222291</v>
          </cell>
          <cell r="BU91">
            <v>4452596000</v>
          </cell>
          <cell r="BV91">
            <v>4900246000</v>
          </cell>
          <cell r="BW91">
            <v>1</v>
          </cell>
          <cell r="BX91">
            <v>1</v>
          </cell>
          <cell r="BY91">
            <v>1</v>
          </cell>
          <cell r="BZ91">
            <v>1</v>
          </cell>
          <cell r="CA91">
            <v>1</v>
          </cell>
          <cell r="CB91">
            <v>3591127173</v>
          </cell>
          <cell r="CC91">
            <v>2598492550</v>
          </cell>
          <cell r="CD91">
            <v>4150441333</v>
          </cell>
          <cell r="CE91">
            <v>3674696139</v>
          </cell>
          <cell r="CF91">
            <v>1</v>
          </cell>
          <cell r="CG91">
            <v>0.99999999999999989</v>
          </cell>
          <cell r="CH91" t="str">
            <v>No aplica</v>
          </cell>
          <cell r="CI91" t="str">
            <v>Suma</v>
          </cell>
          <cell r="CJ91">
            <v>7.0000000000000007E-2</v>
          </cell>
          <cell r="CK91">
            <v>7.6666666666666661E-2</v>
          </cell>
          <cell r="CL91">
            <v>7.6666666666666661E-2</v>
          </cell>
          <cell r="CM91">
            <v>8.3333333333333329E-2</v>
          </cell>
          <cell r="CN91">
            <v>0.10333333333333333</v>
          </cell>
          <cell r="CO91">
            <v>0.10333333333333333</v>
          </cell>
          <cell r="CP91">
            <v>0.10333333333333333</v>
          </cell>
          <cell r="CQ91">
            <v>8.666666666666667E-2</v>
          </cell>
          <cell r="CR91">
            <v>8.666666666666667E-2</v>
          </cell>
          <cell r="CS91">
            <v>8.3333333333333329E-2</v>
          </cell>
          <cell r="CT91">
            <v>7.0000000000000007E-2</v>
          </cell>
          <cell r="CU91">
            <v>5.6666666666666664E-2</v>
          </cell>
          <cell r="CV91">
            <v>1</v>
          </cell>
          <cell r="CW91">
            <v>0.87333333333333341</v>
          </cell>
          <cell r="CX91">
            <v>0.87333333333333341</v>
          </cell>
          <cell r="CY91">
            <v>21</v>
          </cell>
          <cell r="CZ91">
            <v>23</v>
          </cell>
          <cell r="DA91">
            <v>23</v>
          </cell>
          <cell r="DB91">
            <v>25</v>
          </cell>
          <cell r="DC91">
            <v>31</v>
          </cell>
          <cell r="DD91">
            <v>31</v>
          </cell>
          <cell r="DE91">
            <v>31</v>
          </cell>
          <cell r="DF91">
            <v>26</v>
          </cell>
          <cell r="DG91">
            <v>26</v>
          </cell>
          <cell r="DH91">
            <v>25</v>
          </cell>
          <cell r="DI91">
            <v>21</v>
          </cell>
          <cell r="DJ91">
            <v>17</v>
          </cell>
          <cell r="DK91">
            <v>300</v>
          </cell>
          <cell r="DL91">
            <v>21</v>
          </cell>
          <cell r="DM91">
            <v>23</v>
          </cell>
          <cell r="DN91">
            <v>23</v>
          </cell>
          <cell r="DO91">
            <v>25</v>
          </cell>
          <cell r="DP91">
            <v>31</v>
          </cell>
          <cell r="DQ91">
            <v>31</v>
          </cell>
          <cell r="DR91">
            <v>31</v>
          </cell>
          <cell r="DS91">
            <v>26</v>
          </cell>
          <cell r="DT91">
            <v>26</v>
          </cell>
          <cell r="DU91">
            <v>25</v>
          </cell>
          <cell r="DV91">
            <v>0</v>
          </cell>
          <cell r="DW91">
            <v>0</v>
          </cell>
          <cell r="DX91">
            <v>262</v>
          </cell>
          <cell r="DY91">
            <v>262</v>
          </cell>
          <cell r="DZ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A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B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C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D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E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F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G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H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I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J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K91" t="str">
            <v>Informe de final de los procesos precontractuales infraestructura 2022
Informe de final de optimización de los sistemas de información y de gestión de datos de la Secretaria General
Informe final del Fortalecimiento de la Gobernalidad de TI en la Secretaria General.</v>
          </cell>
          <cell r="EL91" t="str">
            <v>Se reporta el avance etapas precontractuales de los  procesos de infraestructura de servicios TI y redes   - 2022, asi como,  el informe de avance de optimización sistemas de información y de gestión de datos de la Secretaria General y adicionalmente, el informe de actividades realizadas en el periodo frente a la elaboración y seguimiento del PETI, ya que forma parte del Fortalecimiento de la Gobernalidad de TI en la Secretaria General.</v>
          </cell>
          <cell r="EM91" t="str">
            <v>Se reporta el avance de las etapas precontractuales de los  procesos de infraestructura de servicios TI y redes   - 2022, así como,  el informe de avance de optimización sistemas de información y de gestión de datos de la Secretaria General y adicionalmente, el informe de actividades realizadas en el periodo frente a la elaboración y seguimiento del PETI, ya que forma parte del Fortalecimiento de la Gobernalidad de TI en la Secretaria General.</v>
          </cell>
          <cell r="EN91" t="str">
            <v>Se reporta el avance etapas precontractuales de los  procesos de infraestructura de servicios TI y redes   - 2022, asi como,  el informe de avance de optimización sistemas de información y de gestión de datos de la Secretaria General y adicionalmente, el informe de actividades realizadas en el periodo frente a la elaboración y seguimiento del PETI, ya que forma parte del Fortalecimiento de la Gobernalidad de TI en la Secretaria General.</v>
          </cell>
          <cell r="EO91" t="str">
            <v>Se reporta el avance etapas precontractuales de los  procesos de infraestructura de servicios TI y redes   - 2022, asi como,  el informe de avance de optimización sistemas de información y de gestión de datos de la Secretaria General y adicionalmente, el informe de actividades realizadas en el periodo frente a la elaboración y seguimiento del PETI, metodologia de gestion de proyectos TI y uso y apropiación, ya que forma parte del Fortalecimiento de la Gobernalidad de TI en la Secretaria General.</v>
          </cell>
          <cell r="EP91" t="str">
            <v>Se reporta el avance etapas precontractuales de los  procesos de infraestructura de servicios TI y redes   - 2022, asi como,  el informe de avance de optimización sistemas de información y de gestión de datos de la Secretaria General y adicionalmente, el informe de actividades realizadas en el periodo frente a la elaboración y seguimiento del PETI, metodologia de gestion de proyectos TI y uso y apropiación, ya que forma parte del Fortalecimiento de la Gobernalidad de TI en la Secretaria General.</v>
          </cell>
          <cell r="EQ91" t="str">
            <v>Se reporta el avance etapas precontractuales de los  procesos de infraestructura de servicios TI y redes   - 2022, asi como,  el informe de avance de optimización sistemas de información y de gestión de datos de la Secretaria General y adicionalmente, el informe de actividades realizadas en el periodo frente a:  la elaboración de la metodologia de gestion de proyectos TI, Participación para la caracterizacion de usuarios de la entidad y uso y apropiación de TI, ya que forma parte del Fortalecimiento de la Gobernalidad de TI en la Secretaria General.</v>
          </cell>
          <cell r="ER91" t="str">
            <v>Se reporta el avance etapas precontractuales de los  procesos de infraestructura de servicios TI y redes   - 2022, asi como,  el informe de avance de optimización sistemas de información y de gestión de datos de la Secretaria General y adicionalmente, el informe de actividades realizadas en el periodo frente a:  la elaboración de la metodologia de gestion de proyectos TI, Participación para la caracterizacion de usuarios de la entidad y uso y apropiación de TI, ya que forma parte del Fortalecimiento de la Gobernalidad de TI en la Secretaria General.</v>
          </cell>
          <cell r="ES91" t="str">
            <v>Se reporta el avance etapas precontractuales de los  procesos de infraestructura de servicios TI y redes   - 2022, así como,  el informe de avance de optimización sistemas de información y de gestión de datos de la Secretaria General y adicionalmente, el informe de actividades realizadas en el periodo frente a:  la elaboración de la metodología de gestión de proyectos TI, Participación para la caracterización de usuarios de la entidad y uso y apropiación de TI, ya que forma parte del Fortalecimiento de la Gobernalidad de TI en la Secretaria General.</v>
          </cell>
          <cell r="ET91" t="str">
            <v>Se reporta el avance etapas precontractuales de los  procesos de infraestructura de servicios TI y redes   - 2022, así como,  el informe de avance de optimización sistemas de información y de gestión de datos de la Secretaria General y adicionalmente, el informe de actividades realizadas en el periodo frente a:  la elaboración de la metodología de gestión de proyectos TI, Participación para la caracterización de usuarios de la entidad y uso y apropiación de TI, ya que forma parte del Fortalecimiento de la Gobernalidad de TI en la Secretaria General.</v>
          </cell>
          <cell r="EU91" t="str">
            <v>Se reporta el avance etapas precontractuales de los  procesos de infraestructura de servicios TI y redes   - 2022, asi como,  el informe de avance de optimización sistemas de información y de gestión de datos de la Secretaria General y adicionalmente, el informe de actividades realizadas en el periodo frente a:  la elaboración de la metodologia de gestion de proyectos TI, Participación para la caracterizacion de usuarios de la entidad y uso y apropiación de TI, ya que forma parte del Fortalecimiento de la Gobernalidad de TI en la Secretaria General.</v>
          </cell>
          <cell r="EV91">
            <v>0</v>
          </cell>
          <cell r="EW91">
            <v>0</v>
          </cell>
          <cell r="EX91">
            <v>5471795000</v>
          </cell>
          <cell r="EY91">
            <v>5471795000</v>
          </cell>
          <cell r="EZ91">
            <v>5471795000</v>
          </cell>
          <cell r="FA91">
            <v>5471795000</v>
          </cell>
          <cell r="FB91">
            <v>5471795000</v>
          </cell>
          <cell r="FC91">
            <v>5471795000</v>
          </cell>
          <cell r="FD91">
            <v>5471795000</v>
          </cell>
          <cell r="FE91">
            <v>5471795000</v>
          </cell>
          <cell r="FF91">
            <v>5471795000</v>
          </cell>
          <cell r="FG91">
            <v>5471795000</v>
          </cell>
          <cell r="FH91">
            <v>5471795000</v>
          </cell>
          <cell r="FI91">
            <v>5471795000</v>
          </cell>
          <cell r="FJ91">
            <v>5471795000</v>
          </cell>
          <cell r="FK91">
            <v>5471795000</v>
          </cell>
          <cell r="FL91">
            <v>5471795000</v>
          </cell>
          <cell r="FM91">
            <v>5471795000</v>
          </cell>
          <cell r="FN91">
            <v>5471795000</v>
          </cell>
          <cell r="FO91">
            <v>5242387062</v>
          </cell>
          <cell r="FP91">
            <v>5195010448</v>
          </cell>
          <cell r="FQ91">
            <v>5530399818</v>
          </cell>
          <cell r="FR91">
            <v>5530399818</v>
          </cell>
          <cell r="FS91">
            <v>5533399818</v>
          </cell>
          <cell r="FT91">
            <v>5470222291</v>
          </cell>
          <cell r="FU91">
            <v>0</v>
          </cell>
          <cell r="FV91">
            <v>0</v>
          </cell>
          <cell r="FW91">
            <v>5470222291</v>
          </cell>
          <cell r="FX91">
            <v>2739020960</v>
          </cell>
          <cell r="FY91">
            <v>2739020960</v>
          </cell>
          <cell r="FZ91">
            <v>2739020960</v>
          </cell>
          <cell r="GA91">
            <v>2658150765</v>
          </cell>
          <cell r="GB91">
            <v>3930246050</v>
          </cell>
          <cell r="GC91">
            <v>3946073050</v>
          </cell>
          <cell r="GD91">
            <v>3977001286</v>
          </cell>
          <cell r="GE91">
            <v>4012687713</v>
          </cell>
          <cell r="GF91">
            <v>4470326957</v>
          </cell>
          <cell r="GG91">
            <v>4492664016</v>
          </cell>
          <cell r="GH91">
            <v>0</v>
          </cell>
          <cell r="GI91">
            <v>0</v>
          </cell>
          <cell r="GJ91">
            <v>4492664016</v>
          </cell>
          <cell r="GK91">
            <v>0</v>
          </cell>
          <cell r="GL91">
            <v>85114787</v>
          </cell>
          <cell r="GM91">
            <v>556427045</v>
          </cell>
          <cell r="GN91">
            <v>761488785</v>
          </cell>
          <cell r="GO91">
            <v>936788435</v>
          </cell>
          <cell r="GP91">
            <v>2407072652</v>
          </cell>
          <cell r="GQ91">
            <v>2673062695</v>
          </cell>
          <cell r="GR91">
            <v>2891257558</v>
          </cell>
          <cell r="GS91">
            <v>3115916732</v>
          </cell>
          <cell r="GT91">
            <v>3641579974</v>
          </cell>
          <cell r="GU91">
            <v>0</v>
          </cell>
          <cell r="GV91">
            <v>0</v>
          </cell>
          <cell r="GW91">
            <v>3641579974</v>
          </cell>
          <cell r="GX91">
            <v>0</v>
          </cell>
          <cell r="GY91">
            <v>0</v>
          </cell>
          <cell r="GZ91">
            <v>0</v>
          </cell>
          <cell r="HA91">
            <v>0</v>
          </cell>
          <cell r="HB91">
            <v>0</v>
          </cell>
          <cell r="HC91">
            <v>0</v>
          </cell>
          <cell r="HD91">
            <v>0</v>
          </cell>
          <cell r="HE91">
            <v>0</v>
          </cell>
          <cell r="HF91">
            <v>0</v>
          </cell>
          <cell r="HG91">
            <v>475745194</v>
          </cell>
          <cell r="HH91">
            <v>0</v>
          </cell>
          <cell r="HI91">
            <v>0</v>
          </cell>
          <cell r="HJ91">
            <v>475745194</v>
          </cell>
          <cell r="HK91">
            <v>183772663</v>
          </cell>
          <cell r="HL91">
            <v>262078051</v>
          </cell>
          <cell r="HM91">
            <v>270829051</v>
          </cell>
          <cell r="HN91">
            <v>433928414</v>
          </cell>
          <cell r="HO91">
            <v>468945190</v>
          </cell>
          <cell r="HP91">
            <v>468945190</v>
          </cell>
          <cell r="HQ91">
            <v>468945190</v>
          </cell>
          <cell r="HR91">
            <v>468945190</v>
          </cell>
          <cell r="HS91">
            <v>468945190</v>
          </cell>
          <cell r="HT91">
            <v>468945190</v>
          </cell>
          <cell r="HU91">
            <v>0</v>
          </cell>
          <cell r="HV91">
            <v>0</v>
          </cell>
          <cell r="HW91">
            <v>468945190</v>
          </cell>
          <cell r="HX91" t="str">
            <v>La Secretaria General ha avanzado en los procesos precontractuales de infraestructura y a finales de octubre el estado es el siguiente:
Se avanza en las etapas precontractuales (planeación y estructuración de fichas o anexos técnicos) de los siguientes procesos de infraestructura de servicios TI y redes   - 2022
1.	Bolsa Tecnológica: 
a.	Otros Elementos de Hardware: En el proceso de Bolsa tecnológica denominado SGA-SASI-015-2022, Se realizó el proceso de evaluación técnica, solo se recibió una propuesta, se enviaron las observaciones respectivas,  el proponente dio respuesta a algunas observaciones para el lote 1 (memorias), sin embargo, no cumplió con todo lo solicitado y no dio respuesta para el lote2 (Tabletas), es decir que no subsano por lo anterior el proceso  se declaró desierto. Para poder satisfacer las necesidades de las dependencias se decidió dividir este proceso en 2 procesos de Mínima cuantía:   1. Para Adquisición, instalación y puesta en funcionamiento de memorias e impresoras de turnos para actualizar los equipos de cómputo y renovar o fortalecer   la infraestructura de tecnología de información y comunicaciones   de la secretaria general de la Alcaldía  mayor de Bogotá D.C.   y 2. Para Adquisición, instalación y puesta en funcionamiento de tabletas para actualizar y fortalecer   la infraestructura de tecnología de información y comunicaciones  de la Secretaria general de la Alcaldía mayor de Bogotá D.C.   Esto se llevó este cambio a Plan Anual de Adquisiciones a al comité de contratación para su aprobación.   Se requirió volver a solicitar aval de los estudios de mercado por separado.
b.	Software (licencias): Se trabajaron las fichas técnicas respectivas se está terminando los estudios previos, se realizó el formato de cotización para enviar a los proveedores, con las siguientes licencias:  36 de Adobe crative cloud, 1 de Adobe acrobat Pro, 1 de Autocad, 1 de infogram, 1 de Spreaker  suscripción, 1 de Screaming Frog, 1 de Semrush, 1 Hotjar Bussines, 1 de Envato, 1 de WireCast Pro7 para mac, 3 de Foxit Phanton Bussines, 1 de Sketchup, 1 de Streamyard, 1 de Toad Administrador BD y 1 de Toad desarrolador  
En la etapa precontractual (proceso publicado): 
1.	Bolsa Tecnológica - Otros Elementos de Hardware: En el proceso de Bolsa tecnológica denominado SGA-SASI-015-2022, Se realizó el proceso de evaluación técnica, solo se recibió una propuesta, se enviaron las observaciones respectivas,  el proponente dio respuesta a algunas observaciones para el lote 1 (memorias), sin embargo, no cumplió con todo lo solicitado y no dio respuesta para el lote2 (Tabletas), es decir que no subsano por lo anterior el proceso  se declaró desierto.
2.	Software Red Distrital de Archivos – REDA: En el mes de octubre se inició el proceso para la adquisición de una plataforma de BPM para desarrollar el proyecto Bogotá Historia Común, al igual que la adquisición de unas horas de consultoría para desarrollo del proyecto y capacitación de esta,  se realizan últimos ajustes a la documentación de estudios previos para envío a la Dirección de Contratación, Este proceso se realizó por Colombia compra eficiente por medio de catalogo acuerdo marco de precios CCE-139-IAD-2020 por valor de $190.225.329 incluido IVA.
3.	Extensión Garantía ARUBA:  Se completa estudio de mercado, se envía documentación a la Dirección de Contratación, se publica proceso SGA-SASI-017-2022 en Secop y se está cumpliendo el cronograma donde se proyecta adjudicación se haría el 23 de noviembre.
Procesos Contractuales adjudicados y en ejecución, se logro ejecutar con éxito el siguiente proceso contractual:
1. Proceso Renovación Servicios Oracle:  realizando las siguientes actividades:   se recibe la carta de confirmación de renovación de Oracle,  y una vez recibida la carta de confirmación de renovación de Oracle se procedió a realizar el trámite de pago respectivo.
2. Proceso Servicios Nube Microsoft (AZURE):  Se reciben los créditos para las configuraciones que necesita la Secretaria General en la plataforma AZURE y se procedió a realizar el trámite para el pago correspondiente.  
3. Proceso Productos Microsoft (Licenciamiento):  El proceso de adquisición de licencias de software Microsoft, se efectuó por la plataforma Colombia Compra, y en el mes de mayo, se realiza la adjudicación a dos empresas,  
a. Controles Empresariales (licenciamiento de correo electrónico E1 y E3) Se recibe activación de licencias hasta la vigencia 2023para la Secretaria General y se procedió a realizar el trámite para el pago correspondiente
b. Orión (otras licencias como PowerApp y Power Auomate): El mes de junio se solicitó a la empresa Orión los documentos para realizar el respectivo pago y se procede a escribir un correo electrónico solicitando nuevamente la información.  El proveedor procede a activar las licencias adquiridas hasta 2023, y se ve en la consola de administración de dichas licencias. A la fecha no se ha recibido documentos respectivos por parte del proveedor por parte del proveedor Orion para iniciar el trámite de pago.  En julio se recibe documentación y se realiza el pago.
4.  Bolsa Tecnológica.  a. Equipos de escritorio:  teniendo en cuenta que el mes anterior se adelanto la adicion con la firma B2B. contrato 978-2021.  En este periodo se recibieron los 16 Pcs objeto de la adicion y fueron intalados  en sitio  por el proveedor. Se tramito el pago del 80% del valor de la adicion del contrato una vez entregados los equipos por el proveedor en  el almacen de la entidad y paqueteados, en julio se tramita pago  del 20% restante y se realiza  acta de liquidacion  del contrato con el fin de poder liberer los 32 centavos del valor total del contrato.    b. Impresoras Oficina Protocolo: Las impresoras fueron entregadas, instaladas y configuradas, ya se encuentran en funcionamiento las de la Oficina de Protocolo.  
c. Software – Licenciamiento  ABBYY:  Una vez realizada la validación técnica y financiera del proceso el proceso SGA-MC-013-2022, cuyo objeto es: Contratar el soporte, mantenimiento, upgrade y actualización -SMUA-  a la licencia a perpetuidad  de Abbyy FineReader Server de la Secretaría General de la Alcaldia Mayor de Bogotá,  fue adjudico y quedo el contrato 727-2022 con la firma Indexa. Se dio inicio al contrato. En julio se tramita pago del contrato.
5. Proceso Extensión de Garantía Equipos Hiperconvergencia: Con ficha técnica estructurada y avalada por la Dirección de Contratación, se envía correos a proveedores del sector para obtener cotizaciones y con ellos elaborar el estudio de mercado del proceso, al finalizar el mes de mayo el estudio de mercado esta por encima del presupuesto estimado inicialmente y se inicia la evolución de ajustar servicios solicitados para que baje el estudio de mercado y se ajuste a si al presupuesto.  El mes de junio se realiza reunión con el jefe de la OTIC con el fin de verificar las cotizaciones recibidas. Se toma la decisión de cambiar el tipo de soporte y enviar cotización por correo electrónico y SECOP.  Se envía correo para adelantar un estudio de mercado, con las condiciones acordadas en la reunión con el jefe de OTIC. Se recibe cotizaciones - estudio de mercado por parte de las empresas:  LATTITUDE y LINALCA. Se elabora borrador de estudio de mercado con todas las medidas estadísticas que se usan.  Se envía estudio de mercado definitivo para revisión por parte de Financiera y se está a la espera de su aprobación para seguir con el tema.  El mes de julio Se obtiene revisión previa de documentos del proceso, se solicita CDP que lo respalda presupuestalmente y se envía radicado 3-2022-21836, junto con la documentación respectiva para la Dirección de Contratación y se está a la espera de publicación del proceso en SECOP.   En agosto se publicó el proceso SGA-SASI-014-2022 en SECOP, se recibieron observaciones en proyectos de pliegos y pliegos definitivos, se va cumpliendo cronograma del proceso.  En septiembre se adjudicó el proceso SGA-SASI-014-2022 en SECOP, se generó el acta de inicio para firma y se inicia la ejecución del contrato 909 – 2022 con la firma SANOLIVAR SAS, por valor de $300.947.981, Se genera para firma el Acta de inicio remitida al proveedor y se da inicio a la ejecución.  En octubre Se Recibe la certificación de extensión garantía de los elementos de Hiperconvergencia por un año contados a partir del 1 de octubre de 2022 y se tramita pago del contrato 909 de 2022.
6.  Proceso de adquisición Banco de Baterías: Se adelantó la solicitud de cotización para realizar la elaboración del Estudio de Mercado,  se elaboro el estudio de mercado para el proceso de mantenimiento y adquisición de bancos de baterías para UPS de la entidad y se envia a la Subdirección Financiera para su aval.  Se realizaron los documentos Anexo Técnico, Estudio de Mercado, Estudio Previo, Matriz de Riegos, Formato de aval de obligaciones ambientales y CDP correspondientes para completar la documentación, la cual se remitió a los profesionales de la Dirección de Contratación para su revisión y observaciones. En julio se realizó la radicación a la Dirección de contratación de la documentación establecida para elaborar el proceso de contratación, ya se encuentra publicado en la plataforma SECOP II bajo el numero SGA-SASI-012-2022 y se adelanta el cronograma propuesto.  En agosto se cumple con el cronograma del proceso SGA-SASI-012-2022, se realizó la subasta electonica en la plataforma SECOP, se realizan lances por parte de oferentes, pero por parte de la Subdirección FInanicera se indica que la oferta de uno de los oferentes podría considerarse artificialmente baja por las razones se aplaza la adjudicacion del proceso.  En septiembre se adjudico el proceso SGA-SASI-012-2022, el proveedor que resulto favorecido fue Proyectos Servicios y Mantenimientos en General SAS.  ., por valor de $207.284.500, Se celebra el contrato 886-2022 cuyo objeto es “Prestación de servicios de mantenimiento preventivo y correctivo, con bolsa de repuestos, y adquisición, transporte, instalación y puesta en funcionamiento de bancos de baterías para las UPS, que se encuentran ubicadas en las sedes de la Secretaría General de la Alcaldía Mayor de Bogotá”, se genera y formaliza el acta de inicio de ejecución.  En octubre en la ejecución del contrato 886-2022 Se realizó la jornada de mantenimiento de UPS, el suministro y la instalación de los bancos de baterías en las sedes SuperCADE Suba, SuperCADE Bosa, Centro Memoria, CADE Yomasa.
En cuanto a Paginas y sitios Web y sistemas de información la Secretaria ha avanzado en:
Se desarrollaron actividades tendientes a mantener actualizado y brindar soporte técnico a los siguientes sistemas y/o Páginas Web:
1. Sede Electronica de la Secretaría General
2. Intranet
3. Portal Centro Gobierno
4. Portal Centro de Gobierno
5. Supercade Virtual
6. Sistema Bogotá Te Escucha – BTE
7. Sistema de Gestion Documental - SIGA
8. Aplicativo Centro Memoria Paz y reconciliación – CMPR
9. Sistema Integrado Archivo de Bogotá – SIAB (hoy COFRE)
10.  Servicio de Registraduria
11. Aplicativo MoviApp
12. Aplicativo Humanapp
13. Sistema de Asignación Turnos – SAT
14. Sistema Registro Distrital
15. Geovisor Interno de Servicio a la Ciudadanía 
16. Sistema Limay – Contabilidad
17. Sistema Personal y Nomina – PERNO
18. Sistema de Gestion Contractual
19. Sistema de Presupuesto Interno - SIPRES
20. Sistema de Almacén e Inventario – SAE/SAI
Además, se ejecutaron actividades tendientes a desarrollar e implementar nuevos sistemas y/o Páginas Web:
1. Portal Nueva Sede Electronica
2. Intranet
3. Sistema Bogotá te Escucha – BTE
4. Sistema Acuerdos Laborales
5. Sistema de Información Bogotá Internacional – SIBI
6. Sistema IVC - Plataforma Definitiva 
7. Sistema de Asignación Turnos – Nuevo SAT
8. Sistema Integrado Gestion Daruma
9. Nuevas funcionalidades de Sistema Archivo Bogotá SIAB (hoy COFRE)
10. Nuevas funcionalidades de Sistema Gestion Correspondencia y Archivo – SIGA
11. Sistema Registro Distrital
12. Sistema Cualificaciones
13.  Portal DSPACE – Secretaria General
Se realizaron las siguientes actividades para fortalecimiento de la gobernabilidad de TI en los siguientes aspectos: 
1. PETI
- Se Socializo el PETI 2020-2024, así como el formato FT-1138 para el seguimiento a los proyectos del PETI correspondiente a primer trimestre, a los servidores de OTIC.
- Se envía memorando, solicitando avances del primer trimestre sobre  los proyectos TI.
- Se desarrollan sesiones de aclaración de inquietudes para el diligenciamiento del Formato FT-1138 Seguimiento Trimestral PETI. Se consolida la información.
- El día 11 de Mayo de 2022, la Oficina de Tecnologías de la Información y las Comunicaciones publica el Seguimiento Trimestral PETI correspondiente al periodo Enero 1 a Marzo 31 de 2022, en el Portal Web de la Secretaría Genera. El seguimiento en referencia se puede consultar en el siguiente link: https://secretariageneral.gov.co/transparencia/planeacion/PETI
- Se solicita el reporte trimestral (Abril, Mayo y Junio)  del seguimiento a proyectos TI y se publica en la página web según procedimiento, en el siguiente Link:
- https://secretariageneral.gov.co/transparencia/planeacion/peti-seguimiento-plan-estrategico-de-tecnologias-de-la-informacion-junio-2022
- En agosto se realiza reunión con los líderes o responsables de los Grupos Sistemas de Información e Infraestructura, con el fin de identificar nuevos requerimientos o modificaciones al PETI aprobado en la vigencia 2022 y tenerlos presentes para PETI 2023.  
- En septiembre se realizo la identificación de necesidades de actualización PETI con base en el estado actual de los proyectos, posteriormente se realizará la validación de estas necesidades contra la cuota presupuestal de proyecto inversión y funcionamiento de la vigencia 2023.
- En Octubre se elabora el catálogo de sistemas de información actualizado, con el fin de considerar su modificación en el PETI, y se avanza en el formato para solicitar el avanzó de proyectos PETI tercer trimestre 2022.  
2. METODOLOGÍA GESTION DE PROYECTOS TI
- Inicialmente se había identificado la posibilidad de integrar la gestión de proyectos de TI al Procedimiento PR-106, sin embargo, de acuerdo con análisis, se considera manejar la metodología de manera independiente 
- Se elaboración borrador de la metodología de gestión de proyectos TI, junto con los formatos a utilizar en cada una de las etapas así:
• Etapa de planeación: Formatos para:  el Plan de Alcance y matriz de entregables, el pla de recurso humano, Plan de Comunicaciones: Matriz de comunicación, control de versiones, identificar interesados, gestion de interesados, cronograma y costos y matriz de riegos.
• Etapa de ejecución:  Control de versiones, lecciones aprendidas en la construcción, gestion de cabios e impactos, log de gestion de cambios
• Etapa de Control - seguimiento:  Indicadores
• Se solicita al proveedor de la nueva aplicación de sistema de gestion presentar que tiene dicha solucion con respecto a proyectos.
• En julio se verifica el módulo de proyectos del software DARUMA, se identifica funcionalidades que pueden soportar la gestión de proyectos de TI, alineados también con la metodología de proyectos propuesta, razón por la cual se considera que es una herramienta que se puede utilizar en la Oficina de Tecnologías de la Información y las Comunicaciones y se solicita que el proveedor haga una demostración a la OTIC.
• En agosto la Oficina de Tecnologías de la Información y las Comunicaciones tiene dos (2) propuestas de metodología de gestión de proyectos de TI, sin embargo, se encuentran pendientes por validar con el fin de definir los ajustes y la metodología a adoptar. Esta validación se realizará una vez se conozca la funcionalidad del módulo de proyectos de DARUMA.
• En Septiembre los Ingenieros de La Oficina de Tecnologías de la Información y las Comunicaciones asisten a la charla sobre el módulo de proyectos DARUMA. Con este conocimiento se programará una reunión al interior de la Oficina de Tecnologias de la Información y las comunicaciooes, con el fin de conocer los aportes (incluyendo lineamientos o consideraciones) que se requieran hacer frente a la funcionalidad que nos presentaron. Con esto, ya se validaría con la propuesta de la metodología que se envió con anterioridad.
• En octubre Se Ajusta documento de metodologia de proyectos y se presenta a responsables de grupos de trabajo y algunos líderes de proyectos con el fin derecibir recomendaciones o lineamientos a considerar. 
3. PARTICIPACIÓN EN CARACTERIZACIÓN DE USUARIOS
Con corte a 31 de agosto la OTIC ha participa en las 9 sesiones de la caracterización de usuarios grupo 1 Cadetes (realizadas en la vigencia), liderada por la Oficina Asesora de Planeación, se espera que esta caracterización sea un insumo para la metodología de Proyectos TI que se está estructurado en la OTIC.   Se presentan la base de datos, correspondiente a los servicios de soporte registrados en la plataforma de GLPI, se presentan inquietudes frente a cómo realizar la priorización y el cruce de las variables priorizadas para la caracterización en la sesión sexta. La Oficina Asesora de Planeación indica inicialmente que en consideración a la cantidad de categorías de servicios y con el fin de facilitar el cruce, el análisis y la gráfica de las variables, se puede tomar un top 10 de las categorías de servicio, luego al analizar dicha información se toma el top 10 pero de dependencias.    Se presenta el avance del documento de caracterización de usuarios para los procesos de la OTIC a lo cual la Oficina Asesora de Planeación realiza retroalimentación a los siguientes numerales: Numeral 3.1., 3.2 y 3.4
En septiembre como insumo para la Elaboración y Actualización del PETI y componente del Plan de Gobierno Digital, la Oficina de Tecnologías de la Información y las Comunicaciones participa en el ejercicio de caracterización de usuarios liderado por la Oficina Asesora de Planeación. Se participa en las sesiones de la caracterización de usuarios grupo 1 Cadetes, en la Secretaria General, liderada por la Oficina Asesora de Planeación, se envía documento de caracterización de usuarios para los procesos: 1. Estrategia de Tecnologías de la Información y 2. Gestión, Administración y Soporte de Infraestructura y Recursos Tecnológicos
En Octubre se ajusta el documento caracterización de usuarios para los procesos: 1. Estrategia de Tecnologías de la Información y 2. Gestión, Administración y Soporte de Infraestructura y Recursos Tecnológicos, según observaciones de la Oficina Asesora de Planeación y se esta en espera de aclarar algunas otras inquietudes.
4. USO Y APROPIACION
-  En Marzo se realizan las dos (2) actividades planteadas en la estrategia uso y apropiación de TI en el mes de marzo, es decir charlas de herramientas Share Point y Power Bi
- En Abril se realiza la charla de Activos de Información, la cual se dividió en dos (2) sesiones charla Introductoria de Activos de Información FT-367 y charla Protección de Datos Personales.
- En junio se realiza la charla denominada “Hablemos de Seguridad de Información y Protección de Datos”, de forma adelantada por época electoral,  la cual se dividió en dos (2) sesiones una charla de forma presencial en cada oficina y la otra virtual durante el mes de junio de 2022.   Se cumple con la actividad planteada en la estrategia uso y apropiación de TI en el mes de julio de forma adelantada.
- En agosto se realiza las charlas de las herramientas colaborativas Forms y Planner, actividades programadas en la estrategia uso y apropiación de TI.
- En Octubre se realiza la charla de la herramienta colaborativa Yammer, y se elabora, se consigue la aprobación de la encuesta de Nivel de uso y apropiación de TI, se envía correo solicitando colaboración a Soy 10 para publicidad para animar la participación de servidores en la encuesta, memorando 3-2022-30933 a todas las dependencias solicitando la participación en el diligenciamiento de la encuesta, quedando así formalmente abierta.</v>
          </cell>
          <cell r="HY91" t="str">
            <v>No se presentaron Retrasos</v>
          </cell>
          <cell r="HZ91" t="str">
            <v/>
          </cell>
          <cell r="IA91" t="str">
            <v xml:space="preserve">Se logro realizar y finiquitar los siguientes procesos contractual:
1.	Proceso Renovación Servicios Oracle: se realiza el estudio para la renovación de los servicios de soporte técnico de Oracle, se diligencian los formatos solicitados para realizar la renovación, se publicación evento en Tienda Virtual, se realiza el cierre del evento el día 21 de enero.  Por parte de los comités se realiza la aprobación de la evaluación de la cotización. Se obtiene la orden de compra del Oracle con número 84442 del 24 de enero de 2022.  En resumen, se logro dentro del mes la adquisición del servicio de renovación y soporte de licencias Oracle de la entidad.
Por otro lado, se inició la fase de planeación dentro de las etapas precontractuales al interior de la OTIC, de los siguientes procesos:
1.	Proceso Productos Microsoft (Licenciamiento):  se esta realizando levantamiento de requerimientos en las diferentes dependencias que usan soluciones o licencias de los productos Microsoft en la entidad, para organizar dicha información para establecer la compra por acuerdo marco de precios.
2.	Proceso Servicios Nube Microsoft (Licenciamiento):  se esta realizando levantamiento de requerimientos en las diferentes dependencias que usan soluciones de almacenamiento y/o procesamiento en servicio de Nube de Microsoft en la entidad, para organizar dicha información para establecer la compra por acuerdo marco de precios.
3.	Proceso Extensión de Garantía Equipos Hiperconvergencia: se define grupo de trabajo que va a encargarse de este proceso, se inicia la estructuración de la ficha técnica.
Se desarrollaron actividades tendientes a optimizar, mantener actualizado y brindar soporte técnico a los siguientes sistemas y/o Páginas Web:
1. Portal Secretaría General
2. Portal Alta Consejería Distrital TIC
3. Geovisor Interno
4. Nueva Sede Electronica Secretaria General
5. Sitio Centro Gobierno
6. Aplicativo SIAB
7. Aplicativo Acuerdos Laborales
8. Gamificación
9. Aplicativo SAT
10. Sistema Limay (contabilidad)
11. Sistema Perno (Personal y Nomina)
12. Sistema Gestion Contractual 
13. Sistema Facturación
14. Sistema Sipres (Presupuesto interno)
15. Sistema Sai/Sae (Almacén e Inventario)
Se realizaron las siguientes actividades para actualizar y realizar el seguimiento al Plan de Tecnologías de la Información y las Comunicaciones (PETI):
- Se recibieron observaciones, por parte del jefe OTIC, al documento PETI entregado en diciembre de 2021.
- Se socializo a la Oficina Asesora de Planeación la Política Digital, procedimiento PR-116 y la Herramienta propuesta por MINTIC para la elaboración del PETI.
- Se realizo presentación del PETI a la Oficina de Planeación
- Se aclararon dudas frente a las observaciones emitidas por el jefe de OTIC.
- Se programan reuniones con la delegada por parte de la Oficina Asesora de Planeación con el fin de presentar los ajustes a las observaciones remitidas, antes de su envío oficial para nueva revisión y ajustes en el documento PETI.
- Se identifica una mejora en el procedimiento PR-116 y se realiza borrador de dichos cambios, junto con la gestora de calidad de la OTIC.
</v>
          </cell>
          <cell r="IB91" t="str">
            <v xml:space="preserve">En cuanto al avance de las etapas precontractuales de los  procesos de infraestructura de servicios TI y redes:
Se logro ejecutar con éxito el siguiente proceso contractual:
1.	Proceso Renovación Servicios Oracle:  realizando las siguientes actividades:   se recibe la carta de confirmación de renovación de Oracle,  y una vez recibida la carta de confirmación de renovación de Oracle se procedió a realizar el trámite de pago respectivo.
Por otro lado, se continua con las etapas precontractuales, de los siguientes procesos:
1.	Proceso Productos Microsoft (Licenciamiento):  En el mes de febrero, se realizan reuniones para conocer las necesidades de otras licencias Microsoft diferentes a Oficies 365 para la presente vigencia, y así calcular el presupuesto que se requiere para este proceso de adquisición. En tal sentido, se realiza una evaluación de necesidades aparte de las que son continuas o recurrentes como es el caso de las ofimáticas y correo electrónico y se tiene que las licencias que se requieren nuevas son:
- PowerApp 75: este valor está por confirmar por la Oficina de Alta Consejería de Victimas quienes necesitan este licenciamiento, según requerimiento 264.
- Microsoft Dynamics: Se realiza la pregunta si requieren de este licenciamiento y se requieren 4 licencias para  la dependencia de la Oficina de  Alta Consejera Tic.
Con la Información anterior se realizó simulador en Colombia compra acuerdo Microsoft
2.	Proceso Servicios Nube Microsoft (Licenciamiento):  se realizan reuniones con Microsoft para entender el nuevo acuerdo Marco, ya que a finales del año anterior cambió.  Se realiza el simulador. y adicional Se revisan y se hacen cotizaciones de soluciones nuevas que requieren en la entidad, tato en entorno a. desarrollo y pruebas y producción.
3.	Proceso Extensión de Garantía Equipos Hiperconvergencia: se realiza ajustes a la ficha técnica y se encuentra en revisión por parte de ellos ingenieros, el ajuste es el soporte y las actualizaciones de las vulnerabilidades.
Se desarrollaron actividades tendientes a mantener actualizado y brindar soporte técnico a los siguientes sistemas y/o Páginas Web:
1. Portal Secretaría General
2. Sistema Bogotá te Escucha BTE
3. Tablero de Control PDD
4. Centro Memoria Paz y Reconciliación
5. Koha
6. Emlaze
7. SIAB
8. SAT- Reporteador
9. GeoVisor 
10. Sistema Limay (contabilidad)
11. Sistema Perno (Personal y Nomina)
12. Sistema Gestión Contractual 
13. Sistema Sipres (Presupuesto interno)
14. Sistema Sai/Sae (Almacén e Inventario)
Además se ejecutaron actividades tendientes a desarrollar e implementar nuevos  sistemas y/o Páginas Web:
1. Portal Nueva Sede Electrónica
2. Sistema Bogotá te Escucha - BTE
3. Sistema Acuerdos Laborales
4. Sistema Asignación de Turnos - SAT
5. Guía de Trámites - Integración SUIT
6. Sistema IVC - Plataforma Definitiva
7. Sistema Integrado Gestión Daruma
Se realizaron las siguientes actividades para actualizar y realizar el seguimiento al Plan de Tecnologías de la Información y las Comunicaciones (PETI):
- Se solicita a líder del Equipo de Sistemas de Información los planes de trabajo de alto nivel con el fin de relacionar en la hoja de ruta del PETI.
-  Se realizan reuniones, con el fin de aclarar algunas inquietudes frente a la evaluación de FURAG para el componente Gobierno Digital, en consideración a que las brechas allí identificadas se requieren incluir en el catálogo de hallazgos y brechas para su atención a partir de las iniciativas y proyectos de TI.
- Se remite a la Oficina Asesora de Planeación, la Herramienta en Excel para la construcción del PETI, fases I y II con los ajustes correspondientes a la primera revisión.  
- Se desarrolla reunión con el fin de dar inicio al análisis del Procedimiento PR-106, para su alineación, articulación o definición con la metodología de proyectos. En esta reunión concluye que de acuerdo con indicaciones del Jefe de la Oficina de Tecnologías de la Información y las Comunicaciones, el Procedimiento PR-106 tendrá modificaciones con el fin de que este documento corresponda específicamente a la parte técnica del desarrollo de software,  y  que los dos (2) documentos: PR-106 y metodología de proyectos deben construirse de manera independiente.   Con base en lo anterior, para el siguiente periodo, se iniciará la construcción del documento de metodología de proyectos para su implementación. </v>
          </cell>
          <cell r="IC91" t="str">
            <v xml:space="preserve">Se avanza en las etapas precontractuales (planeación y estructuración de fichas o anexos técnicos) de los siguientes procesos de infraestructura de servicios TI y redes   - 2022
1.	Proceso Servicios Nube Microsoft (AZURE):  Se estructuro la ficha técnica y tuvo el aval de la Dirección de Contratación, se publica RFI en la Plataforma de Tienda Virtual, se obtiene el estudio de mercado del proceso, se llevará a comité de contratación para aprobación.  
2.	Proceso Extensión de Garantía Equipos Hiperconvergencia: Se estructuro la ficha técnica y tuvo el aval de la Dirección de Contratación, se envía correos para iniciar etapa de estudio de mercado del proceso.
3.	Proceso de adquisición Banco de Baterias: Se adelantó la elaboración de un anexo técnico con el objeto de unir en único proceso la adquisición de bancos de baterías y el mantenimiento integral de las UPS, de esta manera se puede garantizar y optimizar los procesos precontractuales, contractuales, de ejecución supervisión al tener el mismo contratista para el desarrollo de los dos ítems.
Se continua con las etapas precontractuales (proceso publicado), de los siguientes procesos:
1.	Proceso Productos Microsoft (Licenciamiento):  En el mes de marzo, se realiza publicación evento de cotización No 127675 en plataforma Colombia Compra, y conforme al cronograma, el cierre está previsto para el 18 de abril de 2022 17:00 Hr.
Procesos Contractuales adjudicados y en ejecución 
Se logro ejecutar con éxito el siguiente proceso contractual:
1.	Proceso Renovación Servicios Oracle:  realizando las siguientes actividades:   se recibe la carta de confirmación de renovación de Oracle,  y una vez recibida la carta de confirmación de renovación de Oracle se procedió a realizar el trámite de pago respectivo.
Se desarrollaron actividades tendientes a mantener actualizado y brindar soporte técnico a los siguientes sistemas y/o Páginas Web:
1.	Portal Secretaría General
2.	Portal Archivo de Bogotá
3.	Portal Centro Memoria Paz y reconciliación – CMPR
4.	Portal Centro Gobierno
5.	Portal Tablero de Gobierno
6.	Sistema Bogotá Te Escucha – BTE
7.	Aplicativo Centro Memoria Paz y reconciliación – CMPR
8.	Sistema Integrado Archivo de Bogotá - SIAB
9.	Sistema de Asignación Turnos – SAT
10.	Sistema Limay – Contabilidad
11.	Sistema Personal y Nomina – PERNO
12.	Sistema de Gestion Contractual
13.	Sistema de Presupuesto Interno - SIPRES
14.	Sistema de Almacén e Inventario – SAE/SAI
Además se ejecutaron actividades tendientes a desarrollar e implementar nuevos sistemas y/o Páginas Web:
1.	Portal Nueva Sede Electronica
2.	Intranet
3.	Sistema Bogotá te Escucha – BTE
4.	Sistema de Información Bogotá Internacional – SIBI
5.	Sistema IVC - Plataforma Definitiva 
6.	Sistema de Asignación Turnos – Nuevo SAT
7.	Sistema Integrado Gestion Daruma
En cuanto a Gobernabilidad se tiene avances en PETI y Uso y Apropiación.
PETI
-	Se realizaron reuniones con el fin de validar los temas presupuestales relacionados en la hoja de ruta y proyectos (Herramienta en Excel) del PETI.
-	se remite nuevamente a la Oficina Asesora de Planeación, la Herramienta PETI con el fin de revisar y aprobar sobre los ajustes realizados.
-	se obtiene la aprobación Fases I y II por parte de la Oficina Asesora de Planeación.
-	el Jefe de la Oficina de TIC, remite correo dando su aprobación al documento PETI y sus anexos.
-	se presenta documento PETI en el Comité Institucional de Gestión y Desempeño, siendo aprobado para su posterior publicación.
-	PETI se publica en el portal web de la entidad en el link https://secretariageneral.gov.co/transparencia/planeacion/PETI.
USO Y APROPIACION
-	Se coordino con la Dirección de Talento Humano para incluir las actividades de capacitación las sesiones de Share Point y Power Bi.
-	Se realiza Formación por Teams de Share Point el 16 de marzo con asistencia máxima de 63 personas
-	Se realiza Formación por Teams de Power Bi el 17 de marzo con asistencia máxima de 103 personas
-	Con estas actividades se despierta la aptitud en los funcionarios del adecuado uso y apropiación de herramientas TI que ofrece la entidad
</v>
          </cell>
          <cell r="ID91" t="str">
            <v xml:space="preserve">Se avanza en las etapas precontractuales (planeación y estructuración de fichas o anexos técnicos) de los siguientes procesos de infraestructura de servicios TI y redes   - 2022
1.	Proceso Extensión de Garantía Equipos Hiperconvergencia: Con ficha técnica estructurada y avalada por la Dirección de Contratación, se envía correos a proveedores del sector para obtener cotizaciones y con ellos elaborar el estudio de mercado del proceso, obteniendo 3 cotizaciones al 30 de abril.
2.	Proceso de adquisición Banco de Baterías: Se adelantó la solicitud de cotización para realizar la elaboración del Estudio de Mercado.
3.	Bolsa Tecnológica: Se recibiron los formatos 264 con las necesidades la  Subsecretaria de Servicio al Ciudadano y de de la Alta consejeria de Victimas, mediante los memorandos:  3-2022-12539 y 3-2022-12599 respectivamente, de lo anterior se tiene claro que se realizara una adición y prorroga contrato 978-2021, ya que se tendria ahorro en tiempo en la elaboración de estudios de  mercado, estudios previos y los temas de nueva contracion, adquiriran los Pc todo en Uno  a precios de 2021, lo que favorece a la entidad mas cuando la TRM esta subiendo.   Y que para otros elementos se hara un proceso nuevo  y se inicia la elaboración de fichas tecnicas de los elementos como memorias RAM, tabletas, pantallas inductriales entre otros. 
4.	Software: Se inicia proceso para el soporte, mantenimiento y actualización -SMUA-  a la licencia a perpetuidad de Abbyy FineReader Server de la Secretaría General, que usa el Archivo de Bogotá.
Se continua con las etapas precontractuales (proceso publicado), de los siguientes procesos:
1.	Proceso Productos Microsoft (Licenciamiento):  Se realiza publicación evento de cotización No 127675, en plataforma Colombia Compra, y se cumplió con el cronograma establecido, el cierre fue el 18 de abril de 2022 17:00 Hr, se realizó la evaluación de la mejor oferta reportada por la plataforma y se requirió el desglose del costo de la propuesta, pero no se obtuvo respuesta en el término establecido y por ello se procedió a evaluar el siguiente proveedor Controles Empresariales.
2.	Proceso Servicios Nube Microsoft (AZURE):  Se realiza la publicación del evento, se cierra el evento y se inicia la evaluación de la mejor propuesta..  
Procesos Contractuales adjudicados y en ejecución 
Se logro ejecutar con éxito el siguiente proceso contractual:
1.	Proceso Renovación Servicios Oracle:  realizando las siguientes actividades:   se recibe la carta de confirmación de renovación de Oracle,  y una vez recibida la carta de confirmación de renovación de Oracle se procedió a realizar el trámite de pago respectivo.
Se desarrollaron actividades tendientes a mantener actualizado y brindar soporte técnico a los siguientes sistemas y/o Páginas Web:
1.	Portal Centro Memoria Paz y reconciliación – CMPR
2.	Portal Guia de Tramites y Servicios (Integración con SUIT)
3.	INTRANET
4.	Sistema Bogotá Te Escucha – BTE
5.	Aplicativo Centro Memoria Paz y reconciliación – CMPR
6.	Sistema Integrado Archivo de Bogotá – SIAB
7.	Aplicativo HumanaApp
8.	Aplicativo Chie
9.	Aplicativo Moviapp
10.	Sistema Registro Distrital
11.	Sistema Limay – Contabilidad
12.	Sistema Personal y Nomina – PERNO
13.	Sistema de Gestion Contractual
14.	Sistema de Presupuesto Interno - SIPRES
15.	Sistema de Almacén e Inventario – SAE/SAI
Además se ejecutaron actividades tendientes a desarrollar e implementar nuevos sistemas y/o Páginas Web:
1.	Portal Nueva Sede Electronica
2.	Intranet
3.	Sistema Bogotá te Escucha – BTE
4.	Sistema Acuerdos Laborales 
5.	Sistema de Información Bogotá Internacional – SIBI
6.	Sistema IVC - Plataforma Definitiva 
7.	Sistema de Asignación Turnos – Nuevo SAT
8.	Sistema Integrado Gestion Daruma
Los avances en gobernabilidad TI son 
PETI
-	Se Socializo el PETI 2020-2024, así como el formato FT-1138 para el seguimiento a los proyectos del PETI correspondiente a primer trimestre, a los servidores de OTIC.
-	Se envía memorando, solicitando avances del primer trimestre sobre  los proyectos TI.
Metodología Gestion de Proyectos TI
-	Frente a la metodología de gestión de proyectos de TI, inicialmente se había identificado la posibilidad de integrar la gestión de proyectos de TI al Procedimiento PR-106, sin embargo, de acuerdo con análisis, se considera manejar la metodología de manera independiente, lo cual implica la elaboración de esta con sus formatos correspondientes, así como la articulación en los puntos que se identifiquen en el PR-106 y PR-116. Por lo anterior, se inicia la estructuración de la metodología.
USO Y APROPIACION
-	Se realiza la charla de Activos de Información, la cual se dividió en dos (2) sesiones charla Introductoria de Activos de Información FT-367 y charla Protección de Datos Personales.
-	Se cumple con la actividad planteada en la estrategia uso y apropiación de TI en el mes de abril y con estas actividades se despierta la aptitud en los funcionarios del adecuado uso y apropiación de herramientas TI que ofrece la entidad
</v>
          </cell>
          <cell r="IE91" t="str">
            <v xml:space="preserve">Se avanza en las etapas precontractuales (planeación y estructuración de fichas o anexos técnicos) de los siguientes procesos de infraestructura de servicios TI y redes   - 2022
1. Proceso Extensión de Garantía Equipos Hiperconvergencia: El mes anterior en reunión interna de OTIC el grupo de infraestructura junto con el jefe de la oficina, se autoriza enviar de nuevo el estudio de mercado sin los elementos de Almacenamiento NAS y StoreOnce, a las 3 empresas de las cuales se había recibido cotizaciones inicialmente.   Se envía correo a las empresa YEAPDATA, SANOLIVAR, y COLSOF, recordando el estudio de mercado, Se recibe estudio de mercado por parte de la empresa SANOLIVAR, al finalizar el mes de mayo el estudio de mercado esta por encima del presupuesto estimado inicialmente y se inicia la evolución de ajustar servicios solicitados para que baje el estudio de mercado y se ajuste a si al presupuesto.
2. Proceso de adquisición Banco de Baterías: Teniendo en cuenta que se unieron los procesos de mantenimiento preventivo y correctivo de UPS con repuestos y el de adquisición de baterías se define el objeto contractual como: “Prestación de servicios de mantenimiento preventivo y correctivo, con bolsa de repuestos, y adquisición, transporte, instalación y puesta en funcionamiento de bancos de baterías para las UPS, que se encuentran ubicadas en las sedes de la Secretaría General de la Alcaldía Mayor de Bogotá”.  Se reitero vía correo electrónico la cotización según el anexo técnico unificado para los servicios de mantenimiento preventivo y correctivo de las UPS y la adquisición, transporte y puesta de bancos de baterías para las UPS a diferentes. Se obtuvieron dos cotizaciones con las cuales se estructuro el estudio de mercado para la vigencia 2022, es decir que se elaboro el estudio de mercado para el proceso de mantenimiento y adquisición de bancos de baterías para UPS de la entidad
3. Bolsa Tecnológica – Hardware: El mes anterior se tomo la desición de realizar una adicion al contrato 978 de 2021, para la adquisición de equipos, cuyo objeto es: “Adquisición, instalación, configuración y puesta en funcionamiento de equipos de cómputo, software e infraestructura de tecnología de información y comunicaciones para renovar y/o fortalecer la plataforma tecnológica de la Secretaria general de la Alcaldía mayor de Bogotá D.C y de los proyectos o programas que esta ejecute. LOTE:1 equipos computo”, Se realiza el tramite necesario para la adición ante la Dirección de Contratación, Se esta trabajando con las fichas tecnicas de las memorias (hay varios tipos teniendo en cuenta que son diferentes marcas y modelos de PC y portatiles.). ya se tiene fichas de las impresoras de turno y las pantallas industriales  par comenzar a solicitar cotizaciones.
4. Bolsa Tecnológica – Software: Se solicito a contratación del soporte, mantenimiento, upgrade y actualización -SMUA-  a la licencia a perpetuidad  de Abbyy FineReader Server de la Secretaría General de la Alcaldia Mayor de Bogotá, Se registro en la plataforma SecopII, y se realizara la apertura de sobre de oferta el 6 de junio de 2022
Procesos Contractuales adjudicados y en ejecución 
Se logro ejecutar con éxito el siguiente proceso contractual:
1. Proceso Servicios Nube Microsoft (AZURE):  Se reciben los créditos para las configuraciones que necesita la Secretaria General en la plataforma AZURE y se inicia el trámite para el pago correspondiente.  
2. Proceso Productos Microsoft (Licenciamiento):  El proceso de adquisición de licencias de software Microsoft, se efectuó por la plataforma Colombia Compra, y en el mes de mayo, se realiza la adjudicación a dos empresas, 1. Controles Empresariales (licenciamiento de correo electrónico E1 y E3) y 2. Orión (otras licencias como PowerApp yPower Auomate), sin embargo al realizar la evaluación de la empresa Orión los precios variaban entonces se pidió aclaración como se muestra a continuación dando aval a lo que estaba en la plataforma con los precios comparados, Se envía propuesta de Orión a la subdirección financiera junto con la respuesta dada para que se efectué la evaluación financiera, Con las empresa Controles Empresariales y Orion  fueron emitidas las orden de compra 89205 y 89584, se aprueban polizas de las empresas y se envia acta de inicio. las empresas entregan credenciales de licenciamiento y se tramita el pago correspondiente
Se desarrollaron actividades tendientes a mantener actualizado y brindar soporte técnico a los siguientes sistemas y/o Páginas Web:
1.	Portal Secretaría General
2.	Intranet
3.	Portal Centro Gobierno
4.	Supercade Virtual
5.	Sistema Bogotá Te Escucha – BTE
6.	Sistema de Gestion Documental - SIGA
7.	Aplicativo Centro Memoria Paz y reconciliación – CMPR
8.	Aplicativo Humanapp
9.	Sistema de Asignación Turnos – SAT
10.	Sistema Registro Distrital
11.	Geovisor Interno de Servicio a la Ciudadanía 
12.	Sistema Limay – Contabilidad
13.	Sistema Personal y Nomina – PERNO
14.	Sistema de Gestion Contractual
15.	Sistema de Presupuesto Interno - SIPRES
16.	Sistema de Almacén e Inventario – SAE/SAI
Además se ejecutaron actividades tendientes a desarrollar e implementar nuevos sistemas y/o Páginas Web:
1.	Portal Nueva Sede Electronica
2.	Intranet
3.	Sistema Bogotá te Escucha – BTE
4.	Sistema Acuerdos Laborales
5.	Sistema de Información Archivo de Bogotá – SIAB (hoy COFRE)
6.	Sistema IVC - Plataforma Definitiva 
7.	Sistema de Asignación Turnos – Nuevo SAT
8.	Sistema Integrado Gestion Daruma
Los avances en gobernabilidad TI son 
PETI
- Se desarrollan sesiones de aclaración de inquietudes para el diligenciamiento del Formato FT-1138 Seguimiento Trimestral PETI. Se consolida la información.
- El día 11 de Mayo de 2022, la Oficina de Tecnologías de la Información y las Comunicaciones publica el Seguimiento Trimestral PETI correspondiente al periodo Enero 1 a Marzo 31 de 2022, en el Portal Web de la Secretaría Genera.
- El seguimiento en referencia, se puede consultar en el siguiente link: https://secretariageneral.gov.co/transparencia/planeacion/PETI
Metodología Gestion de Proyectos TI
-  Durante este periodo se da continuidad al proceso de elaboración de la metodología de gestión de proyectos de TI, junto con los formatos de las etapas de:
*Planeación (Plan de Alcance y matriz de entregables, Plan de Recurso Humano: Organigrama, Matriz RACI, Adquisición Recurso Humano, Matriz Capacitación Equipo de Proyecto, Plan de Comunicaciones: Matriz de comunicación, control de versiones, identificar interesados, Matriz Interés – Poder, Gestión de Interesados: Matriz de comunicación, control de versiones, identificar interesados, Matriz Interés – Poder)
*Ejecución: ( Control de versiones, lecciones aprendidas, gestión de cambios e impactos)
*Control: (Indicadores).
PARTICIPACIÓN EN CARACTERIZACIÓN DE USUARIOS
- En el mes de mayo se realiza la primera mesa de trabajo para la caracterización de usuarios Grupo 1.   En esta reunión se realizó la presentación de los temas a trabajar, así como la validación de la matriz de diagnóstico avance caracterización de usuarios por procesos.
</v>
          </cell>
          <cell r="IF91" t="str">
            <v>Se avanza en las etapas precontractuales (planeación y estructuración de fichas o anexos técnicos) de los siguientes procesos de infraestructura de servicios TI y redes   - 2022
Se avanza en las etapas precontractuales (planeación y estructuración de fichas o anexos técnicos) de los siguientes procesos de infraestructura de servicios TI y redes   - 2022
1.	Proceso Extensión de Garantía Equipos Hiperconvergencia: El mes de junio se realiza reunión con el jefe de la OTIC con el fin de verificar las cotizaciones recibidas. Se toma la decisión de cambiar el tipo de soporte y enviar cotización por correo electrónico y SECOP.  Se envía correo para adelantar un estudio de mercado, con las condiciones acordadas en la reunión con el jefe de OTIC. Se recibe cotizaciones - estudio de mercado por parte de las empresas:  LATTITUDE y LINALCA. Se elabora borrador de estudio de mercado con todas las medidas estadísticas que se usan.  Se envía estudio de mercado definitivo para revisión por parte de Financiera y se está a la espera de su aprobación para seguir con el tema.
2.	Proceso de adquisición Banco de Baterías: Se realizaron los documentos Anexo Técnico, Estudio de Mercado, Estudio Previo, Matriz de Riegos, Formato de aval de obligaciones ambientales y CDP correspondientes para completar la documentación, la cual se remitió a los profesionales de la Dirección de Contratación para su revisión y observaciones.
3.	Bolsa Tecnológica: 
a.	Otros Elementos de Hardware Bolsa Tecnologica: Ya se tienen fichas tecnicas de los elemntos a adquirie se esta trabajando en solicitud de cotizaciones respectivas  al igual que en los estudios previos iniciales. Se volvio a verificar con las dependencia  y los elemntos a contratar serian  los siguientes,  esto siempre y cuando el presupuesto lo permita. Hasta el momento se tiene que los elementos a adquirir esta vigencia son: 10 impresoras, 12 tabletas industriales, y aproximadamente 200 chips de memorias Ram para diferentes PCs.
Procesos Contractuales adjudicados y en ejecución 
1. 	Productos Microsoft (licenciamiento): Como se mencionó en el informe anterior el proceso de adquisición de licencias de software Microsoft, se efectuó por la plataforma Colombia Compra, se realiza la adjudicación a dos empresas, 1. Controles Empresariales (licenciamiento de correo electrónico E1 y E3) y 2. Orión (otras licencias como PowerApp yPower Auomate).   El mes de junio se solicitó a la empresa Orión los documentos para realizar el respectivo pago y se procede a escribir un correo electrónico solicitando nuevamente la información.  El proveedor procede a activar las licencias adquiridas hasta 2023, y se ve en la consola de administración de dichas licencias. A la fecha no se ha recibido documentos respectivos por parte del proveedor por parte del proveedor Orion para iniciar el trámite de pago.
2.	Servicio Nube Publica – Microsoft Azure: Se recibe el acta de activación de servicios para la Secretaria General en la plataforma AZURE y se realiza trámite para el pago pertinente
3.	Bolsa Tecnológica: 
a.	Equipos de escritorio:  teniendo en cuenta que el mes anterior se adelanto la adicion con la firma B2B. contrato 978-2021.  En este periodo se recibieron los 16 Pcs objeto de la adicion y fueron intalados  en sitio  por el proveedor. Se tramito el pago del 80% del valor de la adicion del contrato una vez entregados los equipos por el proveedor en  el almacen de la entidad y paqueteados
b.	Software – Licenciamiento  ABBYY:  Una vez realizada la validación técnica y financiera del proceso el proceso SGA-MC-013-2022, cuyo objeto es: Contratar el soporte, mantenimiento, upgrade y actualización -SMUA-  a la licencia a perpetuidad  de Abbyy FineReader Server de la Secretaría General de la Alcaldia Mayor de Bogotá,  fue adjudico y quedo el contrato 727-2022 con la firma Indexa. Se   dio inicio al contrato.
Se desarrollaron actividades tendientes a mantener actualizado y brindar soporte técnico a los siguientes sistemas y/o Páginas Web:
1.	Sitio Web Secretaria General
2.	Portal Centro Memoria Paz y reconciliación – CMPR
3.	INTRANET
4.	Sistema Bogotá Te Escucha – BTE
5.	Sistema Gestion Correspondencia y Archivo - SIGA
6.	Aplicativo Centro Memoria Paz y reconciliación – CMPR
7.	Sistema Integrado Archivo de Bogotá – SIAB (hoy COFRE)
8.	Aplicativo HumanaApp
9.	Sistema Registro Distrital
10.	Servicio de Registraduria
11.	Aplicativo MoviApp
12.	Sistema Limay – Contabilidad
13.	Sistema Personal y Nomina – PERNO
14.	Sistema de Gestion Contractual
15.	Sistema de Presupuesto Interno - SIPRES
16.	Sistema de Almacén e Inventario – SAE/SAI
Además se ejecutaron actividades tendientes a desarrollar e implementar nuevos sistemas y/o Páginas Web:
1.	Portal Nueva Sede Electronica
2.	Intranet
3.	Sistema Bogotá te Escucha – BTE
4.	Sistema Acuerdos Laborales 
5.	Sistema de Información Bogotá Internacional – SIBI
6.	Sistema IVC - Plataforma Definitiva 
7.	Sistema de Asignación de Turnos
8.	Nuevas funcionalidades de Sistema Archivo Bogotá SIAB (hoy COFRE)
9.	Nuevas funcionalidades de Sistema Gestion Correspondencia y Archivo - SIGA
10.         Sistema para Manejo y Gestion de Regalias
Los avances en gobernabilidad TI son 
-Metodología Gestion de Proyectos TI
Se continua con la elaboración de la metodología de gestión de proyectos TI, junto con los formatos a utilizar en cada una de las etapas así:
•Etapa de planeación: Formatos para:  el Plan de Alcance y matriz de entregables, el pla de recurso humano, Plan de Comunicaciones: Matriz de comunicación, control de versiones, identificar interesados, gestion de interesados, cronograma y costos y matriz de riegos.
•Etapa de ejecución:  Control de versiones, lecciones aprendidas en la construcción, gestion de cabios e impactos, log de gestion de cambios
•Etapa de Control - seguimiento:  Indicadores
•Se solicita al proveedor de la nueva aplicación de sistema de gestion presentar que tiene dicha solucion con respecto a proyectos.
Participación en Caracterización de Usuarios
se participa en reuniones interdisciplinaria para la caracterización de usuarios, en la Secretaria General, liderada por la Oficina Asesora de Planeación, se espera que esta caracterización sea un insumo para la metodología de Proyectos TI que se esta estructurado en la OTIC
Uso y Apropiación de Ti
-Se realiza la charla denominada “Hablemos de Seguridad de Información y Protección de Datos”, de forma adelantada por época electoral,  la cual se dividió en dos (2) sesiones una charla de forma presencial en cada oficina y la otra virtual durante el mes de junio de 2022.   Se cumple con la actividad planteada en la estrategia uso y apropiación de TI en el mes de julio de forma adelantada.</v>
          </cell>
          <cell r="IG91" t="str">
            <v>Se avanza en las etapas precontractuales (planeación y estructuración de fichas o anexos técnicos) de los siguientes procesos de infraestructura de servicios TI y redes   - 2022
1. Proceso Extensión de Garantía Equipos Hiperconvergencia: El mes de julio Se obtiene revisión previa de documentos del proceso, se solicita CDP que lo respalda presupuestalmente y se envía radicado 3-2022-21836, junto con la documentación respectiva para la Dirección de Contratación y se está a la espera de publicación del proceso en SECOP (esto se haría en la primera semana de agosto).
2. Proceso de adquisición Banco de Baterías: Se realizó la radicación a la Dirección de contratación de la documentación establecida para elaborar el proceso de contratación, ya se encuentra publicado en la plataforma SECOP II bajo el numero SGA-SASI-012-2022 y se adelanta el cronograma propuesto el cual sera adjudicado en la ultima semana de agosto.
3. Bolsa Tecnológica: 
   a.	Otros Elementos de Hardware Bolsa Tecnologica: Se realiza estudio de mercado de los otros elementos de hardware   como memorias RAM, tabletas, pantallas inductriales entre otros que componen el proceso de bolsa tecnologica del 2022.
4. Software Red Distrital de Archivos – REDA: Se han realizado las mesas de trabajo, para la construcción del anexo o ficha técnica del proyecto REDA, con el fin de establecer un estudio de mercado y encontrar distintos proveedores que puedan ofrecer una plataforma colaborativa para la fase 1 de la REDA.
5.  Extensión Garantía ARUBA y NAS:  Se crea la ficha técnica y formato de estudio de mercado. Definición del tiempo y tipo de soporte a adquirir. Se decidió crear una ficha técnica con 2 lotes, Lote 1- Equipos Aruba, Lote 2-NAC
Procesos Contractuales adjudicados y en ejecución, se logro ejecutar con éxito el siguiente proceso contractual:
1. Productos Microsoft (licenciamiento): Se realiza el pago faltante a la empresa ORION la cual proveyó licencias de  PowerApp y Power Auomate.
2. Bolsa Tecnológica: 
  a. Equipos de escritorio:  teniendo en cuenta que el mes anterior se adelanto la adicion con la firma B2B. contrato 978-2021.  En este periodo se tramita pago  del 20% restante y se realiza  acta de liquidacion  del contrato con el fin de poer liberer los 32 centavos del valor total del contrato. Se esta a la espera que la Subdireccion financuiera de su aprobacion al acta
   b.  Software – Licenciamiento  ABBYY:  Se tramita pago del contrato 727 de 2022 producto del proceso SGA-MC-013-2022, cuyo objeto es: Contratar el soporte, mantenimiento, upgrade y actualización -SMUA-  a la licencia a perpetuidad  de Abbyy FineReader Server de la Secretaría General de la Alcaldia Mayor de Bogotá y se firma acta de inicio de ejecución..
Se desarrollaron actividades tendientes a mantener actualizado y brindar soporte técnico a los siguientes sistemas y/o Páginas Web:
1. Sitio Web Secretaría General
2. Portal Centro Memoria Paz y reconciliación – CMPR
3. Portal Centro Gobierno
4. Portal Tablero de Gobierno
5. Sistema de Bogotá Te Escucha
6. Aplicativo Centro Memoria Paz y reconciliación – CMPR
7. Sistema Integrado Archivo de Bogotá – SIAB (hoy COFRE)
8. Aplicativo HumanaApp
9. Aplicativo MoviApp
10. Sistema Gestion Correspondencia y Archivo – SIGA
11. Sistema Asignación de Turnos – SAT 
12. Sistema KOHA
13. Sistema Limay – Contabilidad
14. Sistema Personal y Nomina – PERNO
15. Sistema de Gestion Contractual
16. Sistema de Presupuesto Interno - SIPRES
17. Sistema de Almacén e Inventario – SAE/SAI
Además, se ejecutaron actividades tendientes a desarrollar e implementar nuevos sistemas y/o Páginas Web:
1. Portal Nueva Sede Electronica
2. Intranet
3. Sistema Acuerdos Laborales 
4. Sistema de Información Bogotá Internacional – SIBI
5. Sistema IVC - Plataforma Definitiva 
6. Sistema de Asignación de Turnos
7. Nuevas funcionalidades de Sistema Archivo Bogotá SIAB (hoy COFRE)
8. Sistema Registro Distrital
9. Nuevas funcionalidades de Sistema Gestion Correspondencia y Archivo – SIGA
10. Sistema Manejo y Gestion de Regalías
11. Sistema de Gestion de Calidad (Daruma)
En cuanto a Gobernabilidad TI, se a avanzado en:
1. Metodología Gestion de Proyectos TI
Para continuar con la elaboración de la metodología de gestión de proyectos TI, se verifica el módulo de proyectos del software DARUMA, se identifica funcionalidades que pueden soportar la gestión de proyectos de TI, alineados también con la metodología de proyectos propuesta, razón por la cual se considera que es una herramienta que se puede utilizar en la Oficina de Tecnologías de la Información y las Comunicaciones y se solicita que el proveedor haga una demostración a la OTIC, lo cual se haría entre meses de agosto a octubre de 2022.
2. Participación en Caracterización de Usuarios
Se participa en las sesiones 4, 5 y 6 de la caracterización de usuarios grupo 1 Cadetes, en la Secretaria General, liderada por la Oficina Asesora de Planeación, se espera que esta caracterización sea un insumo para la metodología de Proyectos TI que se está estructurado en la OTIC
3.  Seguimiento Trimestral PETI
Se solicita el reporte trimestral (Abril, Mayo y Junio)  del seguimiento a proyectos TI y se publica en la página web según procedimiento, en el siguiente Link:
https://secretariageneral.gov.co/transparencia/planeacion/peti-seguimiento-plan-estrategico-de-tecnologias-de-la-informacion-junio-2022</v>
          </cell>
          <cell r="IH91" t="str">
            <v xml:space="preserve">Se avanza en las etapas precontractuales (planeación y estructuración de fichas o anexos técnicos) de los siguientes procesos de infraestructura de servicios TI y redes   - 2022
1.	Bolsa Tecnológica: 
a.	Otros Elementos de Hardware Bolsa Tecnológica: se envía estudio de mercado a la Subdirección Financiera con cotización  para tabletas,  el estudio de mercado ya fue aprobado, ya se tiene los estudios previos  en revisión por la abogada de la Otic, se envió memorando a la subdirección de servicios administrativos  solicitando  la inexistencia de bienes a adquirir Memorando Radicado No. 3-2022-24356, se envió correo solicitando  el CDP,  y correo a subdirección de servicios administrativos solicitando la aprobación del formato de cláusulas ambientas (ya está). Se envió correo para a la subsecretaria de servicio la ciudadanía solicitando la verificación de elementos que se encuentran el almacén de la entidad como es el caso de pantallas, aun no se ha recibido respuesta, sin este documento no se puede enviar a contratación la solicitud de contratación.  Ya fue solicitado el CDP del proceso.
2.	Software Red Distrital de Archivos – REDA: Se han realizado las mesas de trabajo, para la construcción del anexo o ficha técnica del proyecto REDA, con el fin de establecer un estudio de mercado y encontrar distintos proveedores que puedan ofrecer una plataforma colaborativa para la fase 1 de la REDA.
3.	Extensión Garantía ARUBA y NAS:  Elaboración de la ficha técnica y formato para estudio de mercado, la solicitud de cotizaciones fue enviada por correo electrónico y vía SECOP
En la etapa precontractual (proceso publicado)
1.	Proceso Extensión de Garantía Equipos Hiperconvergencia: En agosto se público el proceso SGA-SASI-014-2022 en SECOP, se recibieron observaciones en proyectos de pliegos y pliegos definitivos, se va cumpliendo cronograma del proceso.
2.	Proceso de adquisición Banco de Baterías: En agosto se cumple con el cronograma del proceso SGA-SASI-012-2022, se realizó la subasta electrónica en la plataforma SECOP, se realizan lances por parte de oferentes, pero por parte de la Subdirección Financiera se indica que la oferta de uno de los oferentes podría considerarse artificialmente baja por las razones se aplaza la adjudicación del proceso.
Procesos Contractuales adjudicados y en ejecución: Durante  el periodo no se adjudico ningún proceso.
Se desarrollaron actividades tendientes a mantener actualizado y brindar soporte técnico a los siguientes sistemas y/o Páginas Web:
1.	Sitio Web Secretaría General
2.	Portal Centro Memoria Paz y reconciliación – CMPR
3.	Portal Centro Gobierno
4.	Portal Tablero de Gobierno
5.	Portal Bogotá
6.	Especial Senda de Integridad
7.	Portal Alta Consejería TIC
8.	Portal Guía de Trámites y Servicios
9.	Sistema de Bogotá Te Escucha
10.	Sistema Integrado Archivo de Bogotá – SIAB (hoy COFRE)
11.	Aplicativo HumanaApp
12.	Sistema Registro Distrital
13.	Sistema Limay – Contabilidad
14.	Sistema Personal y Nomina – PERNO
15.	Sistema de Gestión Contractual
16.	Sistema de Presupuesto Interno - SIPRES
17.	Sistema de Almacén e Inventario – SAE/SAI
Además, se ejecutaron actividades tendientes a desarrollar e implementar nuevos sistemas y/o Páginas Web:
1.	Portal Nueva Sede Electrónica
2.	Intranet
3.	Portal Guía de Tramites y Servicios (integración con SUIT)
4.	Sistema Acuerdos Laborales 
5.	Sistema de Información Bogotá Internacional – SIBI
6.	Sistema IVC - Plataforma Definitiva 
7.	Sistema de Asignación de Turnos
8.	Nuevas funcionalidades de Sistema Gestión Correspondencia y Archivo – SIGA
9.	Sistema Manejo y Gestión de Regalías
10.	Sistema de Gestión de Calidad (Daruma)
En cuanto a Gobernabilidad TI, se a avanzado en:
1. Metodología Gestión de Proyectos TI
La Oficina de Tecnologías de la Información y las Comunicaciones tiene dos (2) propuestas de metodología de gestión de proyectos de TI, sin embargo, se encuentran pendientes por validar con el fin de definir los ajustes y la metodología a adoptar. Esta validación se realizará una vez se conozca la funcionalidad del módulo de proyectos de DARUMA.
2. Participación en Caracterización de Usuarios
Se participa en las sesiones 7, 8 y 9 de la caracterización de usuarios grupo 1 Cadetes, en la Secretaria General, liderada por la Oficina Asesora de Planeación, se espera que esta caracterización sea un insumo para la metodología de Proyectos TI que se está estructurado en la OTIC.   Se presentan la base de datos, correspondiente a los servicios de soporte registrados en la plataforma de GLPI, se presentan inquietudes frente a cómo realizar la priorización y el cruce de las variables priorizadas para la caracterización en la sesión sexta. La Oficina Asesora de Planeación indica inicialmente que en consideración a la cantidad de categorías de servicios y con el fin de facilitar el cruce, el análisis y la gráfica de las variables, se puede tomar un top 10 de las categorías de servicio, luego al analizar dicha información se toma el top 10 pero de dependencias.    Se presenta el avance del documento de caracterización de usuarios para los procesos de la OTIC a lo cual la Oficina Asesora de Planeación realiza retroalimentación a los siguientes numerales: Numeral 3.1., 3.2 y 3.4
3.  Identificación de necesidades de actualización PETI
Se realiza reunión con los líderes o responsables de los Grupos Sistemas de Información e Infraestructura, con el fin de identificar nuevos requerimientos o modificaciones al PETI aprobado en la vigencia 2022 y tenerlos presentes para PETI 2023.  </v>
          </cell>
          <cell r="II91" t="str">
            <v>Se avanza en las etapas precontractuales (planeación y estructuración de fichas o anexos técnicos) de los siguientes procesos de infraestructura de servicios TI y redes   - 2022
1.	Bolsa Tecnológica - Software (licencias): Se valida la necesidad de renovación de licencias, para complementar el listado de licencias a adquirir o si se deben dar de baja y se inicia la la elaboración de la consolidación de necesidades para iniciar el estudio de mercado que se comenzará en el último cuatrimestre a preparar lo respectivo para bolsa tecnológica
2.	Software Red Distrital de Archivos – REDA: Se realizo reunión con proponentes REDA que ofrecen el software BPM, Se realiza reunión de trabajo con Archivo de Bogotá para definir la adquisición de la solución BPM, Se realiza revisión contractual al interior de la OTIC para la adquisición del BPM y se realiza revisión de las condiciones de licenciamiento del BPM de la opción Colombia Compra Eficiente
3. Extensión Garantía ARUBA y NAS:  Se envía correo a todas las empresas con el fin de conocer si participaran en el estudio de mercado, se recibe respuesta de algunos proveedores, se recibe comunicaciones de proveedores donde indican que están interesados en participar en el estudio de mercado pero que aún no reciben costos del fabricante y así pues no pueden enviar las cotizaciones solicitadas, Otros proveedores responden que en esta oportunidad no van a participar en el estudio de mercado, pero al cierre del informe no se ha recibido ninguna cotización en firme 
En la etapa precontractual (proceso publicado): 
1.	Bolsa Tecnológica - Otros Elementos de Hardware Bolsa Tecnológica: Se realiza solicitud de contracción a la dirección de contratación Radicado No. 3-2022-26576, con la documentación correspondiente, El proceso fue publicado en Secop bajo el proceso SGA-SASI-015-2022, se está cumpliendo el cronograma y se han recibido y resuelto las observaciones al proceso. 
Procesos Contractuales adjudicados y en ejecución 
Se logro ejecutar con éxito el siguiente proceso contractual:
1.	De Bolsa Tecnológica: Impresoras a color requeridas por la Oficina de Protocolo: se realiza estudios previos para la adquisición de los elementos a través de Colombia compra “Grandes Superficies, Se publica el evento en Tienda Virtual de Colombia Compra y se obtiene la orden de compra y de da inicio al contrato 911-2022.
2.	Proceso Extensión de Garantía Equipos Hiperconvergencia: En septiembre se adjudicó el proceso SGA-SASI-014-2022 en SECOP, se generó el acta de inicio para firma y se inicia la ejecución del contrato 909 – 2022 con la firma SANOLIVAR SAS, por valor de $300.947.981, Se genera para firma el Acta de inicio remitida al proveedor y se da inicio a la ejecución
3.	Proceso de adquisición Banco de Baterías: En septiembre se adjudico el proceso SGA-SASI-012-2022, el proveedor que resulto favorecido fue Proyectos Servicios y Mantenimientos en General SAS.  ., por valor de $207.284.500, Se celebra el contrato 886-2022 cuyo objeto es “Prestación de servicios de mantenimiento preventivo y correctivo, con bolsa de repuestos, y adquisición, transporte, instalación y puesta en funcionamiento de bancos de baterías para las UPS, que se encuentran ubicadas en las sedes de la Secretaría General de la Alcaldía Mayor de Bogotá”, se genera y formaliza el acta de inicio de ejecución.
Se desarrollaron actividades tendientes a mantener actualizado y brindar soporte técnico a los siguientes sistemas y/o Páginas Web:
1.	Sitio Web Secretaría General
2.	Portal Centro Memoria Paz y reconciliación – CMPR
3.	Portal Centro Gobierno
4.	Portal Alta Consejería TIC
5.	Portal Guía de Trámites y Servicios
6.	Intranet
7.	Sistema de Bogotá Te Escucha
8.	Aplicativo HumanaApp
9.	Sistema Registro Distrital
10.	Aplicativo Moviapp
11.	Sistema gestión documental – SIGA
12.	Plataforma Temporal IVC
13.	Sistema Acuerdos Laborales
14.	Sistema Limay – Contabilidad
15.	Sistema Personal y Nomina – PERNO
16.	Sistema de Gestión Contractual
17.	Sistema de Presupuesto Interno - SIPRES
18.	Sistema de Almacén e Inventario – SAE/SAI
Además, se ejecutaron actividades tendientes a desarrollar e implementar nuevos sistemas y/o Páginas Web:
1.	Portal Nueva Sede Electrónica
2.	Sistema Acuerdos Laborales 
3.	Sistema de Información Bogotá Internacional – SIBI
4.	Nuevas funcionalidades de Sistema Gestión Correspondencia y Archivo – SIGA
5.	Sistema Bogotá Te Escucha
6.	Sistema Cualificaciones
7.	Portal DSPACE – Secretaria General
8.	Sistema de Gestión de Calidad (Daruma)
En cuanto a Gobernabilidad TI, se a avanzado en:
Metodología Gestión de Proyectos TI
Ingenieros de La Oficina de Tecnologías de la Información y las Comunicaciones asisten a la charla sobre el módulo de proyectos DARUMA. Con este conocimiento se programará una reunión al interior de la Oficina de Tecnologías de la Información y las comunicaciones, con el fin de conocer los aportes (incluyendo lineamientos o consideraciones) que se requieran hacer frente a la funcionalidad que nos presentaron. Con esto, ya se validaría con la propuesta de la metodología que se envió con anterioridad.
Participación en Caracterización de Usuarios
Como insumo para la Elaboración y Actualización del PETI y componente del Plan de Gobierno Digital, la Oficina de Tecnologías de la Información y las Comunicaciones participa en el ejercicio de caracterización de usuarios liderado por la Oficina Asesora de Planeación. Se participa en las sesiones de la caracterización de usuarios grupo 1 Cadetes, en la Secretaria General, liderada por la Oficina Asesora de Planeación, se envía documento de caracterización de usuarios para los procesos: 1. Estrategia de Tecnologías de la Información y 2. Gestión, Administración y Soporte de Infraestructura y Recursos Tecnológicos.
Identificación de necesidades de actualización PETI
Se realizo la identificación de necesidades de actualización PETI con base en el estado actual de los proyectos, posteriormente se realizará la validación de estas necesidades contra la cuota presupuestal de proyecto inversión y funcionamiento de la vigencia 2023.</v>
          </cell>
          <cell r="IJ91" t="str">
            <v>Se avanza en las etapas precontractuales (planeación y estructuración de fichas o anexos técnicos) de los siguientes procesos de infraestructura de servicios TI y redes   - 2022
1.  Bolsa Tecnológica: 
a.  Otros Elementos de Hardware: En el proceso de Bolsa tecnológica denominado SGA-SASI-015-2022, Se realizó el proceso de evaluación técnica, solo se recibió una propuesta, se enviaron las observaciones respectivas,  el proponente dio respuesta a algunas observaciones para el lote 1 (memorias), sin embargo, no cumplió con todo lo solicitado y no dio respuesta para el lote2 (Tabletas), es decir que no subsano por lo anterior el proceso  se declaró desierto. Para poder satisfacer las necesidades de las dependencias se decidió dividir este proceso en 2 procesos de Mínima cuantía:   1. Para Adquisición, instalación y puesta en funcionamiento de memorias e impresoras de turnos para actualizar los equipos de cómputo y renovar o fortalecer   la infraestructura de tecnología de información y comunicaciones   de la secretaria general de la Alcaldía  mayor de Bogotá D.C.   y 2. Para Adquisición, instalación y puesta en funcionamiento de tabletas para actualizar y fortalecer   la infraestructura de tecnología de información y comunicaciones  de la Secretaria general de la Alcaldía mayor de Bogotá D.C.   Esto se llevó este cambio a Plan Anual de Adquisiciones a al comité de contratación para su aprobación.   Se requirió volver a solicitar aval de los estudios de mercado por separado.
b.  Software (licencias): Se trabajaron las fichas técnicas respectivas se está terminando los estudios previos, se realizó el formato de cotización para enviar a los proveedores, con las siguientes licencias:  36 de Adobe crative cloud, 1 de Adobe acrobat Pro, 1 de Autocad, 1 de infogram, 1 de Spreaker  suscripción, 1 de Screaming Frog, 1 de Semrush, 1 Hotjar Bussines, 1 de Envato, 1 de WireCast Pro7 para mac, 3 de Foxit Phanton Bussines, 1 de Sketchup, 1 de Streamyard, 1 de Toad Administrador BD y 1 de Toad desarrolador  
En la etapa precontractual (proceso publicado): 
1. Bolsa Tecnológica - Otros Elementos de Hardware: En el proceso de Bolsa tecnológica denominado SGA-SASI-015-2022, Se realizó el proceso de evaluación técnica, solo se recibió una propuesta, se enviaron las observaciones respectivas,  el proponente dio respuesta a algunas observaciones para el lote 1 (memorias), sin embargo, no cumplió con todo lo solicitado y no dio respuesta para el lote2 (Tabletas), es decir que no subsano por lo anterior el proceso  se declaró desierto.
2.  Software Red Distrital de Archivos – REDA: En el mes de octubre se inició el proceso para la adquisición de una plataforma de BPM para desarrollar el proyecto Bogotá Historia Común, al igual que la adquisición de unas horas de consultoría para desarrollo del proyecto y capacitación de esta,  se realizan últimos ajustes a la documentación de estudios previos para envío a la Dirección de Contratación, Este proceso se realizó por Colombia compra eficiente por medio de catalogo acuerdo marco de precios CCE-139-IAD-2020 por valor de $190.225.329 incluido IVA.
3.  Extensión Garantía ARUBA:  Se completa estudio de mercado, se envía documentación a la Dirección de Contratación, se publica proceso SGA-SASI-017-2022 en Secop y se está cumpliendo el cronograma donde se proyecta adjudicación se haría el 23 de noviembre.
Procesos Contractuales adjudicados y en ejecución 
1.  Bolsa Tecnológica:   a. Impresoras Oficina Protocolo: Las impresoras fueron entregadas, instaladas y configuradas, ya se encuentran en funcionamiento las de la Oficina de Protocolo.  
2.  Proceso Extensión de Garantía Equipos Hiperconvergencia: En octubre Se Recibe la certificación de extensión garantía de los elementos de Hiperconvergencia por un año contados a partir del 1 de octubre de 2022 y se tramita pago del contrato 909 de 2022.
3.  Proceso de adquisición Banco de Baterías: En la ejecución del contrato 886-2022 Se realizó la jornada de mantenimiento de UPS, el suministro y la instalación de los bancos de baterías en las sedes SuperCADE Suba, SuperCADE Bosa, Centro Memoria, CADE Yomasa.
Se desarrollaron actividades tendientes a mantener actualizado y brindar soporte técnico a los siguientes sistemas y/o Páginas Web:
1.	Sitio Web Secretaría General
2.	Portal Centro Memoria Paz y reconciliación – CMPR
3.	Portal Centro Gobierno
4.	Portal Alta Consejería TIC
5.	Portal Guía de Trámites y Servicios
6.	Intranet
7.	Sistema de Bogotá Te Escucha
8.	Aplicativo HumanaApp
9.	Sistema Registro Distrital
10.	Aplicativo Moviapp
11.	Sistema gestión documental – SIGA
12.	Plataforma Temporal IVC
13.	Sistema Acuerdos Laborales
14.	Sistema Limay – Contabilidad
15.	Sistema Personal y Nomina – PERNO
16.	Sistema de Gestion Contractual
17.	Sistema de Presupuesto Interno - SIPRES
18.	Sistema de Almacén e Inventario – SAE/SAI
Además, se ejecutaron actividades tendientes a desarrollar e implementar nuevos sistemas y/o Páginas Web:
1.	Portal Nueva Sede Electronica
2.	Sistema Acuerdos Laborales 
3.	Sistema de Información Bogotá Internacional – SIBI
4.	Nuevas funcionalidades de Sistema Gestion Correspondencia y Archivo – SIGA
5.	Sistema Bogotá Te Escucha
6.	Sistema Cualificaciones
7.	Portal DSPACE – Secretaria General
8.	Sistema de Gestion de Calidad (Daruma)
En cuanto a Gobernabilidad TI, se a avanzado en:
Metodología Gestion de Proyectos TI
Se Ajusta documento de metodologia de proyectos y se presenta a responsables de grupos de trabajo y algunos líderes de proyectos con el fin derecibir recomendaciones o lineamientos a considerar. 
Participación en Caracterización de Usuarios
Se ajusta el documento caracterización de usuarios para los procesos: 1. Estrategia de Tecnologías de la Información y 2. Gestión, Administración y Soporte de Infraestructura y Recursos Tecnológicos, según observaciones de la Oficina Asesora de Planeación y se esta en espera de aclarar algunas otras inquietudes.
Identificación de necesidades de actualización PETI
Se elabora el catálogo de sistemas de información actualizado, con el fin de considerar su modificación en el PETI, y se avanza en el formato para solicitar el avanzó de proyectos PETI tercer trimestre 2022.  
Uso y apropiación:
Se realiza la charla de la herramienta colaborativa Yammer, y se elabora, se consigue la aprobación de la encuesta de Nivel de uso y apropiación de TI, se envía correo solicitando colaboración a Soy 10 para publicidad para animar la participación de servidores en la encuesta, memorando 3-2022-30933 a todas las dependencias solicitando la participación en el diligenciamiento de la encuesta, quedando así formalmente abierta.</v>
          </cell>
          <cell r="IK91" t="str">
            <v/>
          </cell>
          <cell r="IL91" t="str">
            <v/>
          </cell>
          <cell r="IM91">
            <v>1</v>
          </cell>
          <cell r="IN91">
            <v>1</v>
          </cell>
          <cell r="IO91">
            <v>1</v>
          </cell>
          <cell r="IP91">
            <v>1</v>
          </cell>
          <cell r="IQ91">
            <v>1</v>
          </cell>
          <cell r="IR91">
            <v>1</v>
          </cell>
          <cell r="IS91">
            <v>1</v>
          </cell>
          <cell r="IT91">
            <v>1</v>
          </cell>
          <cell r="IU91">
            <v>1</v>
          </cell>
          <cell r="IV91">
            <v>1</v>
          </cell>
          <cell r="IW91">
            <v>0</v>
          </cell>
          <cell r="IX91">
            <v>0</v>
          </cell>
          <cell r="IY91">
            <v>0.87333333333333329</v>
          </cell>
          <cell r="IZ91">
            <v>7.0000000000000009</v>
          </cell>
          <cell r="JA91">
            <v>7.6666666666666661</v>
          </cell>
          <cell r="JB91">
            <v>7.6666666666666661</v>
          </cell>
          <cell r="JC91">
            <v>8.3333333333333321</v>
          </cell>
          <cell r="JD91">
            <v>10.333333333333334</v>
          </cell>
          <cell r="JE91">
            <v>10.333333333333334</v>
          </cell>
          <cell r="JF91">
            <v>10.333333333333334</v>
          </cell>
          <cell r="JG91">
            <v>8.6666666666666679</v>
          </cell>
          <cell r="JH91">
            <v>8.6666666666666679</v>
          </cell>
          <cell r="JI91">
            <v>8.3333333333333321</v>
          </cell>
          <cell r="JJ91">
            <v>0</v>
          </cell>
          <cell r="JK91">
            <v>0</v>
          </cell>
          <cell r="JL91">
            <v>87.333333333333343</v>
          </cell>
          <cell r="JM91">
            <v>7.0000000000000009</v>
          </cell>
          <cell r="JN91">
            <v>14.666666666666668</v>
          </cell>
          <cell r="JO91">
            <v>22.333333333333336</v>
          </cell>
          <cell r="JP91">
            <v>30.666666666666668</v>
          </cell>
          <cell r="JQ91">
            <v>41</v>
          </cell>
          <cell r="JR91">
            <v>51.333333333333336</v>
          </cell>
          <cell r="JS91">
            <v>61.666666666666671</v>
          </cell>
          <cell r="JT91">
            <v>70.333333333333343</v>
          </cell>
          <cell r="JU91">
            <v>79.000000000000014</v>
          </cell>
          <cell r="JV91">
            <v>87.333333333333343</v>
          </cell>
          <cell r="JW91">
            <v>87.333333333333343</v>
          </cell>
          <cell r="JX91">
            <v>87.333333333333343</v>
          </cell>
          <cell r="JY91">
            <v>100</v>
          </cell>
          <cell r="JZ91">
            <v>100</v>
          </cell>
          <cell r="KA91">
            <v>100</v>
          </cell>
          <cell r="KB91">
            <v>100</v>
          </cell>
          <cell r="KC91">
            <v>100</v>
          </cell>
          <cell r="KD91">
            <v>100</v>
          </cell>
          <cell r="KE91">
            <v>100</v>
          </cell>
          <cell r="KF91">
            <v>100</v>
          </cell>
          <cell r="KG91">
            <v>100</v>
          </cell>
          <cell r="KH91">
            <v>100</v>
          </cell>
          <cell r="KI91" t="str">
            <v/>
          </cell>
          <cell r="KJ91" t="str">
            <v/>
          </cell>
          <cell r="KK91">
            <v>100</v>
          </cell>
          <cell r="KL91">
            <v>100</v>
          </cell>
          <cell r="KM91">
            <v>100</v>
          </cell>
          <cell r="KN91">
            <v>100</v>
          </cell>
          <cell r="KO91">
            <v>100</v>
          </cell>
          <cell r="KP91">
            <v>100</v>
          </cell>
          <cell r="KQ91">
            <v>100</v>
          </cell>
          <cell r="KR91">
            <v>100</v>
          </cell>
          <cell r="KS91">
            <v>100</v>
          </cell>
          <cell r="KT91">
            <v>100</v>
          </cell>
          <cell r="KU91" t="str">
            <v/>
          </cell>
          <cell r="KV91" t="str">
            <v/>
          </cell>
          <cell r="KW91">
            <v>100</v>
          </cell>
          <cell r="KX91" t="str">
            <v>7872_2</v>
          </cell>
          <cell r="KY91" t="str">
            <v>2. Contar con servicios digitales que atiendan las necesidades de los grupos de interés</v>
          </cell>
          <cell r="KZ91">
            <v>100</v>
          </cell>
          <cell r="LA91">
            <v>87.416666666666671</v>
          </cell>
          <cell r="LB91" t="str">
            <v/>
          </cell>
          <cell r="LC91" t="str">
            <v/>
          </cell>
          <cell r="LD91">
            <v>100</v>
          </cell>
          <cell r="LE91">
            <v>80.708333333333343</v>
          </cell>
          <cell r="LF91">
            <v>15428222000</v>
          </cell>
          <cell r="LG91">
            <v>13911629371</v>
          </cell>
          <cell r="LH91">
            <v>9908493012</v>
          </cell>
          <cell r="LI91">
            <v>627400580</v>
          </cell>
          <cell r="LJ91">
            <v>620600576</v>
          </cell>
          <cell r="LK91">
            <v>7.0000000000000007E-2</v>
          </cell>
          <cell r="LL91">
            <v>7.6666666666666661E-2</v>
          </cell>
          <cell r="LM91">
            <v>7.6666666666666661E-2</v>
          </cell>
          <cell r="LN91">
            <v>8.3333333333333315E-2</v>
          </cell>
          <cell r="LO91">
            <v>0.10333333333333333</v>
          </cell>
          <cell r="LP91">
            <v>0.10333333333333333</v>
          </cell>
          <cell r="LQ91">
            <v>0.10333333333333339</v>
          </cell>
          <cell r="LR91">
            <v>8.6666666666666781E-2</v>
          </cell>
          <cell r="LS91">
            <v>8.6666666666666559E-2</v>
          </cell>
          <cell r="LT91">
            <v>8.333333333333337E-2</v>
          </cell>
          <cell r="LU91" t="str">
            <v/>
          </cell>
          <cell r="LV91" t="str">
            <v/>
          </cell>
          <cell r="LW91">
            <v>0.87333333333333341</v>
          </cell>
          <cell r="LX91">
            <v>0.87333333333333341</v>
          </cell>
          <cell r="LY91">
            <v>0.87333333333333341</v>
          </cell>
          <cell r="LZ91" t="str">
            <v>Oportuno: Se radica en los tiempos establecidos por la Oficina Asesora de Planeación - OAP</v>
          </cell>
          <cell r="MA91" t="str">
            <v>Oportuno: Se radica en los tiempos establecidos por la Oficina Asesora de Planeación - OAP</v>
          </cell>
          <cell r="MB91" t="str">
            <v>Oportuno: Se radica en los tiempos establecidos por la Oficina Asesora de Planeación - OAP</v>
          </cell>
          <cell r="MC91" t="str">
            <v>Oportuno: Se radica en los tiempos establecidos por la Oficina Asesora de Planeación - OAP</v>
          </cell>
          <cell r="MD91" t="str">
            <v>Oportuno: Se radica en los tiempos establecidos por la Oficina Asesora de Planeación - OAP</v>
          </cell>
          <cell r="ME91" t="str">
            <v>Oportuno: Se radica en los tiempos establecidos por la Oficina Asesora de Planeación - OAP</v>
          </cell>
          <cell r="MF91" t="str">
            <v>Oportuno: Se radica en los tiempos establecidos por la Oficina Asesora de Planeación - OAP</v>
          </cell>
          <cell r="MG91" t="str">
            <v>Oportuno: Se radica en los tiempos establecidos por la Oficina Asesora de Planeación - OAP</v>
          </cell>
          <cell r="MH91">
            <v>0</v>
          </cell>
          <cell r="MI91">
            <v>0</v>
          </cell>
          <cell r="MJ91">
            <v>0</v>
          </cell>
          <cell r="MK91">
            <v>0</v>
          </cell>
          <cell r="ML91" t="str">
            <v>Coherente: La información de avance de la magnitud, consignada en el reporte del periodo, concuerda con la programación realizada, con la información cualitativa presentada, con las actividades establecidas (si aplica) y con los soportes presentados. Esta</v>
          </cell>
          <cell r="MM9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91" t="str">
            <v>Coherente: La información de avance de la magnitud, consignada en el reporte del periodo, concuerda con la programación realizada, con la información cualitativa presentada, con las actividades establecidas (si aplica) y con los soportes presentados. Esta</v>
          </cell>
          <cell r="MO91" t="str">
            <v>Coherente: La información de avance de la magnitud, consignada en el reporte del periodo, concuerda con la programación realizada, con la información cualitativa presentada, con las actividades establecidas (si aplica) y con los soportes presentados. Esta</v>
          </cell>
          <cell r="MP91" t="str">
            <v>Coherente: La información de avance de la magnitud, consignada en el reporte del periodo, concuerda con la programación realizada, con la información cualitativa presentada, con las actividades establecidas (si aplica) y con los soportes presentados. Esta</v>
          </cell>
          <cell r="MQ91" t="str">
            <v>Coherente: La información de avance de la magnitud, consignada en el reporte del periodo, concuerda con la programación realizada, con la información cualitativa presentada, con las actividades establecidas (si aplica) y con los soportes presentados. Esta</v>
          </cell>
          <cell r="MR91" t="str">
            <v>Coherente: La información de avance de la magnitud, consignada en el reporte del periodo, concuerda con la programación realizada, con la información cualitativa presentada, con las actividades establecidas (si aplica) y con los soportes presentados. Esta</v>
          </cell>
          <cell r="MS91" t="str">
            <v>Coherente: La información de avance de la magnitud, consignada en el reporte del periodo, concuerda con la programación realizada, con la información cualitativa presentada, con las actividades establecidas (si aplica) y con los soportes presentados. Esta</v>
          </cell>
          <cell r="MT91">
            <v>0</v>
          </cell>
          <cell r="MU91">
            <v>0</v>
          </cell>
          <cell r="MV91">
            <v>0</v>
          </cell>
          <cell r="MW91">
            <v>0</v>
          </cell>
          <cell r="MX91">
            <v>100</v>
          </cell>
          <cell r="MY91">
            <v>100</v>
          </cell>
          <cell r="MZ91">
            <v>100</v>
          </cell>
          <cell r="NA91">
            <v>100</v>
          </cell>
          <cell r="NB91">
            <v>100</v>
          </cell>
          <cell r="NC91">
            <v>100</v>
          </cell>
          <cell r="ND91">
            <v>100</v>
          </cell>
          <cell r="NE91">
            <v>100</v>
          </cell>
          <cell r="NF91">
            <v>100</v>
          </cell>
          <cell r="NG91">
            <v>100</v>
          </cell>
          <cell r="NH91" t="str">
            <v/>
          </cell>
          <cell r="NI91" t="str">
            <v/>
          </cell>
          <cell r="NJ91" t="str">
            <v xml:space="preserve">La información consignada en el reporte del periodo, coincide con la información registrada en las herramientas presupuestales oficiales.  </v>
          </cell>
          <cell r="NK91" t="str">
            <v xml:space="preserve">La información consignada en el reporte del periodo, coincide con la información registrada en las herramientas presupuestales oficiales.  </v>
          </cell>
          <cell r="NL91" t="str">
            <v xml:space="preserve">La información consignada en el reporte del periodo, coincide con la información registrada en las herramientas presupuestales oficiales.  </v>
          </cell>
          <cell r="NM91" t="str">
            <v xml:space="preserve">La información consignada en el reporte del periodo, coincide con la información registrada en las herramientas presupuestales oficiales.  </v>
          </cell>
          <cell r="NN91" t="str">
            <v xml:space="preserve">La información consignada en el reporte del periodo, coincide con la información registrada en las herramientas presupuestales oficiales.  </v>
          </cell>
          <cell r="NO91" t="str">
            <v xml:space="preserve">La información consignada en el reporte del periodo, coincide con la información registrada en las herramientas presupuestales oficiales.  </v>
          </cell>
          <cell r="NP91" t="str">
            <v xml:space="preserve">La información consignada en el reporte del periodo, coincide con la información registrada en las herramientas presupuestales oficiales.  </v>
          </cell>
          <cell r="NQ91" t="str">
            <v xml:space="preserve">La información consignada en el reporte del periodo, coincide con la información registrada en las herramientas presupuestales oficiales.  </v>
          </cell>
          <cell r="NR91">
            <v>0</v>
          </cell>
          <cell r="NS91">
            <v>0</v>
          </cell>
          <cell r="NT91">
            <v>0</v>
          </cell>
          <cell r="NU91">
            <v>0</v>
          </cell>
          <cell r="NV91" t="str">
            <v>No se presentaron problemas o dificultades en el periodo de reporte</v>
          </cell>
          <cell r="NW91" t="str">
            <v>No se presentaron problemas o dificultades en el periodo de reporte</v>
          </cell>
          <cell r="NX91" t="str">
            <v>No se presentaron problemas o dificultades en el periodo de reporte</v>
          </cell>
          <cell r="NY91" t="str">
            <v>No se presentaron problemas o dificultades en el periodo de reporte</v>
          </cell>
          <cell r="NZ91" t="str">
            <v>No se presentaron problemas o dificultades en el periodo de reporte</v>
          </cell>
          <cell r="OA91" t="str">
            <v>No se presentaron problemas o dificultades en el periodo de reporte</v>
          </cell>
          <cell r="OB91" t="str">
            <v>No se presentaron problemas o dificultades en el periodo de reporte</v>
          </cell>
          <cell r="OC91" t="str">
            <v>No se presentaron problemas o dificultades en el periodo de reporte</v>
          </cell>
          <cell r="OD91">
            <v>0</v>
          </cell>
          <cell r="OE91">
            <v>0</v>
          </cell>
          <cell r="OF91">
            <v>0</v>
          </cell>
          <cell r="OG91">
            <v>0</v>
          </cell>
          <cell r="OJ91" t="str">
            <v>PD139</v>
          </cell>
          <cell r="OK91">
            <v>0.87333333333333341</v>
          </cell>
          <cell r="OL91">
            <v>0</v>
          </cell>
          <cell r="OM91">
            <v>0</v>
          </cell>
          <cell r="ON91">
            <v>0</v>
          </cell>
          <cell r="OO91">
            <v>0</v>
          </cell>
          <cell r="OP91">
            <v>0</v>
          </cell>
          <cell r="OQ91">
            <v>0</v>
          </cell>
          <cell r="OR91">
            <v>0</v>
          </cell>
          <cell r="OS91">
            <v>0</v>
          </cell>
          <cell r="OT91">
            <v>0</v>
          </cell>
          <cell r="OU91">
            <v>6800004</v>
          </cell>
          <cell r="OV91">
            <v>0</v>
          </cell>
          <cell r="OW91">
            <v>0</v>
          </cell>
          <cell r="OX91">
            <v>6800004</v>
          </cell>
          <cell r="OY91">
            <v>475745194</v>
          </cell>
          <cell r="OZ91">
            <v>475745194</v>
          </cell>
          <cell r="PA91">
            <v>475745194</v>
          </cell>
          <cell r="PB91">
            <v>468945194</v>
          </cell>
          <cell r="PC91">
            <v>468945193</v>
          </cell>
          <cell r="PD91">
            <v>468945193</v>
          </cell>
          <cell r="PE91">
            <v>468945191</v>
          </cell>
          <cell r="PF91">
            <v>468945191</v>
          </cell>
          <cell r="PG91">
            <v>468945191</v>
          </cell>
          <cell r="PH91">
            <v>468945190</v>
          </cell>
          <cell r="PI91">
            <v>0</v>
          </cell>
          <cell r="PJ91">
            <v>0</v>
          </cell>
          <cell r="PK91">
            <v>468945190</v>
          </cell>
          <cell r="PL91">
            <v>6800004</v>
          </cell>
          <cell r="PM91">
            <v>620600576</v>
          </cell>
          <cell r="PN91" t="str">
            <v>Meta Proyecto de Inversión</v>
          </cell>
        </row>
        <row r="92">
          <cell r="A92" t="str">
            <v>PD140</v>
          </cell>
          <cell r="B92">
            <v>7872</v>
          </cell>
          <cell r="C92" t="str">
            <v>7872_MGA_1</v>
          </cell>
          <cell r="D92">
            <v>2020110010185</v>
          </cell>
          <cell r="E92" t="str">
            <v>Un nuevo contrato social y ambiental para la Bogotá del siglo XXI</v>
          </cell>
          <cell r="F92" t="str">
            <v>5. Construir Bogotá región con gobierno abierto, transparente y ciudadanía consciente.</v>
          </cell>
          <cell r="G92" t="str">
            <v>54. Transformación digital y gestión de TIC para un territorio inteligente</v>
          </cell>
          <cell r="H92" t="str">
            <v>Generar valor público para la ciudadanía, la Secretaria General y sus grupos de interes, mediante el uso y aprovechamiento estratégico de TIC.</v>
          </cell>
          <cell r="I92" t="str">
            <v>1. Contar con información oportuna y de calidad para la toma de decisiones</v>
          </cell>
          <cell r="J92" t="str">
            <v>Transformación digital y gestión TIC</v>
          </cell>
          <cell r="K92" t="str">
            <v>Oficina de Alta Consejería Distrital de Tecnologías de Información y Comunicaciones - TIC</v>
          </cell>
          <cell r="L92" t="str">
            <v>Felipe Guzman Ramirez</v>
          </cell>
          <cell r="M92" t="str">
            <v>Alto Consejero Distrital de Tecnologías de Información y Comunicaciones - TIC</v>
          </cell>
          <cell r="N92" t="str">
            <v>Oficina de Alta Consejería Distrital de Tecnologías de Información y Comunicaciones - TIC</v>
          </cell>
          <cell r="O92" t="str">
            <v>Felipe Guzman Ramirez</v>
          </cell>
          <cell r="P92" t="str">
            <v>Alto Consejero Distrital de Tecnologías de Información y Comunicaciones - TIC</v>
          </cell>
          <cell r="Q92" t="str">
            <v>Luisa Fernanda Ortega</v>
          </cell>
          <cell r="R92" t="str">
            <v>Jenny Torres</v>
          </cell>
          <cell r="S92" t="str">
            <v>Servicio de monitoreo y evaluación a la implementación de la Estrategia de Gobierno digital</v>
          </cell>
          <cell r="T92" t="str">
            <v>Informes de monitoreo y seguimiento a la implementación de la Estrategia de Gobierno digital realizados</v>
          </cell>
          <cell r="AD92" t="str">
            <v>1.1. Servicio de monitoreo y evaluación a la implementación de la Estrategia de Gobierno digital</v>
          </cell>
          <cell r="AE92" t="str">
            <v>1.1.1. Informes de monitoreo y seguimiento a la implementación de la Estrategia de Gobierno digital realizados</v>
          </cell>
          <cell r="AI92" t="str">
            <v xml:space="preserve">PD_producto MGA: 1.1. Servicio de monitoreo y evaluación a la implementación de la Estrategia de Gobierno digital; PD_ID producto MGA: 1.1.1. Informes de monitoreo y seguimiento a la implementación de la Estrategia de Gobierno digital realizados; </v>
          </cell>
          <cell r="AJ92">
            <v>0</v>
          </cell>
          <cell r="AK92">
            <v>44055</v>
          </cell>
          <cell r="AL92">
            <v>1</v>
          </cell>
          <cell r="AM92">
            <v>2022</v>
          </cell>
          <cell r="AN92" t="str">
            <v>El indicador se encarga de consolidar las diferentes acciones que la Alta Consejería Distrital de TIC promueve para la implementación de la estrategia de gobierno digital. El reporte de este indicador se realizará semestre vencido con un máximo de retraso de 45 días calendario basados en los informes de gestión de la Alta Consejería Distrital de TIC.</v>
          </cell>
          <cell r="AO92" t="str">
            <v>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v>
          </cell>
          <cell r="AP92">
            <v>2020</v>
          </cell>
          <cell r="AQ92">
            <v>2024</v>
          </cell>
          <cell r="AR92" t="str">
            <v>Suma</v>
          </cell>
          <cell r="AS92" t="str">
            <v>Eficacia</v>
          </cell>
          <cell r="AT92" t="str">
            <v>Número</v>
          </cell>
          <cell r="AU92" t="str">
            <v>Producto</v>
          </cell>
          <cell r="AV92">
            <v>2020</v>
          </cell>
          <cell r="AW92">
            <v>0</v>
          </cell>
          <cell r="AX92" t="str">
            <v>Informes de gestión Alta Consejería Distrital de TIC</v>
          </cell>
          <cell r="AZ92">
            <v>1</v>
          </cell>
          <cell r="BB92" t="str">
            <v>Lograr Reportar los avances en la implementación de la estrategia de gobierno digital a través del seguimiento de metas en el proyecto de inversión</v>
          </cell>
          <cell r="BC92" t="str">
            <v>Sumatoria de los informes de monitoreo y seguimiento a la implementación de la estrategia de Gobierno Digital realizados</v>
          </cell>
          <cell r="BD92" t="str">
            <v>Numero de informes de monitoreo y seguimiento a la implementación de la estrategia de Gobierno Digital realizados</v>
          </cell>
          <cell r="BE92" t="str">
            <v>N/A</v>
          </cell>
          <cell r="BF92" t="str">
            <v>Informes que den cuenta de la Implementación de la estrategia.
Plan de Acción.</v>
          </cell>
          <cell r="BG92">
            <v>1</v>
          </cell>
          <cell r="BH92">
            <v>44055</v>
          </cell>
          <cell r="BI92">
            <v>0</v>
          </cell>
          <cell r="BJ92" t="str">
            <v>Establecer variables 1 y/o 2 numéricas</v>
          </cell>
          <cell r="BK92">
            <v>8</v>
          </cell>
          <cell r="BL92">
            <v>1</v>
          </cell>
          <cell r="BM92">
            <v>2</v>
          </cell>
          <cell r="BN92">
            <v>2</v>
          </cell>
          <cell r="BO92">
            <v>2</v>
          </cell>
          <cell r="BP92">
            <v>1</v>
          </cell>
          <cell r="BW92">
            <v>1</v>
          </cell>
          <cell r="BX92">
            <v>2</v>
          </cell>
          <cell r="BY92">
            <v>2</v>
          </cell>
          <cell r="BZ92">
            <v>2</v>
          </cell>
          <cell r="CA92">
            <v>2</v>
          </cell>
          <cell r="CB92">
            <v>0</v>
          </cell>
          <cell r="CC92" t="str">
            <v>N/A</v>
          </cell>
          <cell r="CD92">
            <v>0</v>
          </cell>
          <cell r="CE92">
            <v>0</v>
          </cell>
          <cell r="CF92">
            <v>1</v>
          </cell>
          <cell r="CG92">
            <v>2</v>
          </cell>
          <cell r="CH92">
            <v>4</v>
          </cell>
          <cell r="CI92" t="str">
            <v>Suma</v>
          </cell>
          <cell r="CJ92">
            <v>0</v>
          </cell>
          <cell r="CK92">
            <v>0</v>
          </cell>
          <cell r="CL92">
            <v>0</v>
          </cell>
          <cell r="CM92">
            <v>0</v>
          </cell>
          <cell r="CN92">
            <v>0</v>
          </cell>
          <cell r="CO92">
            <v>1</v>
          </cell>
          <cell r="CP92">
            <v>0</v>
          </cell>
          <cell r="CQ92">
            <v>0</v>
          </cell>
          <cell r="CR92">
            <v>0</v>
          </cell>
          <cell r="CS92">
            <v>0</v>
          </cell>
          <cell r="CT92">
            <v>0</v>
          </cell>
          <cell r="CU92">
            <v>1</v>
          </cell>
          <cell r="CV92">
            <v>2</v>
          </cell>
          <cell r="CW92">
            <v>1</v>
          </cell>
          <cell r="CX92">
            <v>1</v>
          </cell>
          <cell r="CY92">
            <v>0</v>
          </cell>
          <cell r="CZ92">
            <v>0</v>
          </cell>
          <cell r="DA92">
            <v>0</v>
          </cell>
          <cell r="DB92">
            <v>0</v>
          </cell>
          <cell r="DC92">
            <v>0</v>
          </cell>
          <cell r="DD92">
            <v>0</v>
          </cell>
          <cell r="DE92">
            <v>0</v>
          </cell>
          <cell r="DF92">
            <v>0</v>
          </cell>
          <cell r="DG92">
            <v>0</v>
          </cell>
          <cell r="DH92">
            <v>0</v>
          </cell>
          <cell r="DI92">
            <v>0</v>
          </cell>
          <cell r="DJ92">
            <v>0</v>
          </cell>
          <cell r="DK92">
            <v>2</v>
          </cell>
          <cell r="DL92">
            <v>0</v>
          </cell>
          <cell r="DM92">
            <v>0</v>
          </cell>
          <cell r="DN92">
            <v>0</v>
          </cell>
          <cell r="DO92">
            <v>0</v>
          </cell>
          <cell r="DP92">
            <v>0</v>
          </cell>
          <cell r="DQ92">
            <v>1</v>
          </cell>
          <cell r="DR92">
            <v>0</v>
          </cell>
          <cell r="DS92">
            <v>0</v>
          </cell>
          <cell r="DT92">
            <v>0</v>
          </cell>
          <cell r="DU92">
            <v>0</v>
          </cell>
          <cell r="DV92">
            <v>0</v>
          </cell>
          <cell r="DW92">
            <v>0</v>
          </cell>
          <cell r="DX92">
            <v>1</v>
          </cell>
          <cell r="DY92">
            <v>1</v>
          </cell>
          <cell r="DZ92">
            <v>0</v>
          </cell>
          <cell r="EA92">
            <v>0</v>
          </cell>
          <cell r="EB92">
            <v>0</v>
          </cell>
          <cell r="EC92">
            <v>0</v>
          </cell>
          <cell r="ED92">
            <v>0</v>
          </cell>
          <cell r="EE92" t="str">
            <v>Informe de monitoreo y seguimiento a la implementación de la estrategia de gobierno digital</v>
          </cell>
          <cell r="EF92">
            <v>0</v>
          </cell>
          <cell r="EG92">
            <v>0</v>
          </cell>
          <cell r="EH92">
            <v>0</v>
          </cell>
          <cell r="EI92">
            <v>0</v>
          </cell>
          <cell r="EJ92">
            <v>0</v>
          </cell>
          <cell r="EK92" t="str">
            <v>Informe de monitoreo y seguimiento a la implementación de la estrategia de gobierno digital</v>
          </cell>
          <cell r="EL92">
            <v>0</v>
          </cell>
          <cell r="EM92">
            <v>0</v>
          </cell>
          <cell r="EN92">
            <v>0</v>
          </cell>
          <cell r="EO92">
            <v>0</v>
          </cell>
          <cell r="EP92">
            <v>0</v>
          </cell>
          <cell r="EQ92" t="str">
            <v>Informe de monitoreo y seguimiento a la implementación de la estrategia de gobierno digital</v>
          </cell>
          <cell r="ER92">
            <v>0</v>
          </cell>
          <cell r="ES92">
            <v>0</v>
          </cell>
          <cell r="ET92">
            <v>0</v>
          </cell>
          <cell r="EU92">
            <v>0</v>
          </cell>
          <cell r="EV92">
            <v>0</v>
          </cell>
          <cell r="EW92">
            <v>0</v>
          </cell>
          <cell r="EX92" t="str">
            <v>N/A</v>
          </cell>
          <cell r="EY92" t="str">
            <v>N/A</v>
          </cell>
          <cell r="EZ92" t="str">
            <v>N/A</v>
          </cell>
          <cell r="FA92" t="str">
            <v>N/A</v>
          </cell>
          <cell r="FB92" t="str">
            <v>N/A</v>
          </cell>
          <cell r="FC92" t="str">
            <v>N/A</v>
          </cell>
          <cell r="FD92" t="str">
            <v>N/A</v>
          </cell>
          <cell r="FE92" t="str">
            <v>N/A</v>
          </cell>
          <cell r="FF92" t="str">
            <v>N/A</v>
          </cell>
          <cell r="FG92" t="str">
            <v>N/A</v>
          </cell>
          <cell r="FH92" t="str">
            <v>N/A</v>
          </cell>
          <cell r="FI92" t="str">
            <v>N/A</v>
          </cell>
          <cell r="FJ92" t="str">
            <v>N/A</v>
          </cell>
          <cell r="FK92" t="str">
            <v>N/A</v>
          </cell>
          <cell r="FL92" t="str">
            <v>N/A</v>
          </cell>
          <cell r="FM92" t="str">
            <v>N/A</v>
          </cell>
          <cell r="FN92" t="str">
            <v>N/A</v>
          </cell>
          <cell r="FO92" t="str">
            <v>N/A</v>
          </cell>
          <cell r="FP92" t="str">
            <v>N/A</v>
          </cell>
          <cell r="FQ92" t="str">
            <v>N/A</v>
          </cell>
          <cell r="FR92" t="str">
            <v>N/A</v>
          </cell>
          <cell r="FS92" t="str">
            <v>N/A</v>
          </cell>
          <cell r="FT92" t="str">
            <v>N/A</v>
          </cell>
          <cell r="FU92" t="str">
            <v>N/A</v>
          </cell>
          <cell r="FV92" t="str">
            <v>N/A</v>
          </cell>
          <cell r="FW92" t="str">
            <v>N/A</v>
          </cell>
          <cell r="FX92" t="str">
            <v>N/A</v>
          </cell>
          <cell r="FY92" t="str">
            <v>N/A</v>
          </cell>
          <cell r="FZ92" t="str">
            <v>N/A</v>
          </cell>
          <cell r="GA92" t="str">
            <v>N/A</v>
          </cell>
          <cell r="GB92" t="str">
            <v>N/A</v>
          </cell>
          <cell r="GC92" t="str">
            <v>N/A</v>
          </cell>
          <cell r="GD92" t="str">
            <v>N/A</v>
          </cell>
          <cell r="GE92" t="str">
            <v>N/A</v>
          </cell>
          <cell r="GF92" t="str">
            <v>N/A</v>
          </cell>
          <cell r="GG92" t="str">
            <v>N/A</v>
          </cell>
          <cell r="GH92" t="str">
            <v>N/A</v>
          </cell>
          <cell r="GI92" t="str">
            <v>N/A</v>
          </cell>
          <cell r="GJ92" t="str">
            <v>N/A</v>
          </cell>
          <cell r="GK92" t="str">
            <v>N/A</v>
          </cell>
          <cell r="GL92" t="str">
            <v>N/A</v>
          </cell>
          <cell r="GM92" t="str">
            <v>N/A</v>
          </cell>
          <cell r="GN92" t="str">
            <v>N/A</v>
          </cell>
          <cell r="GO92" t="str">
            <v>N/A</v>
          </cell>
          <cell r="GP92" t="str">
            <v>N/A</v>
          </cell>
          <cell r="GQ92" t="str">
            <v>N/A</v>
          </cell>
          <cell r="GR92" t="str">
            <v>N/A</v>
          </cell>
          <cell r="GS92" t="str">
            <v>N/A</v>
          </cell>
          <cell r="GT92" t="str">
            <v>N/A</v>
          </cell>
          <cell r="GU92" t="str">
            <v>N/A</v>
          </cell>
          <cell r="GV92" t="str">
            <v>N/A</v>
          </cell>
          <cell r="GW92" t="str">
            <v>N/A</v>
          </cell>
          <cell r="GX92" t="str">
            <v>N/A</v>
          </cell>
          <cell r="GY92" t="str">
            <v>N/A</v>
          </cell>
          <cell r="GZ92" t="str">
            <v>N/A</v>
          </cell>
          <cell r="HA92" t="str">
            <v>N/A</v>
          </cell>
          <cell r="HB92" t="str">
            <v>N/A</v>
          </cell>
          <cell r="HC92" t="str">
            <v>N/A</v>
          </cell>
          <cell r="HD92" t="str">
            <v>N/A</v>
          </cell>
          <cell r="HE92" t="str">
            <v>N/A</v>
          </cell>
          <cell r="HF92" t="str">
            <v>N/A</v>
          </cell>
          <cell r="HG92" t="str">
            <v>N/A</v>
          </cell>
          <cell r="HH92" t="str">
            <v>N/A</v>
          </cell>
          <cell r="HI92" t="str">
            <v>N/A</v>
          </cell>
          <cell r="HJ92" t="str">
            <v>N/A</v>
          </cell>
          <cell r="HK92" t="str">
            <v>N/A</v>
          </cell>
          <cell r="HL92" t="str">
            <v>N/A</v>
          </cell>
          <cell r="HM92" t="str">
            <v>N/A</v>
          </cell>
          <cell r="HN92" t="str">
            <v>N/A</v>
          </cell>
          <cell r="HO92" t="str">
            <v>N/A</v>
          </cell>
          <cell r="HP92" t="str">
            <v>N/A</v>
          </cell>
          <cell r="HQ92" t="str">
            <v>N/A</v>
          </cell>
          <cell r="HR92" t="str">
            <v>N/A</v>
          </cell>
          <cell r="HS92" t="str">
            <v>N/A</v>
          </cell>
          <cell r="HT92" t="str">
            <v>N/A</v>
          </cell>
          <cell r="HU92" t="str">
            <v>N/A</v>
          </cell>
          <cell r="HV92" t="str">
            <v>N/A</v>
          </cell>
          <cell r="HW92" t="str">
            <v>N/A</v>
          </cell>
          <cell r="HX92" t="str">
            <v>Durante el periodo se realizó el informe de resultados de avance en la implementación de la política de Gobierno y Seguridad Digital en Bogotá. En estos componentes la entidad que mejor obtuvo fue el Metro de Bogotá con 99,3 y la Empresa de Transporte del Tercer Milenio Transmilenio SA con 99 respectivamente. Asimismo, se recoge información sobre los diferentes habilitadores de Gobierno Digital.</v>
          </cell>
          <cell r="HY92" t="str">
            <v>No se presentaron Retrasos</v>
          </cell>
          <cell r="HZ92" t="str">
            <v/>
          </cell>
          <cell r="IA92" t="str">
            <v/>
          </cell>
          <cell r="IB92" t="str">
            <v/>
          </cell>
          <cell r="IC92" t="str">
            <v/>
          </cell>
          <cell r="ID92" t="str">
            <v/>
          </cell>
          <cell r="IE92" t="str">
            <v/>
          </cell>
          <cell r="IF92" t="str">
            <v>Durante el periodo se realizó el informe de resultados de avance en la implementación de la política de Gobierno y Seguridad Digital en Bogotá. En estos componentes la entidad que mejor obtuvo fue el Metro de Bogotá con 99,3 y la Empresa de Transporte del Tercer Milenio Transmilenio SA con 99 respectivamente. Asimismo, se recoge información sobre los diferentes habilitadores de Gobierno Digital.</v>
          </cell>
          <cell r="IG92" t="str">
            <v/>
          </cell>
          <cell r="IH92" t="str">
            <v/>
          </cell>
          <cell r="II92" t="str">
            <v/>
          </cell>
          <cell r="IJ92" t="str">
            <v/>
          </cell>
          <cell r="IK92" t="str">
            <v/>
          </cell>
          <cell r="IL92" t="str">
            <v/>
          </cell>
          <cell r="IM92">
            <v>0</v>
          </cell>
          <cell r="IN92">
            <v>0</v>
          </cell>
          <cell r="IO92">
            <v>0</v>
          </cell>
          <cell r="IP92">
            <v>0</v>
          </cell>
          <cell r="IQ92">
            <v>0</v>
          </cell>
          <cell r="IR92">
            <v>1</v>
          </cell>
          <cell r="IS92">
            <v>0</v>
          </cell>
          <cell r="IT92">
            <v>0</v>
          </cell>
          <cell r="IU92">
            <v>0</v>
          </cell>
          <cell r="IV92">
            <v>0</v>
          </cell>
          <cell r="IW92">
            <v>0</v>
          </cell>
          <cell r="IX92">
            <v>0</v>
          </cell>
          <cell r="IY92">
            <v>0.5</v>
          </cell>
          <cell r="IZ92">
            <v>0</v>
          </cell>
          <cell r="JA92">
            <v>0</v>
          </cell>
          <cell r="JB92">
            <v>0</v>
          </cell>
          <cell r="JC92">
            <v>0</v>
          </cell>
          <cell r="JD92">
            <v>0</v>
          </cell>
          <cell r="JE92">
            <v>50</v>
          </cell>
          <cell r="JF92">
            <v>0</v>
          </cell>
          <cell r="JG92">
            <v>0</v>
          </cell>
          <cell r="JH92">
            <v>0</v>
          </cell>
          <cell r="JI92">
            <v>0</v>
          </cell>
          <cell r="JJ92">
            <v>0</v>
          </cell>
          <cell r="JK92">
            <v>0</v>
          </cell>
          <cell r="JL92">
            <v>50</v>
          </cell>
          <cell r="JM92">
            <v>0</v>
          </cell>
          <cell r="JN92">
            <v>0</v>
          </cell>
          <cell r="JO92">
            <v>0</v>
          </cell>
          <cell r="JP92">
            <v>0</v>
          </cell>
          <cell r="JQ92">
            <v>0</v>
          </cell>
          <cell r="JR92">
            <v>50</v>
          </cell>
          <cell r="JS92">
            <v>50</v>
          </cell>
          <cell r="JT92">
            <v>50</v>
          </cell>
          <cell r="JU92">
            <v>50</v>
          </cell>
          <cell r="JV92">
            <v>50</v>
          </cell>
          <cell r="JW92">
            <v>50</v>
          </cell>
          <cell r="JX92">
            <v>50</v>
          </cell>
          <cell r="JY92" t="str">
            <v>No Programó</v>
          </cell>
          <cell r="JZ92" t="str">
            <v/>
          </cell>
          <cell r="KA92" t="str">
            <v/>
          </cell>
          <cell r="KB92" t="str">
            <v/>
          </cell>
          <cell r="KC92" t="str">
            <v/>
          </cell>
          <cell r="KD92">
            <v>100</v>
          </cell>
          <cell r="KE92" t="str">
            <v/>
          </cell>
          <cell r="KF92" t="str">
            <v/>
          </cell>
          <cell r="KG92" t="str">
            <v/>
          </cell>
          <cell r="KH92" t="str">
            <v/>
          </cell>
          <cell r="KI92" t="str">
            <v/>
          </cell>
          <cell r="KJ92" t="str">
            <v/>
          </cell>
          <cell r="KK92" t="str">
            <v>No Programó</v>
          </cell>
          <cell r="KL92" t="str">
            <v>No Programó</v>
          </cell>
          <cell r="KM92" t="str">
            <v>No Programó</v>
          </cell>
          <cell r="KN92" t="str">
            <v>No Programó</v>
          </cell>
          <cell r="KO92" t="str">
            <v>No Programó</v>
          </cell>
          <cell r="KP92">
            <v>100</v>
          </cell>
          <cell r="KQ92">
            <v>100</v>
          </cell>
          <cell r="KR92">
            <v>100</v>
          </cell>
          <cell r="KS92">
            <v>100</v>
          </cell>
          <cell r="KT92">
            <v>100</v>
          </cell>
          <cell r="KU92" t="str">
            <v/>
          </cell>
          <cell r="KV92" t="str">
            <v/>
          </cell>
          <cell r="KW92">
            <v>100</v>
          </cell>
          <cell r="KX92" t="str">
            <v>7872_1</v>
          </cell>
          <cell r="KY92" t="str">
            <v>1. Contar con información oportuna y de calidad para la toma de decisiones</v>
          </cell>
          <cell r="KZ92">
            <v>100</v>
          </cell>
          <cell r="LA92">
            <v>74</v>
          </cell>
          <cell r="LB92" t="str">
            <v/>
          </cell>
          <cell r="LC92" t="str">
            <v/>
          </cell>
          <cell r="LD92">
            <v>100</v>
          </cell>
          <cell r="LE92">
            <v>80.708333333333343</v>
          </cell>
          <cell r="LF92">
            <v>15428222000</v>
          </cell>
          <cell r="LG92">
            <v>13911629371</v>
          </cell>
          <cell r="LH92">
            <v>9908493012</v>
          </cell>
          <cell r="LI92">
            <v>627400580</v>
          </cell>
          <cell r="LJ92">
            <v>620600576</v>
          </cell>
          <cell r="LK92" t="str">
            <v>No Programó</v>
          </cell>
          <cell r="LL92" t="str">
            <v>No Programó</v>
          </cell>
          <cell r="LM92" t="str">
            <v>No Programó</v>
          </cell>
          <cell r="LN92" t="str">
            <v>No Programó</v>
          </cell>
          <cell r="LO92" t="str">
            <v>No Programó</v>
          </cell>
          <cell r="LP92">
            <v>1</v>
          </cell>
          <cell r="LQ92">
            <v>0</v>
          </cell>
          <cell r="LR92">
            <v>0</v>
          </cell>
          <cell r="LS92">
            <v>0</v>
          </cell>
          <cell r="LT92">
            <v>0</v>
          </cell>
          <cell r="LU92" t="str">
            <v/>
          </cell>
          <cell r="LV92" t="str">
            <v/>
          </cell>
          <cell r="LW92">
            <v>1</v>
          </cell>
          <cell r="LX92">
            <v>1</v>
          </cell>
          <cell r="LY92">
            <v>1</v>
          </cell>
          <cell r="LZ92">
            <v>0</v>
          </cell>
          <cell r="MA92">
            <v>0</v>
          </cell>
          <cell r="MB92">
            <v>0</v>
          </cell>
          <cell r="MC92" t="str">
            <v>No aplica</v>
          </cell>
          <cell r="MD92" t="str">
            <v>No aplica</v>
          </cell>
          <cell r="ME92" t="str">
            <v>Oportuno: Se radica en los tiempos establecidos por la Oficina Asesora de Planeación - OAP</v>
          </cell>
          <cell r="MF92" t="str">
            <v>No aplica</v>
          </cell>
          <cell r="MG92" t="str">
            <v>No aplica</v>
          </cell>
          <cell r="MH92">
            <v>0</v>
          </cell>
          <cell r="MI92">
            <v>0</v>
          </cell>
          <cell r="MJ92">
            <v>0</v>
          </cell>
          <cell r="MK92">
            <v>0</v>
          </cell>
          <cell r="ML92">
            <v>0</v>
          </cell>
          <cell r="MM92">
            <v>0</v>
          </cell>
          <cell r="MN92">
            <v>0</v>
          </cell>
          <cell r="MO92" t="str">
            <v>No aplica</v>
          </cell>
          <cell r="MP92" t="str">
            <v>No aplica</v>
          </cell>
          <cell r="MQ92" t="str">
            <v>Coherente: La información de avance de la magnitud, consignada en el reporte del periodo, concuerda con la programación realizada, con la información cualitativa presentada, con las actividades establecidas (si aplica) y con los soportes presentados. Esta</v>
          </cell>
          <cell r="MR92" t="str">
            <v>No aplica</v>
          </cell>
          <cell r="MS92" t="str">
            <v>No aplica</v>
          </cell>
          <cell r="MT92">
            <v>0</v>
          </cell>
          <cell r="MU92">
            <v>0</v>
          </cell>
          <cell r="MV92">
            <v>0</v>
          </cell>
          <cell r="MW92">
            <v>0</v>
          </cell>
          <cell r="MX92" t="str">
            <v>No Programó</v>
          </cell>
          <cell r="MY92" t="str">
            <v>No Programó</v>
          </cell>
          <cell r="MZ92" t="str">
            <v>No Programó</v>
          </cell>
          <cell r="NA92" t="str">
            <v>No Programó</v>
          </cell>
          <cell r="NB92" t="str">
            <v>No Programó</v>
          </cell>
          <cell r="NC92">
            <v>100</v>
          </cell>
          <cell r="ND92">
            <v>100</v>
          </cell>
          <cell r="NE92">
            <v>100</v>
          </cell>
          <cell r="NF92">
            <v>100</v>
          </cell>
          <cell r="NG92">
            <v>100</v>
          </cell>
          <cell r="NH92" t="str">
            <v/>
          </cell>
          <cell r="NI92" t="str">
            <v/>
          </cell>
          <cell r="NJ92">
            <v>0</v>
          </cell>
          <cell r="NK92">
            <v>0</v>
          </cell>
          <cell r="NL92">
            <v>0</v>
          </cell>
          <cell r="NM92" t="str">
            <v>No aplica</v>
          </cell>
          <cell r="NN92" t="str">
            <v>No aplica</v>
          </cell>
          <cell r="NO92" t="str">
            <v>No aplica</v>
          </cell>
          <cell r="NP92" t="str">
            <v>No aplica</v>
          </cell>
          <cell r="NQ92" t="str">
            <v>No aplica</v>
          </cell>
          <cell r="NR92">
            <v>0</v>
          </cell>
          <cell r="NS92">
            <v>0</v>
          </cell>
          <cell r="NT92">
            <v>0</v>
          </cell>
          <cell r="NU92">
            <v>0</v>
          </cell>
          <cell r="NV92">
            <v>0</v>
          </cell>
          <cell r="NW92">
            <v>0</v>
          </cell>
          <cell r="NX92">
            <v>0</v>
          </cell>
          <cell r="NY92" t="str">
            <v>No Programó</v>
          </cell>
          <cell r="NZ92" t="str">
            <v>No Programó</v>
          </cell>
          <cell r="OA92" t="str">
            <v>No se presentaron problemas o dificultades en el periodo de reporte</v>
          </cell>
          <cell r="OB92" t="str">
            <v>No se programó avance para este periodo</v>
          </cell>
          <cell r="OC92" t="str">
            <v>No se programó avance para este periodo</v>
          </cell>
          <cell r="OD92">
            <v>0</v>
          </cell>
          <cell r="OE92">
            <v>0</v>
          </cell>
          <cell r="OF92">
            <v>0</v>
          </cell>
          <cell r="OG92">
            <v>0</v>
          </cell>
          <cell r="OJ92" t="str">
            <v>PD140</v>
          </cell>
          <cell r="OK92">
            <v>1</v>
          </cell>
          <cell r="OL92" t="str">
            <v>N/A</v>
          </cell>
          <cell r="OM92" t="str">
            <v>N/A</v>
          </cell>
          <cell r="ON92" t="str">
            <v>N/A</v>
          </cell>
          <cell r="OO92" t="str">
            <v>N/A</v>
          </cell>
          <cell r="OP92" t="str">
            <v>N/A</v>
          </cell>
          <cell r="OQ92" t="str">
            <v>N/A</v>
          </cell>
          <cell r="OR92" t="str">
            <v>N/A</v>
          </cell>
          <cell r="OS92" t="str">
            <v>N/A</v>
          </cell>
          <cell r="OT92" t="str">
            <v>N/A</v>
          </cell>
          <cell r="OU92" t="str">
            <v>N/A</v>
          </cell>
          <cell r="OV92" t="str">
            <v>N/A</v>
          </cell>
          <cell r="OW92" t="str">
            <v>N/A</v>
          </cell>
          <cell r="OX92" t="str">
            <v>N/A</v>
          </cell>
          <cell r="OY92" t="str">
            <v>N/A</v>
          </cell>
          <cell r="OZ92" t="str">
            <v>N/A</v>
          </cell>
          <cell r="PA92" t="str">
            <v>N/A</v>
          </cell>
          <cell r="PB92" t="str">
            <v>N/A</v>
          </cell>
          <cell r="PC92" t="str">
            <v>N/A</v>
          </cell>
          <cell r="PD92" t="str">
            <v>N/A</v>
          </cell>
          <cell r="PE92" t="str">
            <v>N/A</v>
          </cell>
          <cell r="PF92" t="str">
            <v>N/A</v>
          </cell>
          <cell r="PG92" t="str">
            <v>N/A</v>
          </cell>
          <cell r="PH92" t="str">
            <v>N/A</v>
          </cell>
          <cell r="PI92" t="str">
            <v>N/A</v>
          </cell>
          <cell r="PJ92" t="str">
            <v>N/A</v>
          </cell>
          <cell r="PK92" t="str">
            <v>N/A</v>
          </cell>
          <cell r="PL92">
            <v>6800004</v>
          </cell>
          <cell r="PM92">
            <v>620600576</v>
          </cell>
          <cell r="PN92" t="str">
            <v>Indicador MGA</v>
          </cell>
        </row>
        <row r="93">
          <cell r="A93" t="str">
            <v>PD141</v>
          </cell>
          <cell r="B93">
            <v>7872</v>
          </cell>
          <cell r="C93" t="str">
            <v>7872_MGA_2</v>
          </cell>
          <cell r="D93">
            <v>2020110010185</v>
          </cell>
          <cell r="E93" t="str">
            <v>Un nuevo contrato social y ambiental para la Bogotá del siglo XXI</v>
          </cell>
          <cell r="F93" t="str">
            <v>5. Construir Bogotá región con gobierno abierto, transparente y ciudadanía consciente.</v>
          </cell>
          <cell r="G93" t="str">
            <v>54. Transformación digital y gestión de TIC para un territorio inteligente</v>
          </cell>
          <cell r="H93" t="str">
            <v>Generar valor público para la ciudadanía, la Secretaria General y sus grupos de interes, mediante el uso y aprovechamiento estratégico de TIC.</v>
          </cell>
          <cell r="I93" t="str">
            <v>2. Contar con servicios digitales que atiendan las necesidades de los grupos de interés</v>
          </cell>
          <cell r="J93" t="str">
            <v>Transformación digital y gestión TIC</v>
          </cell>
          <cell r="K93" t="str">
            <v>Oficina de Alta Consejería Distrital de Tecnologías de Información y Comunicaciones - TIC</v>
          </cell>
          <cell r="L93" t="str">
            <v>Felipe Guzman Ramirez</v>
          </cell>
          <cell r="M93" t="str">
            <v>Alto Consejero Distrital de Tecnologías de Información y Comunicaciones - TIC</v>
          </cell>
          <cell r="N93" t="str">
            <v>Oficina de Alta Consejería Distrital de Tecnologías de Información y Comunicaciones - TIC</v>
          </cell>
          <cell r="O93" t="str">
            <v>Oscar Javier Asprilla Cruz</v>
          </cell>
          <cell r="P93" t="str">
            <v>Alto Consejero Distrital de Tecnologías de Información y Comunicaciones - TIC</v>
          </cell>
          <cell r="Q93" t="str">
            <v>Luisa Fernanda Ortega</v>
          </cell>
          <cell r="R93" t="str">
            <v>Jenny Torres</v>
          </cell>
          <cell r="S93" t="str">
            <v>Servicios de Información para la implementación de la Estrategia de Gobierno digital</v>
          </cell>
          <cell r="T93" t="str">
            <v>Herramientas tecnológicas de Gobierno digital  implementadas</v>
          </cell>
          <cell r="AD93" t="str">
            <v>2.1. Servicios de Información para la implementación de la Estrategia de Gobierno digital</v>
          </cell>
          <cell r="AE93" t="str">
            <v>2.1.1. Herramientas tecnológicas de Gobierno digital  implementadas</v>
          </cell>
          <cell r="AI93" t="str">
            <v xml:space="preserve">PD_producto MGA: 2.1. Servicios de Información para la implementación de la Estrategia de Gobierno digital; PD_ID producto MGA: 2.1.1. Herramientas tecnológicas de Gobierno digital  implementadas; </v>
          </cell>
          <cell r="AJ93" t="str">
            <v xml:space="preserve">La programación se realiza de acuerdo a las actividades programadas por el lider del grupo de infraestructura  y aprobadas por el jefe de la OTIC </v>
          </cell>
          <cell r="AK93">
            <v>44055</v>
          </cell>
          <cell r="AL93">
            <v>1</v>
          </cell>
          <cell r="AM93">
            <v>2022</v>
          </cell>
          <cell r="AN93" t="str">
            <v>Mide la activación de  servicios y herramientas para la implementación de la Estrategia de Gobierno Digital</v>
          </cell>
          <cell r="AO93" t="str">
            <v>Implementación de la estrategia de gobierno Digital en la Secretaria General.</v>
          </cell>
          <cell r="AP93">
            <v>2020</v>
          </cell>
          <cell r="AQ93">
            <v>2024</v>
          </cell>
          <cell r="AR93" t="str">
            <v>Suma</v>
          </cell>
          <cell r="AS93" t="str">
            <v>Eficacia</v>
          </cell>
          <cell r="AT93" t="str">
            <v>Número</v>
          </cell>
          <cell r="AU93" t="str">
            <v>Producto</v>
          </cell>
          <cell r="AV93" t="str">
            <v>N/D</v>
          </cell>
          <cell r="AW93" t="str">
            <v>N/D</v>
          </cell>
          <cell r="AX93" t="str">
            <v>N/D</v>
          </cell>
          <cell r="AZ93">
            <v>1</v>
          </cell>
          <cell r="BB93" t="str">
            <v>Linemientos de Gobierno Digital implementados en la Secretaria General</v>
          </cell>
          <cell r="BC93" t="str">
            <v>Sumatoria de Servicios Implementados</v>
          </cell>
          <cell r="BD93" t="str">
            <v xml:space="preserve">Servicios implementadas </v>
          </cell>
          <cell r="BE93" t="str">
            <v>N/A</v>
          </cell>
          <cell r="BF93" t="str">
            <v>Documentos producto de Etapas del proceso precontractual de Solución Firewall en alta disponibilidad, Licenciamiento Optimizador Ancho de Banda y Solución WAF. 
Memorando, relacionados con los mismos procesos mencionados anteriormente.
Correos electronicos, entre pesonal tecnico y de contratación en las diferentes etapas contractual y ejecución.
Etapa de ejecución contractual como informes de supervisión, pagos etc. 
Solución impementada</v>
          </cell>
          <cell r="BG93">
            <v>1</v>
          </cell>
          <cell r="BH93">
            <v>44055</v>
          </cell>
          <cell r="BI93">
            <v>0</v>
          </cell>
          <cell r="BJ93" t="str">
            <v>Establecer variables 1 y/o 2 numéricas</v>
          </cell>
          <cell r="BK93">
            <v>20</v>
          </cell>
          <cell r="BL93">
            <v>3</v>
          </cell>
          <cell r="BM93">
            <v>5</v>
          </cell>
          <cell r="BN93">
            <v>5</v>
          </cell>
          <cell r="BO93">
            <v>4</v>
          </cell>
          <cell r="BP93">
            <v>3</v>
          </cell>
          <cell r="BW93">
            <v>3</v>
          </cell>
          <cell r="BX93">
            <v>5</v>
          </cell>
          <cell r="BY93">
            <v>5</v>
          </cell>
          <cell r="BZ93">
            <v>5</v>
          </cell>
          <cell r="CA93">
            <v>5</v>
          </cell>
          <cell r="CB93">
            <v>0</v>
          </cell>
          <cell r="CC93" t="str">
            <v>N/A</v>
          </cell>
          <cell r="CD93">
            <v>0</v>
          </cell>
          <cell r="CE93">
            <v>0</v>
          </cell>
          <cell r="CF93">
            <v>2.9999999999999996</v>
          </cell>
          <cell r="CG93">
            <v>5</v>
          </cell>
          <cell r="CH93">
            <v>12</v>
          </cell>
          <cell r="CI93" t="str">
            <v>Suma</v>
          </cell>
          <cell r="CJ93">
            <v>0</v>
          </cell>
          <cell r="CK93">
            <v>1</v>
          </cell>
          <cell r="CL93">
            <v>0</v>
          </cell>
          <cell r="CM93">
            <v>0</v>
          </cell>
          <cell r="CN93">
            <v>1</v>
          </cell>
          <cell r="CO93">
            <v>0</v>
          </cell>
          <cell r="CP93">
            <v>1</v>
          </cell>
          <cell r="CQ93">
            <v>0</v>
          </cell>
          <cell r="CR93">
            <v>1</v>
          </cell>
          <cell r="CS93">
            <v>0</v>
          </cell>
          <cell r="CT93">
            <v>1</v>
          </cell>
          <cell r="CU93">
            <v>0</v>
          </cell>
          <cell r="CV93">
            <v>5</v>
          </cell>
          <cell r="CW93">
            <v>4</v>
          </cell>
          <cell r="CX93">
            <v>4</v>
          </cell>
          <cell r="CY93">
            <v>0</v>
          </cell>
          <cell r="CZ93">
            <v>0</v>
          </cell>
          <cell r="DA93">
            <v>0</v>
          </cell>
          <cell r="DB93">
            <v>0</v>
          </cell>
          <cell r="DC93">
            <v>0</v>
          </cell>
          <cell r="DD93">
            <v>0</v>
          </cell>
          <cell r="DE93">
            <v>0</v>
          </cell>
          <cell r="DF93">
            <v>0</v>
          </cell>
          <cell r="DG93">
            <v>0</v>
          </cell>
          <cell r="DH93">
            <v>0</v>
          </cell>
          <cell r="DI93">
            <v>0</v>
          </cell>
          <cell r="DJ93">
            <v>0</v>
          </cell>
          <cell r="DK93">
            <v>5</v>
          </cell>
          <cell r="DL93">
            <v>0</v>
          </cell>
          <cell r="DM93">
            <v>1</v>
          </cell>
          <cell r="DN93">
            <v>0</v>
          </cell>
          <cell r="DO93">
            <v>0</v>
          </cell>
          <cell r="DP93">
            <v>1</v>
          </cell>
          <cell r="DQ93">
            <v>0</v>
          </cell>
          <cell r="DR93">
            <v>1</v>
          </cell>
          <cell r="DS93">
            <v>0</v>
          </cell>
          <cell r="DT93">
            <v>1</v>
          </cell>
          <cell r="DU93">
            <v>0</v>
          </cell>
          <cell r="DV93">
            <v>0</v>
          </cell>
          <cell r="DW93">
            <v>0</v>
          </cell>
          <cell r="DX93">
            <v>4</v>
          </cell>
          <cell r="DY93">
            <v>4</v>
          </cell>
          <cell r="DZ93" t="str">
            <v>N.A</v>
          </cell>
          <cell r="EA93" t="str">
            <v>Informes que den cuenta  de la implementación de herramientas tecnologicas de Gobierno Digital en la Secretaria General.</v>
          </cell>
          <cell r="EB93" t="str">
            <v>N.A</v>
          </cell>
          <cell r="EC93" t="str">
            <v>N.A</v>
          </cell>
          <cell r="ED93" t="str">
            <v>Informes que den cuenta  de la implementación de herramientas tecnologicas de Gobierno Digital en la Secretaria General.</v>
          </cell>
          <cell r="EE93" t="str">
            <v>N.A</v>
          </cell>
          <cell r="EF93" t="str">
            <v>Informes que den cuenta  de la implementación de herramientas tecnologicas de Gobierno Digital en la Secretaria General.</v>
          </cell>
          <cell r="EG93" t="str">
            <v>N.A</v>
          </cell>
          <cell r="EH93" t="str">
            <v>Informes que den cuenta  de la implementación de herramientas tecnológicas de Gobierno Digital en la Secretaria General.</v>
          </cell>
          <cell r="EI93" t="str">
            <v>N.A</v>
          </cell>
          <cell r="EJ93" t="str">
            <v>Informes que den cuenta  de la implementación de herramientas tecnologicas de Gobierno Digital en la Secretaria General.</v>
          </cell>
          <cell r="EK93" t="str">
            <v>N.A</v>
          </cell>
          <cell r="EL93">
            <v>0</v>
          </cell>
          <cell r="EM93" t="str">
            <v>Informes que den cuenta  de la implementación de herramientas tecnológicas de Gobierno Digital en la Secretaria General.</v>
          </cell>
          <cell r="EN93">
            <v>0</v>
          </cell>
          <cell r="EO93">
            <v>0</v>
          </cell>
          <cell r="EP93" t="str">
            <v>Informes que den cuenta  de la implementación de herramientas tecnologicas de Gobierno Digital en la Secretaria General.</v>
          </cell>
          <cell r="EQ93">
            <v>0</v>
          </cell>
          <cell r="ER93" t="str">
            <v>Informes que den cuenta  de la implementación de herramientas tecnologicas de Gobierno Digital en la Secretaria General.</v>
          </cell>
          <cell r="ES93">
            <v>0</v>
          </cell>
          <cell r="ET93" t="str">
            <v>Informes que den cuenta  de la implementación de herramientas tecnológicas de Gobierno Digital en la Secretaria General.</v>
          </cell>
          <cell r="EU93">
            <v>0</v>
          </cell>
          <cell r="EV93">
            <v>0</v>
          </cell>
          <cell r="EW93">
            <v>0</v>
          </cell>
          <cell r="EX93" t="str">
            <v>N/A</v>
          </cell>
          <cell r="EY93" t="str">
            <v>N/A</v>
          </cell>
          <cell r="EZ93" t="str">
            <v>N/A</v>
          </cell>
          <cell r="FA93" t="str">
            <v>N/A</v>
          </cell>
          <cell r="FB93" t="str">
            <v>N/A</v>
          </cell>
          <cell r="FC93" t="str">
            <v>N/A</v>
          </cell>
          <cell r="FD93" t="str">
            <v>N/A</v>
          </cell>
          <cell r="FE93" t="str">
            <v>N/A</v>
          </cell>
          <cell r="FF93" t="str">
            <v>N/A</v>
          </cell>
          <cell r="FG93" t="str">
            <v>N/A</v>
          </cell>
          <cell r="FH93" t="str">
            <v>N/A</v>
          </cell>
          <cell r="FI93" t="str">
            <v>N/A</v>
          </cell>
          <cell r="FJ93" t="str">
            <v>N/A</v>
          </cell>
          <cell r="FK93" t="str">
            <v>N/A</v>
          </cell>
          <cell r="FL93" t="str">
            <v>N/A</v>
          </cell>
          <cell r="FM93" t="str">
            <v>N/A</v>
          </cell>
          <cell r="FN93" t="str">
            <v>N/A</v>
          </cell>
          <cell r="FO93" t="str">
            <v>N/A</v>
          </cell>
          <cell r="FP93" t="str">
            <v>N/A</v>
          </cell>
          <cell r="FQ93" t="str">
            <v>N/A</v>
          </cell>
          <cell r="FR93" t="str">
            <v>N/A</v>
          </cell>
          <cell r="FS93" t="str">
            <v>N/A</v>
          </cell>
          <cell r="FT93" t="str">
            <v>N/A</v>
          </cell>
          <cell r="FU93" t="str">
            <v>N/A</v>
          </cell>
          <cell r="FV93" t="str">
            <v>N/A</v>
          </cell>
          <cell r="FW93" t="str">
            <v>N/A</v>
          </cell>
          <cell r="FX93" t="str">
            <v>N/A</v>
          </cell>
          <cell r="FY93" t="str">
            <v>N/A</v>
          </cell>
          <cell r="FZ93" t="str">
            <v>N/A</v>
          </cell>
          <cell r="GA93" t="str">
            <v>N/A</v>
          </cell>
          <cell r="GB93" t="str">
            <v>N/A</v>
          </cell>
          <cell r="GC93" t="str">
            <v>N/A</v>
          </cell>
          <cell r="GD93" t="str">
            <v>N/A</v>
          </cell>
          <cell r="GE93" t="str">
            <v>N/A</v>
          </cell>
          <cell r="GF93" t="str">
            <v>N/A</v>
          </cell>
          <cell r="GG93" t="str">
            <v>N/A</v>
          </cell>
          <cell r="GH93" t="str">
            <v>N/A</v>
          </cell>
          <cell r="GI93" t="str">
            <v>N/A</v>
          </cell>
          <cell r="GJ93" t="str">
            <v>N/A</v>
          </cell>
          <cell r="GK93" t="str">
            <v>N/A</v>
          </cell>
          <cell r="GL93" t="str">
            <v>N/A</v>
          </cell>
          <cell r="GM93" t="str">
            <v>N/A</v>
          </cell>
          <cell r="GN93" t="str">
            <v>N/A</v>
          </cell>
          <cell r="GO93" t="str">
            <v>N/A</v>
          </cell>
          <cell r="GP93" t="str">
            <v>N/A</v>
          </cell>
          <cell r="GQ93" t="str">
            <v>N/A</v>
          </cell>
          <cell r="GR93" t="str">
            <v>N/A</v>
          </cell>
          <cell r="GS93" t="str">
            <v>N/A</v>
          </cell>
          <cell r="GT93" t="str">
            <v>N/A</v>
          </cell>
          <cell r="GU93" t="str">
            <v>N/A</v>
          </cell>
          <cell r="GV93" t="str">
            <v>N/A</v>
          </cell>
          <cell r="GW93" t="str">
            <v>N/A</v>
          </cell>
          <cell r="GX93" t="str">
            <v>N/A</v>
          </cell>
          <cell r="GY93" t="str">
            <v>N/A</v>
          </cell>
          <cell r="GZ93" t="str">
            <v>N/A</v>
          </cell>
          <cell r="HA93" t="str">
            <v>N/A</v>
          </cell>
          <cell r="HB93" t="str">
            <v>N/A</v>
          </cell>
          <cell r="HC93" t="str">
            <v>N/A</v>
          </cell>
          <cell r="HD93" t="str">
            <v>N/A</v>
          </cell>
          <cell r="HE93" t="str">
            <v>N/A</v>
          </cell>
          <cell r="HF93" t="str">
            <v>N/A</v>
          </cell>
          <cell r="HG93" t="str">
            <v>N/A</v>
          </cell>
          <cell r="HH93" t="str">
            <v>N/A</v>
          </cell>
          <cell r="HI93" t="str">
            <v>N/A</v>
          </cell>
          <cell r="HJ93" t="str">
            <v>N/A</v>
          </cell>
          <cell r="HK93" t="str">
            <v>N/A</v>
          </cell>
          <cell r="HL93" t="str">
            <v>N/A</v>
          </cell>
          <cell r="HM93" t="str">
            <v>N/A</v>
          </cell>
          <cell r="HN93" t="str">
            <v>N/A</v>
          </cell>
          <cell r="HO93" t="str">
            <v>N/A</v>
          </cell>
          <cell r="HP93" t="str">
            <v>N/A</v>
          </cell>
          <cell r="HQ93" t="str">
            <v>N/A</v>
          </cell>
          <cell r="HR93" t="str">
            <v>N/A</v>
          </cell>
          <cell r="HS93" t="str">
            <v>N/A</v>
          </cell>
          <cell r="HT93" t="str">
            <v>N/A</v>
          </cell>
          <cell r="HU93" t="str">
            <v>N/A</v>
          </cell>
          <cell r="HV93" t="str">
            <v>N/A</v>
          </cell>
          <cell r="HW93" t="str">
            <v>N/A</v>
          </cell>
          <cell r="HX93" t="str">
            <v xml:space="preserve">La Secretaria General  implemento:
1. Elastic Search, como Herramientas Tecnológicas de Gobierno digital que contribuye a aumentar la gobernabilidad de TI en la Secretaria General.   Se normalizaron los parámetros generales que permitan generar los correos a las personas encargadas de cada uno de los dispositivos de la plataforma TI de la Secretaria General, de dos formas  1. Reactiva: que se basa en realizar PING cada 3 minutos a los diferentes dispositivos y si en un rango de 15 minutos existiera 3 caídas se genera una alerta.   Y   2. Proactiva: que se basa en un límite o tamaño de ocupación en disco duro y memoria Ram en los servidores, siendo esta ultima la de mayor valor para la transformación digital en la que se encuentra la entidad.
2. se implementa herramienta tecnológica denominada  balanceo de cargas  en ambientes de prueba de la Secretaria General, teniendo estas pruebas con resultados satisfactorios, con HA o alta disponibilidad la que permite el balanceo de cargar,  y tener una mejor respuesta para los usuarios.
3. Se configuro una red WIFI - Gratis  de 30 Mbps que por medio de un Portal Cautivo, da acceso a servicios de conectividad a internet a los visitantes y personal externo del Edificio Manzana Liévano, en el mes de julio se encuentra en pruebas.
4. implemento y configuro canal o troncal de comunicación entre Manzana Liévano y Archivo que permite alcanzar alta disponibilidad en almacenamiento de datos </v>
          </cell>
          <cell r="HY93" t="str">
            <v>No se presentaron Retrasos</v>
          </cell>
          <cell r="HZ93" t="str">
            <v/>
          </cell>
          <cell r="IA93" t="str">
            <v/>
          </cell>
          <cell r="IB93" t="str">
            <v xml:space="preserve">Para el mes de febrero de 2022 se implementa herramienta tecnológica denominada Elastic Search  que realiza el Monitoreo de estado de servidores de datos administrados por la OTIC, en cuanto a Memoria usada y Espacio en disco.
</v>
          </cell>
          <cell r="IC93" t="str">
            <v/>
          </cell>
          <cell r="ID93" t="str">
            <v/>
          </cell>
          <cell r="IE93" t="str">
            <v xml:space="preserve">Para el mes de mayo de 2022 se implementa herramienta tecnológica denominada  balanceo de cargas  en ambientes de prueba de la Secretaria General, teniendo estas pruebas con resultados satisfactorios.
</v>
          </cell>
          <cell r="IF93" t="str">
            <v/>
          </cell>
          <cell r="IG93" t="str">
            <v xml:space="preserve">Para el mes de julio de 2022 se implementa herramienta tecnológica denominada  portal cautivo red WiFi gratis en Manzana Lievano a de la Secretaria General,  esta en pruebas con resultados satisfactorios.
</v>
          </cell>
          <cell r="IH93" t="str">
            <v/>
          </cell>
          <cell r="II93" t="str">
            <v xml:space="preserve">En el mes de septiembre se implemento y configuro canal o troncal de comunicación entre Manzana Liévano y Archivo que permite alcanzar alta disponibilidad en almacenamiento de datos </v>
          </cell>
          <cell r="IJ93" t="str">
            <v/>
          </cell>
          <cell r="IK93" t="str">
            <v/>
          </cell>
          <cell r="IL93" t="str">
            <v/>
          </cell>
          <cell r="IM93">
            <v>0</v>
          </cell>
          <cell r="IN93">
            <v>1</v>
          </cell>
          <cell r="IO93">
            <v>0</v>
          </cell>
          <cell r="IP93">
            <v>0</v>
          </cell>
          <cell r="IQ93">
            <v>1</v>
          </cell>
          <cell r="IR93">
            <v>0</v>
          </cell>
          <cell r="IS93">
            <v>1</v>
          </cell>
          <cell r="IT93">
            <v>0</v>
          </cell>
          <cell r="IU93">
            <v>1</v>
          </cell>
          <cell r="IV93">
            <v>0</v>
          </cell>
          <cell r="IW93">
            <v>0</v>
          </cell>
          <cell r="IX93">
            <v>0</v>
          </cell>
          <cell r="IY93">
            <v>0.8</v>
          </cell>
          <cell r="IZ93">
            <v>0</v>
          </cell>
          <cell r="JA93">
            <v>20</v>
          </cell>
          <cell r="JB93">
            <v>0</v>
          </cell>
          <cell r="JC93">
            <v>0</v>
          </cell>
          <cell r="JD93">
            <v>20</v>
          </cell>
          <cell r="JE93">
            <v>0</v>
          </cell>
          <cell r="JF93">
            <v>20</v>
          </cell>
          <cell r="JG93">
            <v>0</v>
          </cell>
          <cell r="JH93">
            <v>20</v>
          </cell>
          <cell r="JI93">
            <v>0</v>
          </cell>
          <cell r="JJ93">
            <v>0</v>
          </cell>
          <cell r="JK93">
            <v>0</v>
          </cell>
          <cell r="JL93">
            <v>80</v>
          </cell>
          <cell r="JM93">
            <v>0</v>
          </cell>
          <cell r="JN93">
            <v>20</v>
          </cell>
          <cell r="JO93">
            <v>20</v>
          </cell>
          <cell r="JP93">
            <v>20</v>
          </cell>
          <cell r="JQ93">
            <v>40</v>
          </cell>
          <cell r="JR93">
            <v>40</v>
          </cell>
          <cell r="JS93">
            <v>60</v>
          </cell>
          <cell r="JT93">
            <v>60</v>
          </cell>
          <cell r="JU93">
            <v>80</v>
          </cell>
          <cell r="JV93">
            <v>80</v>
          </cell>
          <cell r="JW93">
            <v>80</v>
          </cell>
          <cell r="JX93">
            <v>80</v>
          </cell>
          <cell r="JY93" t="str">
            <v>No Programó</v>
          </cell>
          <cell r="JZ93">
            <v>100</v>
          </cell>
          <cell r="KA93" t="str">
            <v/>
          </cell>
          <cell r="KB93" t="str">
            <v/>
          </cell>
          <cell r="KC93">
            <v>100</v>
          </cell>
          <cell r="KD93" t="str">
            <v/>
          </cell>
          <cell r="KE93">
            <v>100</v>
          </cell>
          <cell r="KF93" t="str">
            <v/>
          </cell>
          <cell r="KG93">
            <v>100</v>
          </cell>
          <cell r="KH93" t="str">
            <v/>
          </cell>
          <cell r="KI93" t="str">
            <v/>
          </cell>
          <cell r="KJ93" t="str">
            <v/>
          </cell>
          <cell r="KK93" t="str">
            <v>No Programó</v>
          </cell>
          <cell r="KL93">
            <v>100</v>
          </cell>
          <cell r="KM93">
            <v>100</v>
          </cell>
          <cell r="KN93">
            <v>100</v>
          </cell>
          <cell r="KO93">
            <v>100</v>
          </cell>
          <cell r="KP93">
            <v>100</v>
          </cell>
          <cell r="KQ93">
            <v>100</v>
          </cell>
          <cell r="KR93">
            <v>100</v>
          </cell>
          <cell r="KS93">
            <v>100</v>
          </cell>
          <cell r="KT93">
            <v>100</v>
          </cell>
          <cell r="KU93" t="str">
            <v/>
          </cell>
          <cell r="KV93" t="str">
            <v/>
          </cell>
          <cell r="KW93">
            <v>100</v>
          </cell>
          <cell r="KX93" t="str">
            <v>7872_2</v>
          </cell>
          <cell r="KY93" t="str">
            <v>2. Contar con servicios digitales que atiendan las necesidades de los grupos de interés</v>
          </cell>
          <cell r="KZ93">
            <v>100</v>
          </cell>
          <cell r="LA93">
            <v>87.416666666666671</v>
          </cell>
          <cell r="LB93" t="str">
            <v/>
          </cell>
          <cell r="LC93" t="str">
            <v/>
          </cell>
          <cell r="LD93">
            <v>100</v>
          </cell>
          <cell r="LE93">
            <v>80.708333333333343</v>
          </cell>
          <cell r="LF93">
            <v>15428222000</v>
          </cell>
          <cell r="LG93">
            <v>13911629371</v>
          </cell>
          <cell r="LH93">
            <v>9908493012</v>
          </cell>
          <cell r="LI93">
            <v>627400580</v>
          </cell>
          <cell r="LJ93">
            <v>620600576</v>
          </cell>
          <cell r="LK93" t="str">
            <v>No Programó</v>
          </cell>
          <cell r="LL93">
            <v>1</v>
          </cell>
          <cell r="LM93">
            <v>0</v>
          </cell>
          <cell r="LN93">
            <v>0</v>
          </cell>
          <cell r="LO93">
            <v>1</v>
          </cell>
          <cell r="LP93">
            <v>0</v>
          </cell>
          <cell r="LQ93">
            <v>1</v>
          </cell>
          <cell r="LR93">
            <v>0</v>
          </cell>
          <cell r="LS93">
            <v>1</v>
          </cell>
          <cell r="LT93">
            <v>0</v>
          </cell>
          <cell r="LU93" t="str">
            <v/>
          </cell>
          <cell r="LV93" t="str">
            <v/>
          </cell>
          <cell r="LW93">
            <v>4</v>
          </cell>
          <cell r="LX93">
            <v>4</v>
          </cell>
          <cell r="LY93">
            <v>4</v>
          </cell>
          <cell r="LZ93">
            <v>0</v>
          </cell>
          <cell r="MA93" t="str">
            <v>Oportuno: Se radica en los tiempos establecidos por la Oficina Asesora de Planeación - OAP</v>
          </cell>
          <cell r="MB93" t="str">
            <v>No aplica</v>
          </cell>
          <cell r="MC93" t="str">
            <v>No aplica</v>
          </cell>
          <cell r="MD93" t="str">
            <v>Oportuno: Se radica en los tiempos establecidos por la Oficina Asesora de Planeación - OAP</v>
          </cell>
          <cell r="ME93" t="str">
            <v>No aplica</v>
          </cell>
          <cell r="MF93" t="str">
            <v>Oportuno: Se radica en los tiempos establecidos por la Oficina Asesora de Planeación - OAP</v>
          </cell>
          <cell r="MG93" t="str">
            <v>No aplica</v>
          </cell>
          <cell r="MH93">
            <v>0</v>
          </cell>
          <cell r="MI93">
            <v>0</v>
          </cell>
          <cell r="MJ93">
            <v>0</v>
          </cell>
          <cell r="MK93">
            <v>0</v>
          </cell>
          <cell r="ML93">
            <v>0</v>
          </cell>
          <cell r="MM9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93" t="str">
            <v>No aplica</v>
          </cell>
          <cell r="MO93" t="str">
            <v>No aplica</v>
          </cell>
          <cell r="MP9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93" t="str">
            <v>No aplica</v>
          </cell>
          <cell r="MR93" t="str">
            <v>Coherente: La información de avance de la magnitud, consignada en el reporte del periodo, concuerda con la programación realizada, con la información cualitativa presentada, con las actividades establecidas (si aplica) y con los soportes presentados. Esta</v>
          </cell>
          <cell r="MS93" t="str">
            <v>No aplica</v>
          </cell>
          <cell r="MT93">
            <v>0</v>
          </cell>
          <cell r="MU93">
            <v>0</v>
          </cell>
          <cell r="MV93">
            <v>0</v>
          </cell>
          <cell r="MW93">
            <v>0</v>
          </cell>
          <cell r="MX93" t="str">
            <v>No Programó</v>
          </cell>
          <cell r="MY93">
            <v>100</v>
          </cell>
          <cell r="MZ93">
            <v>100</v>
          </cell>
          <cell r="NA93">
            <v>100</v>
          </cell>
          <cell r="NB93">
            <v>100</v>
          </cell>
          <cell r="NC93">
            <v>100</v>
          </cell>
          <cell r="ND93">
            <v>100</v>
          </cell>
          <cell r="NE93">
            <v>100</v>
          </cell>
          <cell r="NF93">
            <v>100</v>
          </cell>
          <cell r="NG93">
            <v>100</v>
          </cell>
          <cell r="NH93" t="str">
            <v/>
          </cell>
          <cell r="NI93" t="str">
            <v/>
          </cell>
          <cell r="NJ93">
            <v>0</v>
          </cell>
          <cell r="NK93" t="str">
            <v>No aplica</v>
          </cell>
          <cell r="NL93" t="str">
            <v>No aplica</v>
          </cell>
          <cell r="NM93" t="str">
            <v>No aplica</v>
          </cell>
          <cell r="NN93" t="str">
            <v>No aplica</v>
          </cell>
          <cell r="NO93" t="str">
            <v>No aplica</v>
          </cell>
          <cell r="NP93" t="str">
            <v>No aplica</v>
          </cell>
          <cell r="NQ93" t="str">
            <v>No aplica</v>
          </cell>
          <cell r="NR93">
            <v>0</v>
          </cell>
          <cell r="NS93">
            <v>0</v>
          </cell>
          <cell r="NT93">
            <v>0</v>
          </cell>
          <cell r="NU93">
            <v>0</v>
          </cell>
          <cell r="NV93">
            <v>0</v>
          </cell>
          <cell r="NW93" t="str">
            <v>No se presentaron problemas o dificultades en el periodo de reporte</v>
          </cell>
          <cell r="NX93" t="str">
            <v>No Programó</v>
          </cell>
          <cell r="NY93" t="str">
            <v>No Programó</v>
          </cell>
          <cell r="NZ93" t="str">
            <v>No se presentaron problemas o dificultades en el periodo de reporte</v>
          </cell>
          <cell r="OA93" t="str">
            <v>No Programó</v>
          </cell>
          <cell r="OB93" t="str">
            <v>No se presentaron problemas o dificultades en el periodo de reporte</v>
          </cell>
          <cell r="OC93" t="str">
            <v>No Programó</v>
          </cell>
          <cell r="OD93">
            <v>0</v>
          </cell>
          <cell r="OE93">
            <v>0</v>
          </cell>
          <cell r="OF93">
            <v>0</v>
          </cell>
          <cell r="OG93">
            <v>0</v>
          </cell>
          <cell r="OJ93" t="str">
            <v>PD141</v>
          </cell>
          <cell r="OK93">
            <v>4</v>
          </cell>
          <cell r="OL93" t="str">
            <v>N/A</v>
          </cell>
          <cell r="OM93" t="str">
            <v>N/A</v>
          </cell>
          <cell r="ON93" t="str">
            <v>N/A</v>
          </cell>
          <cell r="OO93" t="str">
            <v>N/A</v>
          </cell>
          <cell r="OP93" t="str">
            <v>N/A</v>
          </cell>
          <cell r="OQ93" t="str">
            <v>N/A</v>
          </cell>
          <cell r="OR93" t="str">
            <v>N/A</v>
          </cell>
          <cell r="OS93" t="str">
            <v>N/A</v>
          </cell>
          <cell r="OT93" t="str">
            <v>N/A</v>
          </cell>
          <cell r="OU93" t="str">
            <v>N/A</v>
          </cell>
          <cell r="OV93" t="str">
            <v>N/A</v>
          </cell>
          <cell r="OW93" t="str">
            <v>N/A</v>
          </cell>
          <cell r="OX93" t="str">
            <v>N/A</v>
          </cell>
          <cell r="OY93" t="str">
            <v>N/A</v>
          </cell>
          <cell r="OZ93" t="str">
            <v>N/A</v>
          </cell>
          <cell r="PA93" t="str">
            <v>N/A</v>
          </cell>
          <cell r="PB93" t="str">
            <v>N/A</v>
          </cell>
          <cell r="PC93" t="str">
            <v>N/A</v>
          </cell>
          <cell r="PD93" t="str">
            <v>N/A</v>
          </cell>
          <cell r="PE93" t="str">
            <v>N/A</v>
          </cell>
          <cell r="PF93" t="str">
            <v>N/A</v>
          </cell>
          <cell r="PG93" t="str">
            <v>N/A</v>
          </cell>
          <cell r="PH93" t="str">
            <v>N/A</v>
          </cell>
          <cell r="PI93" t="str">
            <v>N/A</v>
          </cell>
          <cell r="PJ93" t="str">
            <v>N/A</v>
          </cell>
          <cell r="PK93" t="str">
            <v>N/A</v>
          </cell>
          <cell r="PL93">
            <v>6800004</v>
          </cell>
          <cell r="PM93">
            <v>620600576</v>
          </cell>
          <cell r="PN93" t="str">
            <v>Indicador MGA</v>
          </cell>
        </row>
        <row r="94">
          <cell r="A94" t="str">
            <v>PD142</v>
          </cell>
          <cell r="B94">
            <v>7872</v>
          </cell>
          <cell r="C94" t="str">
            <v>7872_MGA_3</v>
          </cell>
          <cell r="D94">
            <v>2020110010185</v>
          </cell>
          <cell r="E94" t="str">
            <v>Un nuevo contrato social y ambiental para la Bogotá del siglo XXI</v>
          </cell>
          <cell r="F94" t="str">
            <v>5. Construir Bogotá región con gobierno abierto, transparente y ciudadanía consciente.</v>
          </cell>
          <cell r="G94" t="str">
            <v>54. Transformación digital y gestión de TIC para un territorio inteligente</v>
          </cell>
          <cell r="H94" t="str">
            <v>Generar valor público para la ciudadanía, la Secretaria General y sus grupos de interes, mediante el uso y aprovechamiento estratégico de TIC.</v>
          </cell>
          <cell r="I94" t="str">
            <v>N/A</v>
          </cell>
          <cell r="J94" t="str">
            <v>Transformación digital y gestión TIC</v>
          </cell>
          <cell r="K94" t="str">
            <v>Oficina de Alta Consejería Distrital de Tecnologías de Información y Comunicaciones - TIC</v>
          </cell>
          <cell r="L94" t="str">
            <v>Felipe Guzman Ramirez</v>
          </cell>
          <cell r="M94" t="str">
            <v>Alto Consejero Distrital de Tecnologías de Información y Comunicaciones - TIC</v>
          </cell>
          <cell r="N94" t="str">
            <v>Oficina de Alta Consejería Distrital de Tecnologías de Información y Comunicaciones - TIC</v>
          </cell>
          <cell r="O94" t="str">
            <v>Felipe Guzman Ramirez</v>
          </cell>
          <cell r="P94" t="str">
            <v>Alto Consejero Distrital de Tecnologías de Información y Comunicaciones - TIC</v>
          </cell>
          <cell r="Q94" t="str">
            <v>Luisa Fernanda Ortega</v>
          </cell>
          <cell r="R94" t="str">
            <v>Jenny Torres</v>
          </cell>
          <cell r="S94" t="str">
            <v>Consolidar los avances de las metas de proyecto de inversión que apunten a la implementación de la estrategia de gobierno digital</v>
          </cell>
          <cell r="T94" t="str">
            <v>Informes de seguimiento de las metas del proyecto de inversión que apuntan a la implementación de la Estrategia de Gobierno digital realizados</v>
          </cell>
          <cell r="AF94" t="str">
            <v>Consolidar los avances de las metas de proyecto de inversión que apunten a la implementación de la estrategia de gobierno digital</v>
          </cell>
          <cell r="AI94" t="str">
            <v xml:space="preserve">PD_Gestion MGA: Consolidar los avances de las metas de proyecto de inversión que apunten a la implementación de la estrategia de gobierno digital; </v>
          </cell>
          <cell r="AJ94">
            <v>0</v>
          </cell>
          <cell r="AK94">
            <v>44055</v>
          </cell>
          <cell r="AL94">
            <v>1</v>
          </cell>
          <cell r="AM94">
            <v>2022</v>
          </cell>
          <cell r="AN94" t="str">
            <v>El indicador se encarga de consolidar los diferentes logros y avances que a través del proyecto de inversión de la Alta Consejería Distrital den cuenta de la implementación de la estrategia de gobierno digital. El reporte de este indicador se realizará trimestre vencido con un máximo de retraso de 30 días calendario basados en los informes de gestión de la Alta Consejería Distrital de TIC.</v>
          </cell>
          <cell r="AO94" t="str">
            <v>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v>
          </cell>
          <cell r="AP94">
            <v>2020</v>
          </cell>
          <cell r="AQ94">
            <v>2024</v>
          </cell>
          <cell r="AR94" t="str">
            <v>Suma</v>
          </cell>
          <cell r="AS94" t="str">
            <v>Eficacia</v>
          </cell>
          <cell r="AT94" t="str">
            <v>Número</v>
          </cell>
          <cell r="AU94" t="str">
            <v>Producto</v>
          </cell>
          <cell r="AV94" t="str">
            <v>N/D</v>
          </cell>
          <cell r="AW94" t="str">
            <v>N/D</v>
          </cell>
          <cell r="AX94" t="str">
            <v>N/D</v>
          </cell>
          <cell r="AZ94">
            <v>1</v>
          </cell>
          <cell r="BB94" t="str">
            <v>Lograr Reportar los avances en la implementación de la estrategia de gobierno digital a través del seguimiento de metas en el proyecto de inversión</v>
          </cell>
          <cell r="BC94" t="str">
            <v>Sumatoria de los informes de seguimiento de las metas del proyecto de inversión realizados y que den cuenta de la implementación de la estrategia de Gobierno Digital</v>
          </cell>
          <cell r="BD94" t="str">
            <v>Numero de los informes de seguimiento de las metas del proyecto de inversión realizados y que den cuenta de la implementación de la estrategia de Gobierno Digital</v>
          </cell>
          <cell r="BE94" t="str">
            <v>N/A</v>
          </cell>
          <cell r="BF94" t="str">
            <v>Informes que den cuenta de la Implementación de la estrategia.
Plan de Acción.</v>
          </cell>
          <cell r="BG94">
            <v>1</v>
          </cell>
          <cell r="BH94">
            <v>44055</v>
          </cell>
          <cell r="BI94">
            <v>0</v>
          </cell>
          <cell r="BJ94" t="str">
            <v>Establecer variables 1 y/o 2 numéricas</v>
          </cell>
          <cell r="BK94">
            <v>16</v>
          </cell>
          <cell r="BL94">
            <v>2</v>
          </cell>
          <cell r="BM94">
            <v>4</v>
          </cell>
          <cell r="BN94">
            <v>4</v>
          </cell>
          <cell r="BO94">
            <v>4</v>
          </cell>
          <cell r="BP94">
            <v>2</v>
          </cell>
          <cell r="BW94">
            <v>2</v>
          </cell>
          <cell r="BX94">
            <v>4</v>
          </cell>
          <cell r="BY94">
            <v>4</v>
          </cell>
          <cell r="BZ94">
            <v>4</v>
          </cell>
          <cell r="CA94">
            <v>4</v>
          </cell>
          <cell r="CB94">
            <v>0</v>
          </cell>
          <cell r="CC94" t="str">
            <v>N/A</v>
          </cell>
          <cell r="CD94">
            <v>0</v>
          </cell>
          <cell r="CE94">
            <v>0</v>
          </cell>
          <cell r="CF94">
            <v>2</v>
          </cell>
          <cell r="CG94">
            <v>4</v>
          </cell>
          <cell r="CH94">
            <v>9</v>
          </cell>
          <cell r="CI94" t="str">
            <v>Suma</v>
          </cell>
          <cell r="CJ94">
            <v>0</v>
          </cell>
          <cell r="CK94">
            <v>0</v>
          </cell>
          <cell r="CL94">
            <v>1</v>
          </cell>
          <cell r="CM94">
            <v>0</v>
          </cell>
          <cell r="CN94">
            <v>0</v>
          </cell>
          <cell r="CO94">
            <v>1</v>
          </cell>
          <cell r="CP94">
            <v>0</v>
          </cell>
          <cell r="CQ94">
            <v>0</v>
          </cell>
          <cell r="CR94">
            <v>1</v>
          </cell>
          <cell r="CS94">
            <v>0</v>
          </cell>
          <cell r="CT94">
            <v>0</v>
          </cell>
          <cell r="CU94">
            <v>1</v>
          </cell>
          <cell r="CV94">
            <v>4</v>
          </cell>
          <cell r="CW94">
            <v>3</v>
          </cell>
          <cell r="CX94">
            <v>3</v>
          </cell>
          <cell r="CY94">
            <v>0</v>
          </cell>
          <cell r="CZ94">
            <v>0</v>
          </cell>
          <cell r="DA94">
            <v>0</v>
          </cell>
          <cell r="DB94">
            <v>0</v>
          </cell>
          <cell r="DC94">
            <v>0</v>
          </cell>
          <cell r="DD94">
            <v>0</v>
          </cell>
          <cell r="DE94">
            <v>0</v>
          </cell>
          <cell r="DF94">
            <v>0</v>
          </cell>
          <cell r="DG94">
            <v>0</v>
          </cell>
          <cell r="DH94">
            <v>0</v>
          </cell>
          <cell r="DI94">
            <v>0</v>
          </cell>
          <cell r="DJ94">
            <v>0</v>
          </cell>
          <cell r="DK94">
            <v>4</v>
          </cell>
          <cell r="DL94">
            <v>0</v>
          </cell>
          <cell r="DM94">
            <v>0</v>
          </cell>
          <cell r="DN94">
            <v>1</v>
          </cell>
          <cell r="DO94">
            <v>0</v>
          </cell>
          <cell r="DP94">
            <v>0</v>
          </cell>
          <cell r="DQ94">
            <v>1</v>
          </cell>
          <cell r="DR94">
            <v>0</v>
          </cell>
          <cell r="DS94">
            <v>0</v>
          </cell>
          <cell r="DT94">
            <v>1</v>
          </cell>
          <cell r="DU94">
            <v>0</v>
          </cell>
          <cell r="DV94">
            <v>0</v>
          </cell>
          <cell r="DW94">
            <v>0</v>
          </cell>
          <cell r="DX94">
            <v>3</v>
          </cell>
          <cell r="DY94">
            <v>3</v>
          </cell>
          <cell r="DZ94">
            <v>0</v>
          </cell>
          <cell r="EA94">
            <v>0</v>
          </cell>
          <cell r="EB94" t="str">
            <v>Informe de seguimiento de las metas del proyecto de inversión que den cuenta de la implementación de la estrategia de gobierno digital</v>
          </cell>
          <cell r="EC94">
            <v>0</v>
          </cell>
          <cell r="ED94">
            <v>0</v>
          </cell>
          <cell r="EE94" t="str">
            <v>Informe de seguimiento de las metas del proyecto de inversión que den cuenta de la implementación de la estrategia de gobierno digital</v>
          </cell>
          <cell r="EF94">
            <v>0</v>
          </cell>
          <cell r="EG94">
            <v>0</v>
          </cell>
          <cell r="EH94" t="str">
            <v>Informe de seguimiento de las metas del proyecto de inversión que den cuenta de la implementación de la estrategia de gobierno digital</v>
          </cell>
          <cell r="EI94">
            <v>0</v>
          </cell>
          <cell r="EJ94">
            <v>0</v>
          </cell>
          <cell r="EK94" t="str">
            <v>Informe de seguimiento de las metas del proyecto de inversión que den cuenta de la implementación de la estrategia de gobierno digital</v>
          </cell>
          <cell r="EL94">
            <v>0</v>
          </cell>
          <cell r="EM94">
            <v>0</v>
          </cell>
          <cell r="EN94" t="str">
            <v>Informe de seguimiento de las metas del proyecto de inversión que den cuenta de la implementación de la estrategia de gobierno digital</v>
          </cell>
          <cell r="EO94">
            <v>0</v>
          </cell>
          <cell r="EP94">
            <v>0</v>
          </cell>
          <cell r="EQ94" t="str">
            <v>Informe de seguimiento de las metas del proyecto de inversión que den cuenta de la implementación de la estrategia de gobierno digital</v>
          </cell>
          <cell r="ER94">
            <v>0</v>
          </cell>
          <cell r="ES94">
            <v>0</v>
          </cell>
          <cell r="ET94" t="str">
            <v>Informe de seguimiento de las metas del proyecto de inversión que den cuenta de la implementación de la estrategia de gobierno digital</v>
          </cell>
          <cell r="EU94">
            <v>0</v>
          </cell>
          <cell r="EV94">
            <v>0</v>
          </cell>
          <cell r="EW94">
            <v>0</v>
          </cell>
          <cell r="EX94" t="str">
            <v>N/A</v>
          </cell>
          <cell r="EY94" t="str">
            <v>N/A</v>
          </cell>
          <cell r="EZ94" t="str">
            <v>N/A</v>
          </cell>
          <cell r="FA94" t="str">
            <v>N/A</v>
          </cell>
          <cell r="FB94" t="str">
            <v>N/A</v>
          </cell>
          <cell r="FC94" t="str">
            <v>N/A</v>
          </cell>
          <cell r="FD94" t="str">
            <v>N/A</v>
          </cell>
          <cell r="FE94" t="str">
            <v>N/A</v>
          </cell>
          <cell r="FF94" t="str">
            <v>N/A</v>
          </cell>
          <cell r="FG94" t="str">
            <v>N/A</v>
          </cell>
          <cell r="FH94" t="str">
            <v>N/A</v>
          </cell>
          <cell r="FI94" t="str">
            <v>N/A</v>
          </cell>
          <cell r="FJ94" t="str">
            <v>N/A</v>
          </cell>
          <cell r="FK94" t="str">
            <v>N/A</v>
          </cell>
          <cell r="FL94" t="str">
            <v>N/A</v>
          </cell>
          <cell r="FM94" t="str">
            <v>N/A</v>
          </cell>
          <cell r="FN94" t="str">
            <v>N/A</v>
          </cell>
          <cell r="FO94" t="str">
            <v>N/A</v>
          </cell>
          <cell r="FP94" t="str">
            <v>N/A</v>
          </cell>
          <cell r="FQ94" t="str">
            <v>N/A</v>
          </cell>
          <cell r="FR94" t="str">
            <v>N/A</v>
          </cell>
          <cell r="FS94" t="str">
            <v>N/A</v>
          </cell>
          <cell r="FT94" t="str">
            <v>N/A</v>
          </cell>
          <cell r="FU94" t="str">
            <v>N/A</v>
          </cell>
          <cell r="FV94" t="str">
            <v>N/A</v>
          </cell>
          <cell r="FW94" t="str">
            <v>N/A</v>
          </cell>
          <cell r="FX94" t="str">
            <v>N/A</v>
          </cell>
          <cell r="FY94" t="str">
            <v>N/A</v>
          </cell>
          <cell r="FZ94" t="str">
            <v>N/A</v>
          </cell>
          <cell r="GA94" t="str">
            <v>N/A</v>
          </cell>
          <cell r="GB94" t="str">
            <v>N/A</v>
          </cell>
          <cell r="GC94" t="str">
            <v>N/A</v>
          </cell>
          <cell r="GD94" t="str">
            <v>N/A</v>
          </cell>
          <cell r="GE94" t="str">
            <v>N/A</v>
          </cell>
          <cell r="GF94" t="str">
            <v>N/A</v>
          </cell>
          <cell r="GG94" t="str">
            <v>N/A</v>
          </cell>
          <cell r="GH94" t="str">
            <v>N/A</v>
          </cell>
          <cell r="GI94" t="str">
            <v>N/A</v>
          </cell>
          <cell r="GJ94" t="str">
            <v>N/A</v>
          </cell>
          <cell r="GK94" t="str">
            <v>N/A</v>
          </cell>
          <cell r="GL94" t="str">
            <v>N/A</v>
          </cell>
          <cell r="GM94" t="str">
            <v>N/A</v>
          </cell>
          <cell r="GN94" t="str">
            <v>N/A</v>
          </cell>
          <cell r="GO94" t="str">
            <v>N/A</v>
          </cell>
          <cell r="GP94" t="str">
            <v>N/A</v>
          </cell>
          <cell r="GQ94" t="str">
            <v>N/A</v>
          </cell>
          <cell r="GR94" t="str">
            <v>N/A</v>
          </cell>
          <cell r="GS94" t="str">
            <v>N/A</v>
          </cell>
          <cell r="GT94" t="str">
            <v>N/A</v>
          </cell>
          <cell r="GU94" t="str">
            <v>N/A</v>
          </cell>
          <cell r="GV94" t="str">
            <v>N/A</v>
          </cell>
          <cell r="GW94" t="str">
            <v>N/A</v>
          </cell>
          <cell r="GX94" t="str">
            <v>N/A</v>
          </cell>
          <cell r="GY94" t="str">
            <v>N/A</v>
          </cell>
          <cell r="GZ94" t="str">
            <v>N/A</v>
          </cell>
          <cell r="HA94" t="str">
            <v>N/A</v>
          </cell>
          <cell r="HB94" t="str">
            <v>N/A</v>
          </cell>
          <cell r="HC94" t="str">
            <v>N/A</v>
          </cell>
          <cell r="HD94" t="str">
            <v>N/A</v>
          </cell>
          <cell r="HE94" t="str">
            <v>N/A</v>
          </cell>
          <cell r="HF94" t="str">
            <v>N/A</v>
          </cell>
          <cell r="HG94" t="str">
            <v>N/A</v>
          </cell>
          <cell r="HH94" t="str">
            <v>N/A</v>
          </cell>
          <cell r="HI94" t="str">
            <v>N/A</v>
          </cell>
          <cell r="HJ94" t="str">
            <v>N/A</v>
          </cell>
          <cell r="HK94" t="str">
            <v>N/A</v>
          </cell>
          <cell r="HL94" t="str">
            <v>N/A</v>
          </cell>
          <cell r="HM94" t="str">
            <v>N/A</v>
          </cell>
          <cell r="HN94" t="str">
            <v>N/A</v>
          </cell>
          <cell r="HO94" t="str">
            <v>N/A</v>
          </cell>
          <cell r="HP94" t="str">
            <v>N/A</v>
          </cell>
          <cell r="HQ94" t="str">
            <v>N/A</v>
          </cell>
          <cell r="HR94" t="str">
            <v>N/A</v>
          </cell>
          <cell r="HS94" t="str">
            <v>N/A</v>
          </cell>
          <cell r="HT94" t="str">
            <v>N/A</v>
          </cell>
          <cell r="HU94" t="str">
            <v>N/A</v>
          </cell>
          <cell r="HV94" t="str">
            <v>N/A</v>
          </cell>
          <cell r="HW94" t="str">
            <v>N/A</v>
          </cell>
          <cell r="HX94" t="str">
            <v>Avances: Durante el periodo se logró la realización del informe de seguimiento de las metas que dan cuenta de la implementación de la implementación de la estrategia de gobierno digital en los habilitadores de Arquitectura y los componentes de Gestión del conocimiento, uso, apropiación y divulgación.</v>
          </cell>
          <cell r="HY94" t="str">
            <v>Retrasos: Durante el periodo no se presentaron retrasos que impidieran el desarrollo del producto</v>
          </cell>
          <cell r="HZ94" t="str">
            <v/>
          </cell>
          <cell r="IA94" t="str">
            <v/>
          </cell>
          <cell r="IB94" t="str">
            <v/>
          </cell>
          <cell r="IC94" t="str">
            <v>Avances: Durante el periodo se logró la realización del informe de seguimiento de las metas que dan cuenta de la implementación de la implementación de la estrategia de Gobierno Gigital.
Retrasos: No se presentaron retrasos</v>
          </cell>
          <cell r="ID94" t="str">
            <v/>
          </cell>
          <cell r="IE94" t="str">
            <v/>
          </cell>
          <cell r="IF94" t="str">
            <v>Avances: Durante el periodo se logró la realización del informe de seguimiento de las metas del proyecto de inversión PD137, PD139, PD135 y PD138 que dan cuenta de la implementación de la estrategia de Gobierno Digital en los habilitadores de Arquitectura y los componentes de Gestión del conocimiento, uso, apropiación y divulgación.
Retrasos: No se presentaron retrasos</v>
          </cell>
          <cell r="IG94" t="str">
            <v/>
          </cell>
          <cell r="IH94" t="str">
            <v/>
          </cell>
          <cell r="II94" t="str">
            <v>Avances: Durante el periodo se logró la realización del informe de seguimiento de las metas del proyecto de inversión PD137 y PD139 que dan cuenta de la implementación de la estrategia de Gobierno Digital en los habilitadores de Arquitectura y los componentes de Gestión del conocimiento, uso, apropiación y divulgación.
Retrasos: No se presentaron retrasos</v>
          </cell>
          <cell r="IJ94" t="str">
            <v/>
          </cell>
          <cell r="IK94" t="str">
            <v/>
          </cell>
          <cell r="IL94" t="str">
            <v/>
          </cell>
          <cell r="IM94">
            <v>0</v>
          </cell>
          <cell r="IN94">
            <v>0</v>
          </cell>
          <cell r="IO94">
            <v>1</v>
          </cell>
          <cell r="IP94">
            <v>0</v>
          </cell>
          <cell r="IQ94">
            <v>0</v>
          </cell>
          <cell r="IR94">
            <v>1</v>
          </cell>
          <cell r="IS94">
            <v>0</v>
          </cell>
          <cell r="IT94">
            <v>0</v>
          </cell>
          <cell r="IU94">
            <v>1</v>
          </cell>
          <cell r="IV94">
            <v>0</v>
          </cell>
          <cell r="IW94">
            <v>0</v>
          </cell>
          <cell r="IX94">
            <v>0</v>
          </cell>
          <cell r="IY94">
            <v>0.75</v>
          </cell>
          <cell r="IZ94">
            <v>0</v>
          </cell>
          <cell r="JA94">
            <v>0</v>
          </cell>
          <cell r="JB94">
            <v>25</v>
          </cell>
          <cell r="JC94">
            <v>0</v>
          </cell>
          <cell r="JD94">
            <v>0</v>
          </cell>
          <cell r="JE94">
            <v>25</v>
          </cell>
          <cell r="JF94">
            <v>0</v>
          </cell>
          <cell r="JG94">
            <v>0</v>
          </cell>
          <cell r="JH94">
            <v>25</v>
          </cell>
          <cell r="JI94">
            <v>0</v>
          </cell>
          <cell r="JJ94">
            <v>0</v>
          </cell>
          <cell r="JK94">
            <v>0</v>
          </cell>
          <cell r="JL94">
            <v>75</v>
          </cell>
          <cell r="JM94">
            <v>0</v>
          </cell>
          <cell r="JN94">
            <v>0</v>
          </cell>
          <cell r="JO94">
            <v>25</v>
          </cell>
          <cell r="JP94">
            <v>25</v>
          </cell>
          <cell r="JQ94">
            <v>25</v>
          </cell>
          <cell r="JR94">
            <v>50</v>
          </cell>
          <cell r="JS94">
            <v>50</v>
          </cell>
          <cell r="JT94">
            <v>50</v>
          </cell>
          <cell r="JU94">
            <v>75</v>
          </cell>
          <cell r="JV94">
            <v>75</v>
          </cell>
          <cell r="JW94">
            <v>75</v>
          </cell>
          <cell r="JX94">
            <v>75</v>
          </cell>
          <cell r="JY94" t="str">
            <v>No Programó</v>
          </cell>
          <cell r="JZ94" t="str">
            <v/>
          </cell>
          <cell r="KA94">
            <v>100</v>
          </cell>
          <cell r="KB94" t="str">
            <v/>
          </cell>
          <cell r="KC94" t="str">
            <v/>
          </cell>
          <cell r="KD94">
            <v>100</v>
          </cell>
          <cell r="KE94" t="str">
            <v/>
          </cell>
          <cell r="KF94" t="str">
            <v/>
          </cell>
          <cell r="KG94">
            <v>100</v>
          </cell>
          <cell r="KH94" t="str">
            <v/>
          </cell>
          <cell r="KI94" t="str">
            <v/>
          </cell>
          <cell r="KJ94" t="str">
            <v/>
          </cell>
          <cell r="KK94" t="str">
            <v>No Programó</v>
          </cell>
          <cell r="KL94" t="str">
            <v>No Programó</v>
          </cell>
          <cell r="KM94">
            <v>100</v>
          </cell>
          <cell r="KN94">
            <v>100</v>
          </cell>
          <cell r="KO94">
            <v>100</v>
          </cell>
          <cell r="KP94">
            <v>100</v>
          </cell>
          <cell r="KQ94">
            <v>100</v>
          </cell>
          <cell r="KR94">
            <v>100</v>
          </cell>
          <cell r="KS94">
            <v>100</v>
          </cell>
          <cell r="KT94">
            <v>100</v>
          </cell>
          <cell r="KU94" t="str">
            <v/>
          </cell>
          <cell r="KV94" t="str">
            <v/>
          </cell>
          <cell r="KW94">
            <v>100</v>
          </cell>
          <cell r="KX94" t="str">
            <v>7872_N</v>
          </cell>
          <cell r="KY94" t="str">
            <v>N/A</v>
          </cell>
          <cell r="KZ94" t="str">
            <v>No programó</v>
          </cell>
          <cell r="LA94" t="str">
            <v/>
          </cell>
          <cell r="LB94" t="str">
            <v/>
          </cell>
          <cell r="LC94" t="str">
            <v/>
          </cell>
          <cell r="LD94">
            <v>100</v>
          </cell>
          <cell r="LE94">
            <v>80.708333333333343</v>
          </cell>
          <cell r="LF94">
            <v>15428222000</v>
          </cell>
          <cell r="LG94">
            <v>13911629371</v>
          </cell>
          <cell r="LH94">
            <v>9908493012</v>
          </cell>
          <cell r="LI94">
            <v>627400580</v>
          </cell>
          <cell r="LJ94">
            <v>620600576</v>
          </cell>
          <cell r="LK94" t="str">
            <v>No Programó</v>
          </cell>
          <cell r="LL94" t="str">
            <v>No Programó</v>
          </cell>
          <cell r="LM94">
            <v>1</v>
          </cell>
          <cell r="LN94">
            <v>0</v>
          </cell>
          <cell r="LO94">
            <v>0</v>
          </cell>
          <cell r="LP94">
            <v>1</v>
          </cell>
          <cell r="LQ94">
            <v>0</v>
          </cell>
          <cell r="LR94">
            <v>0</v>
          </cell>
          <cell r="LS94">
            <v>1</v>
          </cell>
          <cell r="LT94">
            <v>0</v>
          </cell>
          <cell r="LU94" t="str">
            <v/>
          </cell>
          <cell r="LV94" t="str">
            <v/>
          </cell>
          <cell r="LW94">
            <v>3</v>
          </cell>
          <cell r="LX94">
            <v>3</v>
          </cell>
          <cell r="LY94">
            <v>3</v>
          </cell>
          <cell r="LZ94">
            <v>0</v>
          </cell>
          <cell r="MA94">
            <v>0</v>
          </cell>
          <cell r="MB94" t="str">
            <v>Oportuno: Se radica en los tiempos establecidos por la Oficina Asesora de Planeación - OAP</v>
          </cell>
          <cell r="MC94" t="str">
            <v>No aplica</v>
          </cell>
          <cell r="MD94" t="str">
            <v>No aplica</v>
          </cell>
          <cell r="ME94" t="str">
            <v>Oportuno: Se radica en los tiempos establecidos por la Oficina Asesora de Planeación - OAP</v>
          </cell>
          <cell r="MF94" t="str">
            <v>No aplica</v>
          </cell>
          <cell r="MG94" t="str">
            <v>No aplica</v>
          </cell>
          <cell r="MH94">
            <v>0</v>
          </cell>
          <cell r="MI94">
            <v>0</v>
          </cell>
          <cell r="MJ94">
            <v>0</v>
          </cell>
          <cell r="MK94">
            <v>0</v>
          </cell>
          <cell r="ML94">
            <v>0</v>
          </cell>
          <cell r="MM94">
            <v>0</v>
          </cell>
          <cell r="MN9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94" t="str">
            <v>No aplica</v>
          </cell>
          <cell r="MP94" t="str">
            <v>No aplica</v>
          </cell>
          <cell r="MQ94" t="str">
            <v>Coherente: La información de avance de la magnitud, consignada en el reporte del periodo, concuerda con la programación realizada, con la información cualitativa presentada, con las actividades establecidas (si aplica) y con los soportes presentados. Esta</v>
          </cell>
          <cell r="MR94" t="str">
            <v>No aplica</v>
          </cell>
          <cell r="MS94" t="str">
            <v>No aplica</v>
          </cell>
          <cell r="MT94">
            <v>0</v>
          </cell>
          <cell r="MU94">
            <v>0</v>
          </cell>
          <cell r="MV94">
            <v>0</v>
          </cell>
          <cell r="MW94">
            <v>0</v>
          </cell>
          <cell r="MX94" t="str">
            <v>No Programó</v>
          </cell>
          <cell r="MY94" t="str">
            <v>No Programó</v>
          </cell>
          <cell r="MZ94">
            <v>100</v>
          </cell>
          <cell r="NA94">
            <v>100</v>
          </cell>
          <cell r="NB94">
            <v>100</v>
          </cell>
          <cell r="NC94">
            <v>100</v>
          </cell>
          <cell r="ND94">
            <v>100</v>
          </cell>
          <cell r="NE94">
            <v>100</v>
          </cell>
          <cell r="NF94">
            <v>100</v>
          </cell>
          <cell r="NG94">
            <v>100</v>
          </cell>
          <cell r="NH94" t="str">
            <v/>
          </cell>
          <cell r="NI94" t="str">
            <v/>
          </cell>
          <cell r="NJ94">
            <v>0</v>
          </cell>
          <cell r="NK94">
            <v>0</v>
          </cell>
          <cell r="NL94" t="str">
            <v>No aplica</v>
          </cell>
          <cell r="NM94" t="str">
            <v>No aplica</v>
          </cell>
          <cell r="NN94" t="str">
            <v>No aplica</v>
          </cell>
          <cell r="NO94" t="str">
            <v>No aplica</v>
          </cell>
          <cell r="NP94" t="str">
            <v>No aplica</v>
          </cell>
          <cell r="NQ94" t="str">
            <v>No aplica</v>
          </cell>
          <cell r="NR94">
            <v>0</v>
          </cell>
          <cell r="NS94">
            <v>0</v>
          </cell>
          <cell r="NT94">
            <v>0</v>
          </cell>
          <cell r="NU94">
            <v>0</v>
          </cell>
          <cell r="NV94">
            <v>0</v>
          </cell>
          <cell r="NW94">
            <v>0</v>
          </cell>
          <cell r="NX94" t="str">
            <v>No se presentaron problemas o dificultades en el periodo de reporte</v>
          </cell>
          <cell r="NY94" t="str">
            <v>No Programó</v>
          </cell>
          <cell r="NZ94" t="str">
            <v>No Programó</v>
          </cell>
          <cell r="OA94" t="str">
            <v>No se presentaron problemas o dificultades en el periodo de reporte</v>
          </cell>
          <cell r="OB94" t="str">
            <v>No se programó avance para este periodo</v>
          </cell>
          <cell r="OC94" t="str">
            <v>No se programó avance para este periodo</v>
          </cell>
          <cell r="OD94">
            <v>0</v>
          </cell>
          <cell r="OE94">
            <v>0</v>
          </cell>
          <cell r="OF94">
            <v>0</v>
          </cell>
          <cell r="OG94">
            <v>0</v>
          </cell>
          <cell r="OJ94" t="str">
            <v>PD142</v>
          </cell>
          <cell r="OK94">
            <v>3</v>
          </cell>
          <cell r="OL94" t="str">
            <v>N/A</v>
          </cell>
          <cell r="OM94" t="str">
            <v>N/A</v>
          </cell>
          <cell r="ON94" t="str">
            <v>N/A</v>
          </cell>
          <cell r="OO94" t="str">
            <v>N/A</v>
          </cell>
          <cell r="OP94" t="str">
            <v>N/A</v>
          </cell>
          <cell r="OQ94" t="str">
            <v>N/A</v>
          </cell>
          <cell r="OR94" t="str">
            <v>N/A</v>
          </cell>
          <cell r="OS94" t="str">
            <v>N/A</v>
          </cell>
          <cell r="OT94" t="str">
            <v>N/A</v>
          </cell>
          <cell r="OU94" t="str">
            <v>N/A</v>
          </cell>
          <cell r="OV94" t="str">
            <v>N/A</v>
          </cell>
          <cell r="OW94" t="str">
            <v>N/A</v>
          </cell>
          <cell r="OX94" t="str">
            <v>N/A</v>
          </cell>
          <cell r="OY94" t="str">
            <v>N/A</v>
          </cell>
          <cell r="OZ94" t="str">
            <v>N/A</v>
          </cell>
          <cell r="PA94" t="str">
            <v>N/A</v>
          </cell>
          <cell r="PB94" t="str">
            <v>N/A</v>
          </cell>
          <cell r="PC94" t="str">
            <v>N/A</v>
          </cell>
          <cell r="PD94" t="str">
            <v>N/A</v>
          </cell>
          <cell r="PE94" t="str">
            <v>N/A</v>
          </cell>
          <cell r="PF94" t="str">
            <v>N/A</v>
          </cell>
          <cell r="PG94" t="str">
            <v>N/A</v>
          </cell>
          <cell r="PH94" t="str">
            <v>N/A</v>
          </cell>
          <cell r="PI94" t="str">
            <v>N/A</v>
          </cell>
          <cell r="PJ94" t="str">
            <v>N/A</v>
          </cell>
          <cell r="PK94" t="str">
            <v>N/A</v>
          </cell>
          <cell r="PL94">
            <v>6800004</v>
          </cell>
          <cell r="PM94">
            <v>620600576</v>
          </cell>
          <cell r="PN94" t="str">
            <v>Indicador Gestión</v>
          </cell>
        </row>
        <row r="95">
          <cell r="A95" t="str">
            <v>PD160</v>
          </cell>
          <cell r="B95">
            <v>7873</v>
          </cell>
          <cell r="D95">
            <v>2020110010189</v>
          </cell>
          <cell r="E95" t="str">
            <v>Un nuevo contrato social y ambiental para la Bogotá del siglo XXI</v>
          </cell>
          <cell r="F95" t="str">
            <v>5. Construir Bogotá región con gobierno abierto, transparente y ciudadanía consciente.</v>
          </cell>
          <cell r="G95" t="str">
            <v>56. Gestión Pública Efectiva</v>
          </cell>
          <cell r="H95" t="str">
            <v>Incrementar la capacidad institucional para atender con eficiencia los retos de su misionalidad en el Distrito.</v>
          </cell>
          <cell r="I95" t="str">
            <v>1. Gestionar de manera eficiente los recursos para apoyar la misionalidad de la Entidad.</v>
          </cell>
          <cell r="J95" t="str">
            <v>Fortalecimiento de la Capacidad Institucional de la Secretaría General</v>
          </cell>
          <cell r="K95" t="str">
            <v>Subsecretaria Corporativa</v>
          </cell>
          <cell r="L95" t="str">
            <v>Marcela Manrique Castro</v>
          </cell>
          <cell r="M95" t="str">
            <v>Subsecretaria Corporativa</v>
          </cell>
          <cell r="N95" t="str">
            <v>Dirección Administrativa y Financiera</v>
          </cell>
          <cell r="O95" t="str">
            <v>Marcela Manrique Castro</v>
          </cell>
          <cell r="P95" t="str">
            <v>Directora Administrativa y Financiera</v>
          </cell>
          <cell r="Q95" t="str">
            <v>Jenny Alexandra Triana Casallas</v>
          </cell>
          <cell r="R95" t="str">
            <v>Cristhian Guacaneme</v>
          </cell>
          <cell r="S95" t="str">
            <v>499. Dotar e intervenir la infraestructura de las sedes de la Secretaría General de la Alcaldía Mayor de Bogotá.</v>
          </cell>
          <cell r="T95" t="str">
            <v>547. Porcentaje de Cronograma de intervenciones de infraestructura ejecutado.</v>
          </cell>
          <cell r="Z95" t="str">
            <v>499. Dotar e intervenir la infraestructura de las sedes de la Secretaría General de la Alcaldía Mayor de Bogotá.</v>
          </cell>
          <cell r="AA95" t="str">
            <v>547. Porcentaje de cronograma de intervenciones de infraestructura ejecutado.</v>
          </cell>
          <cell r="AH95" t="str">
            <v>16. Paz, justicia e instituciones sólidas</v>
          </cell>
          <cell r="AI95" t="str">
            <v xml:space="preserve">PD_Meta Sectorial: 499. Dotar e intervenir la infraestructura de las sedes de la Secretaría General de la Alcaldía Mayor de Bogotá.; PD_Indicador Meta sector: 547. Porcentaje de cronograma de intervenciones de infraestructura ejecutado.; ODS: 16. Paz, justicia e instituciones sólidas; </v>
          </cell>
          <cell r="AJ95">
            <v>0</v>
          </cell>
          <cell r="AK95">
            <v>44055</v>
          </cell>
          <cell r="AL95">
            <v>1</v>
          </cell>
          <cell r="AM95">
            <v>2022</v>
          </cell>
          <cell r="AN95" t="str">
            <v>Corresponde a la estructuración de un cronograma que incluya las actividades ambientales para prevenir, mitigar, corregir, o compensar los impactos negativos sobre el ambiente; y aquellas necesarias para garantizar el funcionamiento en condiciones de accesibilidad, integridad y seguridad en las sedes de la Secretaría General.</v>
          </cell>
          <cell r="AO95" t="str">
            <v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v>
          </cell>
          <cell r="AP95">
            <v>2020</v>
          </cell>
          <cell r="AQ95">
            <v>2024</v>
          </cell>
          <cell r="AR95" t="str">
            <v>Constante</v>
          </cell>
          <cell r="AS95" t="str">
            <v>Eficacia</v>
          </cell>
          <cell r="AT95" t="str">
            <v>Porcentaje</v>
          </cell>
          <cell r="AU95" t="str">
            <v>Gestión</v>
          </cell>
          <cell r="AV95" t="str">
            <v>N/D</v>
          </cell>
          <cell r="AW95" t="str">
            <v>N/D</v>
          </cell>
          <cell r="AX95" t="str">
            <v>N/D</v>
          </cell>
          <cell r="AY95">
            <v>0</v>
          </cell>
          <cell r="AZ95">
            <v>1</v>
          </cell>
          <cell r="BB95" t="str">
            <v xml:space="preserve">Ejecutar el 100% del cronograma de Intervenciones de Infraestructura ejecutado. </v>
          </cell>
          <cell r="BC95" t="str">
            <v>Porcentaje de avance en la ejecución del cronograma de intervenciones de infraestructura / Porcentaje de avance programado en la ejecución del cronograma de intervenciones de infraestructura</v>
          </cell>
          <cell r="BD95" t="str">
            <v>Porcentaje de avance en la ejecución del cronograma de intervenciones de infraestructura</v>
          </cell>
          <cell r="BE95" t="str">
            <v>Porcentaje de avance programado en la ejecución del cronograma de intervenciones de infraestructura</v>
          </cell>
          <cell r="BF95" t="str">
            <v xml:space="preserve">Informe de ejecución </v>
          </cell>
          <cell r="BG95">
            <v>2</v>
          </cell>
          <cell r="BH95">
            <v>44558</v>
          </cell>
          <cell r="BI95" t="str">
            <v>Se ajustan las variables 1 y 2, y la fórmula de medición del indicador.</v>
          </cell>
          <cell r="BJ95" t="str">
            <v>Establecer variables 1 y/o 2 numéricas</v>
          </cell>
          <cell r="BK95">
            <v>100</v>
          </cell>
          <cell r="BL95">
            <v>100</v>
          </cell>
          <cell r="BM95">
            <v>100</v>
          </cell>
          <cell r="BN95">
            <v>100</v>
          </cell>
          <cell r="BO95">
            <v>100</v>
          </cell>
          <cell r="BP95">
            <v>100</v>
          </cell>
          <cell r="BW95">
            <v>100</v>
          </cell>
          <cell r="BX95">
            <v>100</v>
          </cell>
          <cell r="BY95">
            <v>100</v>
          </cell>
          <cell r="BZ95">
            <v>100</v>
          </cell>
          <cell r="CA95">
            <v>100</v>
          </cell>
          <cell r="CB95">
            <v>0</v>
          </cell>
          <cell r="CC95" t="str">
            <v>N/A</v>
          </cell>
          <cell r="CD95" t="str">
            <v>N/A</v>
          </cell>
          <cell r="CE95" t="str">
            <v>N/A</v>
          </cell>
          <cell r="CF95">
            <v>100</v>
          </cell>
          <cell r="CG95">
            <v>100</v>
          </cell>
          <cell r="CH95" t="str">
            <v>No aplica</v>
          </cell>
          <cell r="CI95" t="str">
            <v>suma</v>
          </cell>
          <cell r="CJ95">
            <v>5</v>
          </cell>
          <cell r="CK95">
            <v>0</v>
          </cell>
          <cell r="CL95">
            <v>8</v>
          </cell>
          <cell r="CM95">
            <v>0</v>
          </cell>
          <cell r="CN95">
            <v>0</v>
          </cell>
          <cell r="CO95">
            <v>40</v>
          </cell>
          <cell r="CP95">
            <v>0</v>
          </cell>
          <cell r="CQ95">
            <v>0</v>
          </cell>
          <cell r="CR95">
            <v>23</v>
          </cell>
          <cell r="CS95">
            <v>0</v>
          </cell>
          <cell r="CT95">
            <v>0</v>
          </cell>
          <cell r="CU95">
            <v>24</v>
          </cell>
          <cell r="CV95">
            <v>100</v>
          </cell>
          <cell r="CW95">
            <v>76</v>
          </cell>
          <cell r="CX95">
            <v>76</v>
          </cell>
          <cell r="CY95">
            <v>5</v>
          </cell>
          <cell r="CZ95">
            <v>0</v>
          </cell>
          <cell r="DA95">
            <v>8</v>
          </cell>
          <cell r="DB95">
            <v>0</v>
          </cell>
          <cell r="DC95">
            <v>0</v>
          </cell>
          <cell r="DD95">
            <v>40</v>
          </cell>
          <cell r="DE95">
            <v>0</v>
          </cell>
          <cell r="DF95">
            <v>0</v>
          </cell>
          <cell r="DG95">
            <v>23</v>
          </cell>
          <cell r="DH95">
            <v>0</v>
          </cell>
          <cell r="DI95">
            <v>0</v>
          </cell>
          <cell r="DJ95">
            <v>24</v>
          </cell>
          <cell r="DK95">
            <v>100</v>
          </cell>
          <cell r="DL95">
            <v>5</v>
          </cell>
          <cell r="DM95">
            <v>0</v>
          </cell>
          <cell r="DN95">
            <v>8</v>
          </cell>
          <cell r="DO95">
            <v>0</v>
          </cell>
          <cell r="DP95">
            <v>0</v>
          </cell>
          <cell r="DQ95">
            <v>40</v>
          </cell>
          <cell r="DR95">
            <v>0</v>
          </cell>
          <cell r="DS95">
            <v>0</v>
          </cell>
          <cell r="DT95">
            <v>23</v>
          </cell>
          <cell r="DU95">
            <v>0</v>
          </cell>
          <cell r="DV95">
            <v>0</v>
          </cell>
          <cell r="DW95">
            <v>0</v>
          </cell>
          <cell r="DX95">
            <v>76</v>
          </cell>
          <cell r="DY95">
            <v>76</v>
          </cell>
          <cell r="DZ95" t="str">
            <v xml:space="preserve">Programación de actividades de mantenimiento, procesos de obra, actividades PIGA y adquisiciones asociadas. </v>
          </cell>
          <cell r="EA95">
            <v>0</v>
          </cell>
          <cell r="EB95" t="str">
            <v>Informe de Gestión del Proyecto 7873 trimestral acumulado.</v>
          </cell>
          <cell r="EC95">
            <v>0</v>
          </cell>
          <cell r="ED95">
            <v>0</v>
          </cell>
          <cell r="EE95" t="str">
            <v>Informe de Gestión del Proyecto 7873 trimestral acumulado.</v>
          </cell>
          <cell r="EF95">
            <v>0</v>
          </cell>
          <cell r="EG95">
            <v>0</v>
          </cell>
          <cell r="EH95" t="str">
            <v>Informe de Gestión del Proyecto 7873 trimestral acumulado.</v>
          </cell>
          <cell r="EI95">
            <v>0</v>
          </cell>
          <cell r="EJ95">
            <v>0</v>
          </cell>
          <cell r="EK95" t="str">
            <v>Informe de Gestión del Proyecto 7873 trimestral acumulado.</v>
          </cell>
          <cell r="EL95" t="str">
            <v xml:space="preserve">Programación de actividades de mantenimiento, procesos de obra, actividades PIGA y adquisiciones asociadas. </v>
          </cell>
          <cell r="EM95">
            <v>0</v>
          </cell>
          <cell r="EN95" t="str">
            <v>Informe de Gestión del Proyecto 7873 trimestral acumulado.</v>
          </cell>
          <cell r="EO95">
            <v>0</v>
          </cell>
          <cell r="EP95">
            <v>0</v>
          </cell>
          <cell r="EQ95" t="str">
            <v>Informe de Gestión del Proyecto 7873 trimestral acumulado.</v>
          </cell>
          <cell r="ER95">
            <v>0</v>
          </cell>
          <cell r="ES95">
            <v>0</v>
          </cell>
          <cell r="ET95" t="str">
            <v>Informe de Gestión del Proyecto 7873 trimestral acumulado.</v>
          </cell>
          <cell r="EU95">
            <v>0</v>
          </cell>
          <cell r="EV95">
            <v>0</v>
          </cell>
          <cell r="EW95">
            <v>0</v>
          </cell>
          <cell r="EX95" t="str">
            <v>N/A</v>
          </cell>
          <cell r="EY95" t="str">
            <v>N/A</v>
          </cell>
          <cell r="EZ95" t="str">
            <v>N/A</v>
          </cell>
          <cell r="FA95" t="str">
            <v>N/A</v>
          </cell>
          <cell r="FB95" t="str">
            <v>N/A</v>
          </cell>
          <cell r="FC95" t="str">
            <v>N/A</v>
          </cell>
          <cell r="FD95" t="str">
            <v>N/A</v>
          </cell>
          <cell r="FE95" t="str">
            <v>N/A</v>
          </cell>
          <cell r="FF95" t="str">
            <v>N/A</v>
          </cell>
          <cell r="FG95" t="str">
            <v>N/A</v>
          </cell>
          <cell r="FH95" t="str">
            <v>N/A</v>
          </cell>
          <cell r="FI95" t="str">
            <v>N/A</v>
          </cell>
          <cell r="FJ95" t="str">
            <v>N/A</v>
          </cell>
          <cell r="FK95" t="str">
            <v>N/A</v>
          </cell>
          <cell r="FL95" t="str">
            <v>N/A</v>
          </cell>
          <cell r="FM95" t="str">
            <v>N/A</v>
          </cell>
          <cell r="FN95" t="str">
            <v>N/A</v>
          </cell>
          <cell r="FO95" t="str">
            <v>N/A</v>
          </cell>
          <cell r="FP95" t="str">
            <v>N/A</v>
          </cell>
          <cell r="FQ95" t="str">
            <v>N/A</v>
          </cell>
          <cell r="FR95" t="str">
            <v>N/A</v>
          </cell>
          <cell r="FS95" t="str">
            <v>N/A</v>
          </cell>
          <cell r="FT95" t="str">
            <v>N/A</v>
          </cell>
          <cell r="FU95" t="str">
            <v>N/A</v>
          </cell>
          <cell r="FV95" t="str">
            <v>N/A</v>
          </cell>
          <cell r="FW95" t="str">
            <v>N/A</v>
          </cell>
          <cell r="FX95" t="str">
            <v>N/A</v>
          </cell>
          <cell r="FY95" t="str">
            <v>N/A</v>
          </cell>
          <cell r="FZ95" t="str">
            <v>N/A</v>
          </cell>
          <cell r="GA95" t="str">
            <v>N/A</v>
          </cell>
          <cell r="GB95" t="str">
            <v>N/A</v>
          </cell>
          <cell r="GC95" t="str">
            <v>N/A</v>
          </cell>
          <cell r="GD95" t="str">
            <v>N/A</v>
          </cell>
          <cell r="GE95" t="str">
            <v>N/A</v>
          </cell>
          <cell r="GF95" t="str">
            <v>N/A</v>
          </cell>
          <cell r="GG95" t="str">
            <v>N/A</v>
          </cell>
          <cell r="GH95" t="str">
            <v>N/A</v>
          </cell>
          <cell r="GI95" t="str">
            <v>N/A</v>
          </cell>
          <cell r="GJ95" t="str">
            <v>N/A</v>
          </cell>
          <cell r="GK95" t="str">
            <v>N/A</v>
          </cell>
          <cell r="GL95" t="str">
            <v>N/A</v>
          </cell>
          <cell r="GM95" t="str">
            <v>N/A</v>
          </cell>
          <cell r="GN95" t="str">
            <v>N/A</v>
          </cell>
          <cell r="GO95" t="str">
            <v>N/A</v>
          </cell>
          <cell r="GP95" t="str">
            <v>N/A</v>
          </cell>
          <cell r="GQ95" t="str">
            <v>N/A</v>
          </cell>
          <cell r="GR95" t="str">
            <v>N/A</v>
          </cell>
          <cell r="GS95" t="str">
            <v>N/A</v>
          </cell>
          <cell r="GT95" t="str">
            <v>N/A</v>
          </cell>
          <cell r="GU95" t="str">
            <v>N/A</v>
          </cell>
          <cell r="GV95" t="str">
            <v>N/A</v>
          </cell>
          <cell r="GW95" t="str">
            <v>N/A</v>
          </cell>
          <cell r="GX95" t="str">
            <v>N/A</v>
          </cell>
          <cell r="GY95" t="str">
            <v>N/A</v>
          </cell>
          <cell r="GZ95" t="str">
            <v>N/A</v>
          </cell>
          <cell r="HA95" t="str">
            <v>N/A</v>
          </cell>
          <cell r="HB95" t="str">
            <v>N/A</v>
          </cell>
          <cell r="HC95" t="str">
            <v>N/A</v>
          </cell>
          <cell r="HD95" t="str">
            <v>N/A</v>
          </cell>
          <cell r="HE95" t="str">
            <v>N/A</v>
          </cell>
          <cell r="HF95" t="str">
            <v>N/A</v>
          </cell>
          <cell r="HG95" t="str">
            <v>N/A</v>
          </cell>
          <cell r="HH95" t="str">
            <v>N/A</v>
          </cell>
          <cell r="HI95" t="str">
            <v>N/A</v>
          </cell>
          <cell r="HJ95" t="str">
            <v>N/A</v>
          </cell>
          <cell r="HK95" t="str">
            <v>N/A</v>
          </cell>
          <cell r="HL95" t="str">
            <v>N/A</v>
          </cell>
          <cell r="HM95" t="str">
            <v>N/A</v>
          </cell>
          <cell r="HN95" t="str">
            <v>N/A</v>
          </cell>
          <cell r="HO95" t="str">
            <v>N/A</v>
          </cell>
          <cell r="HP95" t="str">
            <v>N/A</v>
          </cell>
          <cell r="HQ95" t="str">
            <v>N/A</v>
          </cell>
          <cell r="HR95" t="str">
            <v>N/A</v>
          </cell>
          <cell r="HS95" t="str">
            <v>N/A</v>
          </cell>
          <cell r="HT95" t="str">
            <v>N/A</v>
          </cell>
          <cell r="HU95" t="str">
            <v>N/A</v>
          </cell>
          <cell r="HV95" t="str">
            <v>N/A</v>
          </cell>
          <cell r="HW95" t="str">
            <v>N/A</v>
          </cell>
          <cell r="HX95" t="str">
            <v>A 30 de septiembre, la Secretaría General cuenta con un avance en la meta del 76%, adelantando actividades La generación de la orden de compra para el Suministro de elementos de Ferretería adelantado a través de acuerdo marco de precios, la suscripción del contrato para el suministro e instalación de una Carpa para el Centro de Encuentro Rafael Uribe Uribe; la adjudicación de  la obra y adecuaciones necesarias en la cubierta de los edificios Liévano y Palacio Municipal de la Secretaría General de la Alcaldía Mayor se Bogotá, D.C.; la contratación de la interventoría de la obra y adecuaciones de la Cubierta; y la adición del contrato de vidrios; la ejecución del 80% del cronograma de intervenciones de infraestructura; el mantenimiento  de las sedes; y la ejecución del 64,5% de las actividades programadas en el Plan de Acción PIGA 2022.
Beneficios:
La intervención de las sedes cuya administración está a cargo de la Secretaría General garantiza la disponibilidad y adecuado equipamiento de las mismas para la atención de la ciudadanía. Entre enero y agosto, la cantidad de ciudadanos atendidos en las diferentes sedes de la Secretaría General asciende a 1.326.203 usuarios (esta información es suministrada mes vencido).</v>
          </cell>
          <cell r="HY95" t="str">
            <v>N/A</v>
          </cell>
          <cell r="HZ95" t="str">
            <v/>
          </cell>
          <cell r="IA95" t="str">
            <v xml:space="preserve">Durante el periodo se formuló la Programación de actividades de mantenimiento, procesos de obra, actividades PIGA y adquisiciones asociadas. </v>
          </cell>
          <cell r="IB95" t="str">
            <v>No se programó avance para el periodo</v>
          </cell>
          <cell r="IC95" t="str">
            <v>La Secretaría General ejecutó el 16,5% de las actividades programadas en el Plan de Acción del PIGA 2021, contempladas en los programas de uso eficiente del agua, de la energía, gestión integral de residuos, consumo sostenible y prácticas sostenibles.
Así mismo, la Secretaría General avanzó un 24% en la ejecución del cronograma de intervenciones de infraestructura, pues intervinó 25 sedes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 así como cambio de luminarias, Reparación de filtración en cubierta; Demarcación y pintura  de espacio para estructuras biciparqueaderos; Mantenimiento de tuberías;  Instalación de cinta antideslizante; Instalación de equipos entre otras.
Además, se radicaron en la Dirección de Contratación 3 solicitudes de contratación para el Suministro de materiales de ferretería; suministro e instalación de una Carpa externa para el Centro de Encuentro Rafael Uribe Uribe; y  la obra y adecuaciones necesarias en la cubierta de los edificios Liévano y Palacio Municipal de la Secretaría General de la Alcaldía Mayor se Bogotá, D.C.</v>
          </cell>
          <cell r="ID95" t="str">
            <v>No se programó avance para el periodo</v>
          </cell>
          <cell r="IE95" t="str">
            <v>No se programó avance para el periodo</v>
          </cell>
          <cell r="IF95" t="str">
            <v>La Secretaría General ejecutó el 49.10% de las actividades programadas en el Plan de Acción del PIGA 2021, contempladas en los programas de uso eficiente del agua, de la energía, gestión integral de residuos, consumo sostenible y prácticas sostenibles.
Así mismo, la Secretaría General avanzó un 80% en la ejecución del cronograma de intervenciones de infraestructura, pues intervinó 25 sedes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 así como cambio de luminarias, Reparación de filtración en cubierta; Demarcación y pintura  de espacio para estructuras biciparqueaderos; Mantenimiento de tuberías;  Instalación de cinta antideslizante; Instalación de equipos entre otras.
Además, se adelantó la generación de la orden de compra para el Suministro de elementos de Ferretería adelantado a través de acuerdo marco de precios; la suscripción del contrato para el suministro e instalación de una Carpa externa para el Centro de Encuentro Rafael Uribe Uribe; la adjudicación de  la obra y adecuaciones necesarias en la cubierta de los edificios Liévano y Palacio Municipal de la Secretaría General de la Alcaldía Mayor se Bogotá, D.C.; la radicación de la solicitud para la contratación de la interventoría de la obra y adecuaciones de la Cubierta Liévano; y la adición del contrato 1051 de 2021 para la adquisición e instalación de vidrios.</v>
          </cell>
          <cell r="IG95" t="str">
            <v>No se programó avance para el periodo</v>
          </cell>
          <cell r="IH95" t="str">
            <v>No se programó avance para el periodo</v>
          </cell>
          <cell r="II95" t="str">
            <v>La Secretaría General ejecutó el 76% de las actividades programadas en el Plan de Acción del PIGA 2021, contempladas en los programas de uso eficiente del agua, de la energía, gestión integral de residuos, consumo sostenible y prácticas sostenibles.
Así mismo, la Secretaría General avanzó un 80% en la ejecución del cronograma de intervenciones de infraestructura, pues intervinó 25 sedes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 así como cambio de luminarias, Reparación de filtración en cubierta; Demarcación y pintura  de espacio para estructuras biciparqueaderos; Mantenimiento de tuberías;  Instalación de cinta antideslizante; Instalación de equipos entre otras.
Además, se adelantó la generación de la orden de compra para el Suministro de elementos de Ferretería adelantado a través de acuerdo marco de precios; la suscripción del contrato para el suministro e instalación de una Carpa externa para el Centro de Encuentro Rafael Uribe Uribe; la adjudicación de  la obra y adecuaciones necesarias en la cubierta de los edificios Liévano y Palacio Municipal de la Secretaría General de la Alcaldía Mayor se Bogotá, D.C.; la radicación de la solicitud para la contratación de la interventoría de la obra y adecuaciones de la Cubierta Liévano; y la adición del contrato 1051 de 2021 para la adquisición e instalación de vidrios.</v>
          </cell>
          <cell r="IJ95" t="str">
            <v>No se programó avance para el periodo</v>
          </cell>
          <cell r="IK95" t="str">
            <v/>
          </cell>
          <cell r="IL95" t="str">
            <v/>
          </cell>
          <cell r="IM95">
            <v>1</v>
          </cell>
          <cell r="IN95">
            <v>0</v>
          </cell>
          <cell r="IO95">
            <v>1</v>
          </cell>
          <cell r="IP95">
            <v>0</v>
          </cell>
          <cell r="IQ95">
            <v>0</v>
          </cell>
          <cell r="IR95">
            <v>1</v>
          </cell>
          <cell r="IS95">
            <v>0</v>
          </cell>
          <cell r="IT95">
            <v>0</v>
          </cell>
          <cell r="IU95">
            <v>1</v>
          </cell>
          <cell r="IV95">
            <v>0</v>
          </cell>
          <cell r="IW95">
            <v>0</v>
          </cell>
          <cell r="IX95">
            <v>0</v>
          </cell>
          <cell r="IY95">
            <v>0.76</v>
          </cell>
          <cell r="IZ95">
            <v>5</v>
          </cell>
          <cell r="JA95">
            <v>0</v>
          </cell>
          <cell r="JB95">
            <v>8</v>
          </cell>
          <cell r="JC95">
            <v>0</v>
          </cell>
          <cell r="JD95">
            <v>0</v>
          </cell>
          <cell r="JE95">
            <v>40</v>
          </cell>
          <cell r="JF95">
            <v>0</v>
          </cell>
          <cell r="JG95">
            <v>0</v>
          </cell>
          <cell r="JH95">
            <v>23</v>
          </cell>
          <cell r="JI95">
            <v>0</v>
          </cell>
          <cell r="JJ95">
            <v>0</v>
          </cell>
          <cell r="JK95">
            <v>0</v>
          </cell>
          <cell r="JL95">
            <v>76</v>
          </cell>
          <cell r="JM95">
            <v>5</v>
          </cell>
          <cell r="JN95">
            <v>5</v>
          </cell>
          <cell r="JO95">
            <v>13</v>
          </cell>
          <cell r="JP95">
            <v>13</v>
          </cell>
          <cell r="JQ95">
            <v>13</v>
          </cell>
          <cell r="JR95">
            <v>53</v>
          </cell>
          <cell r="JS95">
            <v>53</v>
          </cell>
          <cell r="JT95">
            <v>53</v>
          </cell>
          <cell r="JU95">
            <v>76</v>
          </cell>
          <cell r="JV95">
            <v>76</v>
          </cell>
          <cell r="JW95">
            <v>76</v>
          </cell>
          <cell r="JX95">
            <v>76</v>
          </cell>
          <cell r="JY95">
            <v>100</v>
          </cell>
          <cell r="JZ95" t="str">
            <v/>
          </cell>
          <cell r="KA95">
            <v>100</v>
          </cell>
          <cell r="KB95" t="str">
            <v/>
          </cell>
          <cell r="KC95" t="str">
            <v/>
          </cell>
          <cell r="KD95">
            <v>100</v>
          </cell>
          <cell r="KE95" t="str">
            <v/>
          </cell>
          <cell r="KF95" t="str">
            <v/>
          </cell>
          <cell r="KG95">
            <v>100</v>
          </cell>
          <cell r="KH95" t="str">
            <v/>
          </cell>
          <cell r="KI95" t="str">
            <v/>
          </cell>
          <cell r="KJ95" t="str">
            <v/>
          </cell>
          <cell r="KK95">
            <v>100</v>
          </cell>
          <cell r="KL95">
            <v>100</v>
          </cell>
          <cell r="KM95">
            <v>100</v>
          </cell>
          <cell r="KN95">
            <v>100</v>
          </cell>
          <cell r="KO95">
            <v>100</v>
          </cell>
          <cell r="KP95">
            <v>100</v>
          </cell>
          <cell r="KQ95">
            <v>100</v>
          </cell>
          <cell r="KR95">
            <v>100</v>
          </cell>
          <cell r="KS95">
            <v>100</v>
          </cell>
          <cell r="KT95">
            <v>100</v>
          </cell>
          <cell r="KU95" t="str">
            <v/>
          </cell>
          <cell r="KV95" t="str">
            <v/>
          </cell>
          <cell r="KW95">
            <v>100</v>
          </cell>
          <cell r="KX95" t="str">
            <v>7873_1</v>
          </cell>
          <cell r="KY95" t="str">
            <v>1. Gestionar de manera eficiente los recursos para apoyar la misionalidad de la Entidad.</v>
          </cell>
          <cell r="KZ95">
            <v>94.056186868686865</v>
          </cell>
          <cell r="LA95">
            <v>69.76961017127006</v>
          </cell>
          <cell r="LB95">
            <v>94.056186868686865</v>
          </cell>
          <cell r="LC95">
            <v>69.76961017127006</v>
          </cell>
          <cell r="LD95">
            <v>97.028093434343432</v>
          </cell>
          <cell r="LE95">
            <v>74.134805085635037</v>
          </cell>
          <cell r="LF95">
            <v>14083637000</v>
          </cell>
          <cell r="LG95">
            <v>13162316148</v>
          </cell>
          <cell r="LH95">
            <v>8890437529</v>
          </cell>
          <cell r="LI95">
            <v>492482448</v>
          </cell>
          <cell r="LJ95">
            <v>423111123</v>
          </cell>
          <cell r="LK95">
            <v>5</v>
          </cell>
          <cell r="LL95">
            <v>0</v>
          </cell>
          <cell r="LM95">
            <v>8</v>
          </cell>
          <cell r="LN95">
            <v>0</v>
          </cell>
          <cell r="LO95">
            <v>0</v>
          </cell>
          <cell r="LP95">
            <v>40</v>
          </cell>
          <cell r="LQ95">
            <v>0</v>
          </cell>
          <cell r="LR95">
            <v>0</v>
          </cell>
          <cell r="LS95">
            <v>23</v>
          </cell>
          <cell r="LT95">
            <v>0</v>
          </cell>
          <cell r="LU95" t="str">
            <v/>
          </cell>
          <cell r="LV95" t="str">
            <v/>
          </cell>
          <cell r="LW95">
            <v>76</v>
          </cell>
          <cell r="LX95">
            <v>76</v>
          </cell>
          <cell r="LY95">
            <v>76</v>
          </cell>
          <cell r="LZ95" t="str">
            <v>No oportuna: El tiempo de radicación debe coincidir con el plazo establecido por la Oficina Asesora de Planeación - OAP</v>
          </cell>
          <cell r="MA95" t="str">
            <v>No aplica</v>
          </cell>
          <cell r="MB95" t="str">
            <v>Oportuno: Se radica en los tiempos establecidos por la Oficina Asesora de Planeación - OAP</v>
          </cell>
          <cell r="MC95" t="str">
            <v>No aplica</v>
          </cell>
          <cell r="MD95" t="str">
            <v>No aplica</v>
          </cell>
          <cell r="ME95" t="str">
            <v>Oportuno: Se radica en los tiempos establecidos por la Oficina Asesora de Planeación - OAP</v>
          </cell>
          <cell r="MF95" t="str">
            <v>No aplica</v>
          </cell>
          <cell r="MG95" t="str">
            <v>No aplica</v>
          </cell>
          <cell r="MH95">
            <v>0</v>
          </cell>
          <cell r="MI95">
            <v>0</v>
          </cell>
          <cell r="MJ95">
            <v>0</v>
          </cell>
          <cell r="MK95">
            <v>0</v>
          </cell>
          <cell r="ML9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95" t="str">
            <v>No aplica</v>
          </cell>
          <cell r="MN9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95" t="str">
            <v>No aplica</v>
          </cell>
          <cell r="MP95" t="str">
            <v>No aplica</v>
          </cell>
          <cell r="MQ9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95" t="str">
            <v>No aplica</v>
          </cell>
          <cell r="MS95" t="str">
            <v>No aplica</v>
          </cell>
          <cell r="MT95">
            <v>0</v>
          </cell>
          <cell r="MU95">
            <v>0</v>
          </cell>
          <cell r="MV95">
            <v>0</v>
          </cell>
          <cell r="MW95">
            <v>0</v>
          </cell>
          <cell r="MX95">
            <v>100</v>
          </cell>
          <cell r="MY95">
            <v>100</v>
          </cell>
          <cell r="MZ95">
            <v>100</v>
          </cell>
          <cell r="NA95">
            <v>100</v>
          </cell>
          <cell r="NB95">
            <v>100</v>
          </cell>
          <cell r="NC95">
            <v>100</v>
          </cell>
          <cell r="ND95">
            <v>100</v>
          </cell>
          <cell r="NE95">
            <v>100</v>
          </cell>
          <cell r="NF95">
            <v>100</v>
          </cell>
          <cell r="NG95">
            <v>100</v>
          </cell>
          <cell r="NH95" t="str">
            <v/>
          </cell>
          <cell r="NI95" t="str">
            <v/>
          </cell>
          <cell r="NJ95" t="str">
            <v>No aplica</v>
          </cell>
          <cell r="NK95" t="str">
            <v>No aplica</v>
          </cell>
          <cell r="NL95" t="str">
            <v>No aplica</v>
          </cell>
          <cell r="NM95" t="str">
            <v>No aplica</v>
          </cell>
          <cell r="NN95" t="str">
            <v>No aplica</v>
          </cell>
          <cell r="NO95" t="str">
            <v>No aplica</v>
          </cell>
          <cell r="NP95" t="str">
            <v>No aplica</v>
          </cell>
          <cell r="NQ95" t="str">
            <v>No aplica</v>
          </cell>
          <cell r="NR95">
            <v>0</v>
          </cell>
          <cell r="NS95">
            <v>0</v>
          </cell>
          <cell r="NT95">
            <v>0</v>
          </cell>
          <cell r="NU95">
            <v>0</v>
          </cell>
          <cell r="NV95"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W95" t="str">
            <v>No aplica para el mes de reporte de acuerdo con la programación de la meta.</v>
          </cell>
          <cell r="NX95"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Y95" t="str">
            <v>No aplica para el mes de reporte de acuerdo con la programación de la meta.</v>
          </cell>
          <cell r="NZ95" t="str">
            <v>No aplica para el mes de reporte de acuerdo con la programación de la meta.</v>
          </cell>
          <cell r="OA95"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5" t="str">
            <v>No aplica para el mes de reporte de acuerdo con la programación de la meta.</v>
          </cell>
          <cell r="OC95" t="str">
            <v>No aplica para el mes de reporte de acuerdo con la programación de la meta.</v>
          </cell>
          <cell r="OD95">
            <v>0</v>
          </cell>
          <cell r="OE95">
            <v>0</v>
          </cell>
          <cell r="OF95">
            <v>0</v>
          </cell>
          <cell r="OG95">
            <v>0</v>
          </cell>
          <cell r="OH95" t="str">
            <v xml:space="preserve">1. Gestionar de manera eficiente los recursos para apoyar la misionalidad de la Entidad.
2. Fortalecer la planeación institucional de la Entidad de acuerdo con las necesidades y nuevas realidades, soportada en un esquema de medición, seguimiento y mejora continua.
</v>
          </cell>
          <cell r="OI95" t="str">
            <v xml:space="preserve">Dirección Administrativa y Financiera
Subsecretaría Corporativa
Oficina Asesora de Planeación
Subdirección de Servicios Administrativos
</v>
          </cell>
          <cell r="OJ95" t="str">
            <v>PD160</v>
          </cell>
          <cell r="OK95">
            <v>76</v>
          </cell>
          <cell r="OL95" t="str">
            <v>N/A</v>
          </cell>
          <cell r="OM95" t="str">
            <v>N/A</v>
          </cell>
          <cell r="ON95" t="str">
            <v>N/A</v>
          </cell>
          <cell r="OO95" t="str">
            <v>N/A</v>
          </cell>
          <cell r="OP95" t="str">
            <v>N/A</v>
          </cell>
          <cell r="OQ95" t="str">
            <v>N/A</v>
          </cell>
          <cell r="OR95" t="str">
            <v>N/A</v>
          </cell>
          <cell r="OS95" t="str">
            <v>N/A</v>
          </cell>
          <cell r="OT95" t="str">
            <v>N/A</v>
          </cell>
          <cell r="OU95" t="str">
            <v>N/A</v>
          </cell>
          <cell r="OV95" t="str">
            <v>N/A</v>
          </cell>
          <cell r="OW95" t="str">
            <v>N/A</v>
          </cell>
          <cell r="OX95" t="str">
            <v>N/A</v>
          </cell>
          <cell r="OY95" t="str">
            <v>N/A</v>
          </cell>
          <cell r="OZ95" t="str">
            <v>N/A</v>
          </cell>
          <cell r="PA95" t="str">
            <v>N/A</v>
          </cell>
          <cell r="PB95" t="str">
            <v>N/A</v>
          </cell>
          <cell r="PC95" t="str">
            <v>N/A</v>
          </cell>
          <cell r="PD95" t="str">
            <v>N/A</v>
          </cell>
          <cell r="PE95" t="str">
            <v>N/A</v>
          </cell>
          <cell r="PF95" t="str">
            <v>N/A</v>
          </cell>
          <cell r="PG95" t="str">
            <v>N/A</v>
          </cell>
          <cell r="PH95" t="str">
            <v>N/A</v>
          </cell>
          <cell r="PI95" t="str">
            <v>N/A</v>
          </cell>
          <cell r="PJ95" t="str">
            <v>N/A</v>
          </cell>
          <cell r="PK95" t="str">
            <v>N/A</v>
          </cell>
          <cell r="PL95">
            <v>69371325</v>
          </cell>
          <cell r="PM95">
            <v>423111123</v>
          </cell>
          <cell r="PN95" t="str">
            <v>Meta Sectorial</v>
          </cell>
        </row>
        <row r="96">
          <cell r="A96" t="str">
            <v>PD161</v>
          </cell>
          <cell r="B96">
            <v>7873</v>
          </cell>
          <cell r="C96" t="str">
            <v>7873_MGA_1</v>
          </cell>
          <cell r="D96">
            <v>2020110010189</v>
          </cell>
          <cell r="E96" t="str">
            <v>Un nuevo contrato social y ambiental para la Bogotá del siglo XXI</v>
          </cell>
          <cell r="F96" t="str">
            <v>5. Construir Bogotá región con gobierno abierto, transparente y ciudadanía consciente.</v>
          </cell>
          <cell r="G96" t="str">
            <v>56. Gestión Pública Efectiva</v>
          </cell>
          <cell r="H96" t="str">
            <v>Incrementar la capacidad institucional para atender con eficiencia los retos de su misionalidad en el Distrito.</v>
          </cell>
          <cell r="I96" t="str">
            <v>1. Gestionar de manera eficiente los recursos para apoyar la misionalidad de la Entidad.</v>
          </cell>
          <cell r="J96" t="str">
            <v>Fortalecimiento de la Capacidad Institucional de la Secretaría General</v>
          </cell>
          <cell r="K96" t="str">
            <v>Subsecretaria Corporativa</v>
          </cell>
          <cell r="L96" t="str">
            <v>Marcela Manrique Castro</v>
          </cell>
          <cell r="M96" t="str">
            <v>Subsecretaria Corporativa</v>
          </cell>
          <cell r="N96" t="str">
            <v>Subsecretaría Corporativa</v>
          </cell>
          <cell r="O96" t="str">
            <v>Marcela Manrique Castro</v>
          </cell>
          <cell r="P96" t="str">
            <v>Subsecretaria Corporativa</v>
          </cell>
          <cell r="Q96" t="str">
            <v>Jenny Alexandra Triana Casallas</v>
          </cell>
          <cell r="R96" t="str">
            <v>Cristhian Guacaneme</v>
          </cell>
          <cell r="S96" t="str">
            <v>Documentos de lineamientos técnicos</v>
          </cell>
          <cell r="T96" t="str">
            <v>Documentos de lineamientos técnicos</v>
          </cell>
          <cell r="AD96" t="str">
            <v>1.2. Documentos de lineamientos técnicos</v>
          </cell>
          <cell r="AE96" t="str">
            <v>1.2.1 Documentos de lineamientos técnicos realizados</v>
          </cell>
          <cell r="AI96" t="str">
            <v xml:space="preserve">PD_producto MGA: 1.2. Documentos de lineamientos técnicos; PD_ID producto MGA: 1.2.1 Documentos de lineamientos técnicos realizados; </v>
          </cell>
          <cell r="AJ96">
            <v>0</v>
          </cell>
          <cell r="AK96">
            <v>44055</v>
          </cell>
          <cell r="AL96">
            <v>1</v>
          </cell>
          <cell r="AM96">
            <v>2022</v>
          </cell>
          <cell r="AN96" t="str">
            <v>Generar lineamientos y documentos técnicos que propendan por la optimización, seguimiento y/o control de los recursos, reducción de tiempos o fortalecimiento de los procesos.</v>
          </cell>
          <cell r="AO96" t="str">
            <v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v>
          </cell>
          <cell r="AP96">
            <v>2020</v>
          </cell>
          <cell r="AQ96">
            <v>2024</v>
          </cell>
          <cell r="AR96" t="str">
            <v>Suma</v>
          </cell>
          <cell r="AS96" t="str">
            <v>Eficiencia</v>
          </cell>
          <cell r="AT96" t="str">
            <v>Número</v>
          </cell>
          <cell r="AU96" t="str">
            <v>Producto</v>
          </cell>
          <cell r="AV96" t="str">
            <v>N/D</v>
          </cell>
          <cell r="AW96" t="str">
            <v>N/D</v>
          </cell>
          <cell r="AX96" t="str">
            <v>N/D</v>
          </cell>
          <cell r="AY96">
            <v>0</v>
          </cell>
          <cell r="AZ96">
            <v>1</v>
          </cell>
          <cell r="BB96" t="str">
            <v>Número de documentos y/o procedimientos producidos o ajustados frente a los programados</v>
          </cell>
          <cell r="BC96" t="str">
            <v>Suma de documentos y/o procedimientos producidos o ajustados</v>
          </cell>
          <cell r="BD96" t="str">
            <v>Documentos y/o procedimientos producidos o ajustados</v>
          </cell>
          <cell r="BE96" t="str">
            <v>N/A</v>
          </cell>
          <cell r="BF96" t="str">
            <v xml:space="preserve">Documento y/o procedimiento producido o ajustado. </v>
          </cell>
          <cell r="BG96">
            <v>2</v>
          </cell>
          <cell r="BH96">
            <v>44558</v>
          </cell>
          <cell r="BI96" t="str">
            <v>Se ajusta la descripción del indicador.</v>
          </cell>
          <cell r="BJ96" t="str">
            <v>Establecer variables 1 y/o 2 numéricas</v>
          </cell>
          <cell r="BK96">
            <v>20</v>
          </cell>
          <cell r="BL96">
            <v>1</v>
          </cell>
          <cell r="BM96">
            <v>6</v>
          </cell>
          <cell r="BN96">
            <v>6</v>
          </cell>
          <cell r="BO96">
            <v>4</v>
          </cell>
          <cell r="BP96">
            <v>3</v>
          </cell>
          <cell r="BW96">
            <v>1</v>
          </cell>
          <cell r="BX96">
            <v>6</v>
          </cell>
          <cell r="BY96">
            <v>5</v>
          </cell>
          <cell r="BZ96">
            <v>6</v>
          </cell>
          <cell r="CA96">
            <v>6</v>
          </cell>
          <cell r="CB96">
            <v>0</v>
          </cell>
          <cell r="CC96" t="str">
            <v>N/A</v>
          </cell>
          <cell r="CD96" t="str">
            <v>N/A</v>
          </cell>
          <cell r="CE96" t="str">
            <v>N/A</v>
          </cell>
          <cell r="CF96">
            <v>1</v>
          </cell>
          <cell r="CG96">
            <v>5.9999999999999991</v>
          </cell>
          <cell r="CH96">
            <v>12.999999999999996</v>
          </cell>
          <cell r="CI96" t="str">
            <v>Suma</v>
          </cell>
          <cell r="CJ96">
            <v>0</v>
          </cell>
          <cell r="CK96">
            <v>2</v>
          </cell>
          <cell r="CL96">
            <v>0</v>
          </cell>
          <cell r="CM96">
            <v>1</v>
          </cell>
          <cell r="CN96">
            <v>0</v>
          </cell>
          <cell r="CO96">
            <v>1</v>
          </cell>
          <cell r="CP96">
            <v>1</v>
          </cell>
          <cell r="CQ96">
            <v>0</v>
          </cell>
          <cell r="CR96">
            <v>1</v>
          </cell>
          <cell r="CS96">
            <v>0</v>
          </cell>
          <cell r="CT96">
            <v>0</v>
          </cell>
          <cell r="CU96">
            <v>0</v>
          </cell>
          <cell r="CV96">
            <v>6</v>
          </cell>
          <cell r="CW96">
            <v>6</v>
          </cell>
          <cell r="CX96">
            <v>6</v>
          </cell>
          <cell r="CY96">
            <v>0</v>
          </cell>
          <cell r="CZ96">
            <v>0</v>
          </cell>
          <cell r="DA96">
            <v>0</v>
          </cell>
          <cell r="DB96">
            <v>0</v>
          </cell>
          <cell r="DC96">
            <v>0</v>
          </cell>
          <cell r="DD96">
            <v>0</v>
          </cell>
          <cell r="DE96">
            <v>0</v>
          </cell>
          <cell r="DF96">
            <v>0</v>
          </cell>
          <cell r="DG96">
            <v>0</v>
          </cell>
          <cell r="DH96">
            <v>0</v>
          </cell>
          <cell r="DI96">
            <v>0</v>
          </cell>
          <cell r="DJ96">
            <v>0</v>
          </cell>
          <cell r="DK96">
            <v>6</v>
          </cell>
          <cell r="DL96">
            <v>0</v>
          </cell>
          <cell r="DM96">
            <v>2</v>
          </cell>
          <cell r="DN96">
            <v>0</v>
          </cell>
          <cell r="DO96">
            <v>1</v>
          </cell>
          <cell r="DP96">
            <v>0</v>
          </cell>
          <cell r="DQ96">
            <v>1</v>
          </cell>
          <cell r="DR96">
            <v>1</v>
          </cell>
          <cell r="DS96">
            <v>0</v>
          </cell>
          <cell r="DT96">
            <v>1</v>
          </cell>
          <cell r="DU96">
            <v>0</v>
          </cell>
          <cell r="DV96">
            <v>0</v>
          </cell>
          <cell r="DW96">
            <v>0</v>
          </cell>
          <cell r="DX96">
            <v>6</v>
          </cell>
          <cell r="DY96">
            <v>6</v>
          </cell>
          <cell r="DZ96">
            <v>0</v>
          </cell>
          <cell r="EA96" t="str">
            <v>Informe de Austeridad del Gasto de la Secretaría General.
Política Austeridad del Gasto Secretaría General Vigencia 2022.</v>
          </cell>
          <cell r="EB96">
            <v>0</v>
          </cell>
          <cell r="EC96" t="str">
            <v>Boletín jurídico de la Secretaría General de la Alcaldía</v>
          </cell>
          <cell r="ED96">
            <v>0</v>
          </cell>
          <cell r="EE96" t="str">
            <v>Guía para la utilización de mecanismos de agregación de demanda y bolsa de productos</v>
          </cell>
          <cell r="EF96" t="str">
            <v>Informe de Austeridad del Gasto de la Secretaría General.</v>
          </cell>
          <cell r="EG96">
            <v>0</v>
          </cell>
          <cell r="EH96" t="str">
            <v>Boletín jurídico de la Secretaría General de la Alcaldía</v>
          </cell>
          <cell r="EI96">
            <v>0</v>
          </cell>
          <cell r="EJ96">
            <v>0</v>
          </cell>
          <cell r="EK96">
            <v>0</v>
          </cell>
          <cell r="EL96">
            <v>0</v>
          </cell>
          <cell r="EM96" t="str">
            <v>Informe de Austeridad del Gasto de la Secretaría General.
Política Austeridad del Gasto Secretaría General Vigencia 2022.</v>
          </cell>
          <cell r="EN96">
            <v>0</v>
          </cell>
          <cell r="EO96" t="str">
            <v>Boletín jurídico de la Secretaría General de la Alcaldía</v>
          </cell>
          <cell r="EP96">
            <v>0</v>
          </cell>
          <cell r="EQ96" t="str">
            <v>Guía para la utilización de mecanismos de agregación de demanda y bolsa de productos</v>
          </cell>
          <cell r="ER96" t="str">
            <v>Informe de austeridad del gasto correspondiente al primer semestre de 2022</v>
          </cell>
          <cell r="ES96">
            <v>0</v>
          </cell>
          <cell r="ET96" t="str">
            <v>Boletín jurídico de la Secretaría General de la Alcaldía</v>
          </cell>
          <cell r="EU96">
            <v>0</v>
          </cell>
          <cell r="EV96">
            <v>0</v>
          </cell>
          <cell r="EW96">
            <v>0</v>
          </cell>
          <cell r="EX96" t="str">
            <v>N/A</v>
          </cell>
          <cell r="EY96" t="str">
            <v>N/A</v>
          </cell>
          <cell r="EZ96" t="str">
            <v>N/A</v>
          </cell>
          <cell r="FA96" t="str">
            <v>N/A</v>
          </cell>
          <cell r="FB96" t="str">
            <v>N/A</v>
          </cell>
          <cell r="FC96" t="str">
            <v>N/A</v>
          </cell>
          <cell r="FD96" t="str">
            <v>N/A</v>
          </cell>
          <cell r="FE96" t="str">
            <v>N/A</v>
          </cell>
          <cell r="FF96" t="str">
            <v>N/A</v>
          </cell>
          <cell r="FG96" t="str">
            <v>N/A</v>
          </cell>
          <cell r="FH96" t="str">
            <v>N/A</v>
          </cell>
          <cell r="FI96" t="str">
            <v>N/A</v>
          </cell>
          <cell r="FJ96" t="str">
            <v>N/A</v>
          </cell>
          <cell r="FK96" t="str">
            <v>N/A</v>
          </cell>
          <cell r="FL96" t="str">
            <v>N/A</v>
          </cell>
          <cell r="FM96" t="str">
            <v>N/A</v>
          </cell>
          <cell r="FN96" t="str">
            <v>N/A</v>
          </cell>
          <cell r="FO96" t="str">
            <v>N/A</v>
          </cell>
          <cell r="FP96" t="str">
            <v>N/A</v>
          </cell>
          <cell r="FQ96" t="str">
            <v>N/A</v>
          </cell>
          <cell r="FR96" t="str">
            <v>N/A</v>
          </cell>
          <cell r="FS96" t="str">
            <v>N/A</v>
          </cell>
          <cell r="FT96" t="str">
            <v>N/A</v>
          </cell>
          <cell r="FU96" t="str">
            <v>N/A</v>
          </cell>
          <cell r="FV96" t="str">
            <v>N/A</v>
          </cell>
          <cell r="FW96" t="str">
            <v>N/A</v>
          </cell>
          <cell r="FX96" t="str">
            <v>N/A</v>
          </cell>
          <cell r="FY96" t="str">
            <v>N/A</v>
          </cell>
          <cell r="FZ96" t="str">
            <v>N/A</v>
          </cell>
          <cell r="GA96" t="str">
            <v>N/A</v>
          </cell>
          <cell r="GB96" t="str">
            <v>N/A</v>
          </cell>
          <cell r="GC96" t="str">
            <v>N/A</v>
          </cell>
          <cell r="GD96" t="str">
            <v>N/A</v>
          </cell>
          <cell r="GE96" t="str">
            <v>N/A</v>
          </cell>
          <cell r="GF96" t="str">
            <v>N/A</v>
          </cell>
          <cell r="GG96" t="str">
            <v>N/A</v>
          </cell>
          <cell r="GH96" t="str">
            <v>N/A</v>
          </cell>
          <cell r="GI96" t="str">
            <v>N/A</v>
          </cell>
          <cell r="GJ96" t="str">
            <v>N/A</v>
          </cell>
          <cell r="GK96" t="str">
            <v>N/A</v>
          </cell>
          <cell r="GL96" t="str">
            <v>N/A</v>
          </cell>
          <cell r="GM96" t="str">
            <v>N/A</v>
          </cell>
          <cell r="GN96" t="str">
            <v>N/A</v>
          </cell>
          <cell r="GO96" t="str">
            <v>N/A</v>
          </cell>
          <cell r="GP96" t="str">
            <v>N/A</v>
          </cell>
          <cell r="GQ96" t="str">
            <v>N/A</v>
          </cell>
          <cell r="GR96" t="str">
            <v>N/A</v>
          </cell>
          <cell r="GS96" t="str">
            <v>N/A</v>
          </cell>
          <cell r="GT96" t="str">
            <v>N/A</v>
          </cell>
          <cell r="GU96" t="str">
            <v>N/A</v>
          </cell>
          <cell r="GV96" t="str">
            <v>N/A</v>
          </cell>
          <cell r="GW96" t="str">
            <v>N/A</v>
          </cell>
          <cell r="GX96" t="str">
            <v>N/A</v>
          </cell>
          <cell r="GY96" t="str">
            <v>N/A</v>
          </cell>
          <cell r="GZ96" t="str">
            <v>N/A</v>
          </cell>
          <cell r="HA96" t="str">
            <v>N/A</v>
          </cell>
          <cell r="HB96" t="str">
            <v>N/A</v>
          </cell>
          <cell r="HC96" t="str">
            <v>N/A</v>
          </cell>
          <cell r="HD96" t="str">
            <v>N/A</v>
          </cell>
          <cell r="HE96" t="str">
            <v>N/A</v>
          </cell>
          <cell r="HF96" t="str">
            <v>N/A</v>
          </cell>
          <cell r="HG96" t="str">
            <v>N/A</v>
          </cell>
          <cell r="HH96" t="str">
            <v>N/A</v>
          </cell>
          <cell r="HI96" t="str">
            <v>N/A</v>
          </cell>
          <cell r="HJ96" t="str">
            <v>N/A</v>
          </cell>
          <cell r="HK96" t="str">
            <v>N/A</v>
          </cell>
          <cell r="HL96" t="str">
            <v>N/A</v>
          </cell>
          <cell r="HM96" t="str">
            <v>N/A</v>
          </cell>
          <cell r="HN96" t="str">
            <v>N/A</v>
          </cell>
          <cell r="HO96" t="str">
            <v>N/A</v>
          </cell>
          <cell r="HP96" t="str">
            <v>N/A</v>
          </cell>
          <cell r="HQ96" t="str">
            <v>N/A</v>
          </cell>
          <cell r="HR96" t="str">
            <v>N/A</v>
          </cell>
          <cell r="HS96" t="str">
            <v>N/A</v>
          </cell>
          <cell r="HT96" t="str">
            <v>N/A</v>
          </cell>
          <cell r="HU96" t="str">
            <v>N/A</v>
          </cell>
          <cell r="HV96" t="str">
            <v>N/A</v>
          </cell>
          <cell r="HW96" t="str">
            <v>N/A</v>
          </cell>
          <cell r="HX96" t="str">
            <v>La Secretaría General durante la vigencia 2022 ha emitido 6 documentos de lineamientos técnicos y/o de apoyo a saber: un informe de Austeridad de la Secretaría General (cierre 2021); la actualización del Plan de Austeridad para la vigencia 2022; el Boletín Jurídico "Notas Jurídicas" correspondiente al mes de abril de 2022, la Guía para la utilización de mecanismos de agregación de demanda y bolsa de productos; y el informe de austeridad correspondiente al primer semestre de la vigencia 2022 y el  el Boletín Jurídico "Notas Jurídicas" correspondiente al mes de septiembre de 2022</v>
          </cell>
          <cell r="HY96" t="str">
            <v>N/A</v>
          </cell>
          <cell r="HZ96" t="str">
            <v/>
          </cell>
          <cell r="IA96" t="str">
            <v>No se programó avance para el periodo</v>
          </cell>
          <cell r="IB96" t="str">
            <v>La Secretaría General estructuró y generó el Informe de Austeridad del Gasto con corte a 31 de diciembre del 2021; así como la Política de Austeridad del Gasto para la vigencia 2022.</v>
          </cell>
          <cell r="IC96" t="str">
            <v>No se programó avance para el periodo</v>
          </cell>
          <cell r="ID96" t="str">
            <v>La Secretaría General elaboró y el Boletín Jurídico de la entidad, "Notas Jurídicas" para el mes de abril, que relaciona la normativa y jurisprudencia relevante para el Sector Gestión Pública.</v>
          </cell>
          <cell r="IE96" t="str">
            <v>No se programó avance para el periodo</v>
          </cell>
          <cell r="IF96" t="str">
            <v>La Secretaría General elaboró la "Guía para la utilización de mecanismos de agregación de demanda y bolsa de productos"</v>
          </cell>
          <cell r="IG96" t="str">
            <v>La Secretaría General estructuró y generó el Informe de Austeridad del Gasto correspondiente al primer semestre de la vigencia 2022</v>
          </cell>
          <cell r="IH96" t="str">
            <v>No se programó avance para el periodo, sin embargo, el informe de austeridad del gasto correspondiente al primer semestre de la vigencia 2022 fue actualizado.</v>
          </cell>
          <cell r="II96" t="str">
            <v>La Secretaría General elaboró y el Boletín Jurídico de la entidad, "Notas Jurídicas" para el mes de septiembre, que relaciona la normativa y jurisprudencia relevante para el Sector Gestión Pública.</v>
          </cell>
          <cell r="IJ96" t="str">
            <v>No se programó avance para el periodo</v>
          </cell>
          <cell r="IK96" t="str">
            <v/>
          </cell>
          <cell r="IL96" t="str">
            <v/>
          </cell>
          <cell r="IM96">
            <v>0</v>
          </cell>
          <cell r="IN96">
            <v>1</v>
          </cell>
          <cell r="IO96">
            <v>0</v>
          </cell>
          <cell r="IP96">
            <v>1</v>
          </cell>
          <cell r="IQ96">
            <v>0</v>
          </cell>
          <cell r="IR96">
            <v>1</v>
          </cell>
          <cell r="IS96">
            <v>1</v>
          </cell>
          <cell r="IT96">
            <v>0</v>
          </cell>
          <cell r="IU96">
            <v>1</v>
          </cell>
          <cell r="IV96">
            <v>0</v>
          </cell>
          <cell r="IW96">
            <v>0</v>
          </cell>
          <cell r="IX96">
            <v>0</v>
          </cell>
          <cell r="IY96">
            <v>1</v>
          </cell>
          <cell r="IZ96">
            <v>0</v>
          </cell>
          <cell r="JA96">
            <v>33.333333333333329</v>
          </cell>
          <cell r="JB96">
            <v>0</v>
          </cell>
          <cell r="JC96">
            <v>16.666666666666664</v>
          </cell>
          <cell r="JD96">
            <v>0</v>
          </cell>
          <cell r="JE96">
            <v>16.666666666666664</v>
          </cell>
          <cell r="JF96">
            <v>16.666666666666664</v>
          </cell>
          <cell r="JG96">
            <v>0</v>
          </cell>
          <cell r="JH96">
            <v>16.666666666666664</v>
          </cell>
          <cell r="JI96">
            <v>0</v>
          </cell>
          <cell r="JJ96">
            <v>0</v>
          </cell>
          <cell r="JK96">
            <v>0</v>
          </cell>
          <cell r="JL96">
            <v>99.999999999999972</v>
          </cell>
          <cell r="JM96">
            <v>0</v>
          </cell>
          <cell r="JN96">
            <v>33.333333333333329</v>
          </cell>
          <cell r="JO96">
            <v>33.333333333333329</v>
          </cell>
          <cell r="JP96">
            <v>49.999999999999993</v>
          </cell>
          <cell r="JQ96">
            <v>49.999999999999993</v>
          </cell>
          <cell r="JR96">
            <v>66.666666666666657</v>
          </cell>
          <cell r="JS96">
            <v>83.333333333333314</v>
          </cell>
          <cell r="JT96">
            <v>83.333333333333314</v>
          </cell>
          <cell r="JU96">
            <v>99.999999999999972</v>
          </cell>
          <cell r="JV96">
            <v>99.999999999999972</v>
          </cell>
          <cell r="JW96">
            <v>99.999999999999972</v>
          </cell>
          <cell r="JX96">
            <v>99.999999999999972</v>
          </cell>
          <cell r="JY96" t="str">
            <v>No Programó</v>
          </cell>
          <cell r="JZ96">
            <v>99.999999999999986</v>
          </cell>
          <cell r="KA96" t="str">
            <v/>
          </cell>
          <cell r="KB96">
            <v>99.999999999999986</v>
          </cell>
          <cell r="KC96" t="str">
            <v/>
          </cell>
          <cell r="KD96">
            <v>99.999999999999986</v>
          </cell>
          <cell r="KE96">
            <v>99.999999999999986</v>
          </cell>
          <cell r="KF96" t="str">
            <v/>
          </cell>
          <cell r="KG96">
            <v>99.999999999999986</v>
          </cell>
          <cell r="KH96" t="str">
            <v/>
          </cell>
          <cell r="KI96" t="str">
            <v/>
          </cell>
          <cell r="KJ96" t="str">
            <v/>
          </cell>
          <cell r="KK96" t="str">
            <v>No Programó</v>
          </cell>
          <cell r="KL96">
            <v>99.999999999999986</v>
          </cell>
          <cell r="KM96">
            <v>99.999999999999986</v>
          </cell>
          <cell r="KN96">
            <v>99.999999999999986</v>
          </cell>
          <cell r="KO96">
            <v>99.999999999999986</v>
          </cell>
          <cell r="KP96">
            <v>99.999999999999986</v>
          </cell>
          <cell r="KQ96">
            <v>99.999999999999986</v>
          </cell>
          <cell r="KR96">
            <v>99.999999999999986</v>
          </cell>
          <cell r="KS96">
            <v>99.999999999999972</v>
          </cell>
          <cell r="KT96">
            <v>99.999999999999972</v>
          </cell>
          <cell r="KU96" t="str">
            <v/>
          </cell>
          <cell r="KV96" t="str">
            <v/>
          </cell>
          <cell r="KW96">
            <v>99.999999999999972</v>
          </cell>
          <cell r="KX96" t="str">
            <v>7873_1</v>
          </cell>
          <cell r="KY96" t="str">
            <v>1. Gestionar de manera eficiente los recursos para apoyar la misionalidad de la Entidad.</v>
          </cell>
          <cell r="KZ96">
            <v>94.056186868686865</v>
          </cell>
          <cell r="LA96">
            <v>69.76961017127006</v>
          </cell>
          <cell r="LB96" t="str">
            <v/>
          </cell>
          <cell r="LC96" t="str">
            <v/>
          </cell>
          <cell r="LD96">
            <v>97.028093434343432</v>
          </cell>
          <cell r="LE96">
            <v>74.134805085635037</v>
          </cell>
          <cell r="LF96">
            <v>14083637000</v>
          </cell>
          <cell r="LG96">
            <v>13162316148</v>
          </cell>
          <cell r="LH96">
            <v>8890437529</v>
          </cell>
          <cell r="LI96">
            <v>492482448</v>
          </cell>
          <cell r="LJ96">
            <v>423111123</v>
          </cell>
          <cell r="LK96" t="str">
            <v>No Programó</v>
          </cell>
          <cell r="LL96">
            <v>1.9999999999999998</v>
          </cell>
          <cell r="LM96">
            <v>0</v>
          </cell>
          <cell r="LN96">
            <v>0.99999999999999978</v>
          </cell>
          <cell r="LO96">
            <v>0</v>
          </cell>
          <cell r="LP96">
            <v>1</v>
          </cell>
          <cell r="LQ96">
            <v>0.99999999999999956</v>
          </cell>
          <cell r="LR96">
            <v>0</v>
          </cell>
          <cell r="LS96">
            <v>0.99999999999999822</v>
          </cell>
          <cell r="LT96">
            <v>0</v>
          </cell>
          <cell r="LU96" t="str">
            <v/>
          </cell>
          <cell r="LV96" t="str">
            <v/>
          </cell>
          <cell r="LW96">
            <v>5.9999999999999973</v>
          </cell>
          <cell r="LX96">
            <v>5.9999999999999973</v>
          </cell>
          <cell r="LY96">
            <v>5.9999999999999973</v>
          </cell>
          <cell r="LZ96" t="str">
            <v>No oportuna: El tiempo de radicación debe coincidir con el plazo establecido por la Oficina Asesora de Planeación - OAP</v>
          </cell>
          <cell r="MA96" t="str">
            <v>Oportuno: Se radica en los tiempos establecidos por la Oficina Asesora de Planeación - OAP</v>
          </cell>
          <cell r="MB96" t="str">
            <v>No aplica</v>
          </cell>
          <cell r="MC96" t="str">
            <v>Oportuno: Se radica en los tiempos establecidos por la Oficina Asesora de Planeación - OAP</v>
          </cell>
          <cell r="MD96" t="str">
            <v>No aplica</v>
          </cell>
          <cell r="ME96" t="str">
            <v>Oportuno: Se radica en los tiempos establecidos por la Oficina Asesora de Planeación - OAP</v>
          </cell>
          <cell r="MF96" t="str">
            <v>Oportuno: Se radica en los tiempos establecidos por la Oficina Asesora de Planeación - OAP</v>
          </cell>
          <cell r="MG96" t="str">
            <v>Oportuno: Se radica en los tiempos establecidos por la Oficina Asesora de Planeación - OAP</v>
          </cell>
          <cell r="MH96">
            <v>0</v>
          </cell>
          <cell r="MI96">
            <v>0</v>
          </cell>
          <cell r="MJ96">
            <v>0</v>
          </cell>
          <cell r="MK96">
            <v>0</v>
          </cell>
          <cell r="ML9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9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96" t="str">
            <v>No aplica</v>
          </cell>
          <cell r="MO9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96" t="str">
            <v>No aplica</v>
          </cell>
          <cell r="MQ9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9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9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96">
            <v>0</v>
          </cell>
          <cell r="MU96">
            <v>0</v>
          </cell>
          <cell r="MV96">
            <v>0</v>
          </cell>
          <cell r="MW96">
            <v>0</v>
          </cell>
          <cell r="MX96" t="str">
            <v>No Programó</v>
          </cell>
          <cell r="MY96">
            <v>99.999999999999986</v>
          </cell>
          <cell r="MZ96">
            <v>99.999999999999986</v>
          </cell>
          <cell r="NA96">
            <v>99.999999999999986</v>
          </cell>
          <cell r="NB96">
            <v>99.999999999999986</v>
          </cell>
          <cell r="NC96">
            <v>99.999999999999986</v>
          </cell>
          <cell r="ND96">
            <v>99.999999999999986</v>
          </cell>
          <cell r="NE96">
            <v>99.999999999999986</v>
          </cell>
          <cell r="NF96">
            <v>99.999999999999972</v>
          </cell>
          <cell r="NG96">
            <v>99.999999999999972</v>
          </cell>
          <cell r="NH96" t="str">
            <v/>
          </cell>
          <cell r="NI96" t="str">
            <v/>
          </cell>
          <cell r="NJ96" t="str">
            <v>No aplica</v>
          </cell>
          <cell r="NK96" t="str">
            <v>No aplica</v>
          </cell>
          <cell r="NL96" t="str">
            <v>No aplica</v>
          </cell>
          <cell r="NM96" t="str">
            <v>No aplica</v>
          </cell>
          <cell r="NN96" t="str">
            <v>No aplica</v>
          </cell>
          <cell r="NO96" t="str">
            <v>No aplica</v>
          </cell>
          <cell r="NP96" t="str">
            <v>No aplica</v>
          </cell>
          <cell r="NQ96" t="str">
            <v>No aplica</v>
          </cell>
          <cell r="NR96">
            <v>0</v>
          </cell>
          <cell r="NS96">
            <v>0</v>
          </cell>
          <cell r="NT96">
            <v>0</v>
          </cell>
          <cell r="NU96">
            <v>0</v>
          </cell>
          <cell r="NV96" t="str">
            <v>No aplica para el mes de reporte de acuerdo con la programación de la meta.</v>
          </cell>
          <cell r="NW96"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X96" t="str">
            <v>No aplica para el mes de reporte de acuerdo con la programación de la meta.</v>
          </cell>
          <cell r="NY96"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Z96" t="str">
            <v>No aplica para el mes de reporte de acuerdo con la programación de la meta.</v>
          </cell>
          <cell r="OA96"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6"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96"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D96">
            <v>0</v>
          </cell>
          <cell r="OE96">
            <v>0</v>
          </cell>
          <cell r="OF96">
            <v>0</v>
          </cell>
          <cell r="OG96">
            <v>0</v>
          </cell>
          <cell r="OJ96" t="str">
            <v>PD161</v>
          </cell>
          <cell r="OK96">
            <v>6</v>
          </cell>
          <cell r="OL96" t="str">
            <v>N/A</v>
          </cell>
          <cell r="OM96" t="str">
            <v>N/A</v>
          </cell>
          <cell r="ON96" t="str">
            <v>N/A</v>
          </cell>
          <cell r="OO96" t="str">
            <v>N/A</v>
          </cell>
          <cell r="OP96" t="str">
            <v>N/A</v>
          </cell>
          <cell r="OQ96" t="str">
            <v>N/A</v>
          </cell>
          <cell r="OR96" t="str">
            <v>N/A</v>
          </cell>
          <cell r="OS96" t="str">
            <v>N/A</v>
          </cell>
          <cell r="OT96" t="str">
            <v>N/A</v>
          </cell>
          <cell r="OU96" t="str">
            <v>N/A</v>
          </cell>
          <cell r="OV96" t="str">
            <v>N/A</v>
          </cell>
          <cell r="OW96" t="str">
            <v>N/A</v>
          </cell>
          <cell r="OX96" t="str">
            <v>N/A</v>
          </cell>
          <cell r="OY96" t="str">
            <v>N/A</v>
          </cell>
          <cell r="OZ96" t="str">
            <v>N/A</v>
          </cell>
          <cell r="PA96" t="str">
            <v>N/A</v>
          </cell>
          <cell r="PB96" t="str">
            <v>N/A</v>
          </cell>
          <cell r="PC96" t="str">
            <v>N/A</v>
          </cell>
          <cell r="PD96" t="str">
            <v>N/A</v>
          </cell>
          <cell r="PE96" t="str">
            <v>N/A</v>
          </cell>
          <cell r="PF96" t="str">
            <v>N/A</v>
          </cell>
          <cell r="PG96" t="str">
            <v>N/A</v>
          </cell>
          <cell r="PH96" t="str">
            <v>N/A</v>
          </cell>
          <cell r="PI96" t="str">
            <v>N/A</v>
          </cell>
          <cell r="PJ96" t="str">
            <v>N/A</v>
          </cell>
          <cell r="PK96" t="str">
            <v>N/A</v>
          </cell>
          <cell r="PL96">
            <v>69371325</v>
          </cell>
          <cell r="PM96">
            <v>423111123</v>
          </cell>
          <cell r="PN96" t="str">
            <v>Indicador MGA</v>
          </cell>
        </row>
        <row r="97">
          <cell r="A97" t="str">
            <v>PD162</v>
          </cell>
          <cell r="B97">
            <v>7873</v>
          </cell>
          <cell r="C97" t="str">
            <v>7873_MGA_2</v>
          </cell>
          <cell r="D97">
            <v>2020110010189</v>
          </cell>
          <cell r="E97" t="str">
            <v>Un nuevo contrato social y ambiental para la Bogotá del siglo XXI</v>
          </cell>
          <cell r="F97" t="str">
            <v>5. Construir Bogotá región con gobierno abierto, transparente y ciudadanía consciente.</v>
          </cell>
          <cell r="G97" t="str">
            <v>56. Gestión Pública Efectiva</v>
          </cell>
          <cell r="H97" t="str">
            <v>Incrementar la capacidad institucional para atender con eficiencia los retos de su misionalidad en el Distrito.</v>
          </cell>
          <cell r="I97" t="str">
            <v>2. Fortalecer la planeación institucional de la Entidad de acuerdo con las necesidades y nuevas realidades, soportada en un esquema de medición, seguimiento y mejora continua.</v>
          </cell>
          <cell r="J97" t="str">
            <v>Fortalecimiento de la Capacidad Institucional de la Secretaría General</v>
          </cell>
          <cell r="K97" t="str">
            <v>Subsecretaria Corporativa</v>
          </cell>
          <cell r="L97" t="str">
            <v>Marcela Manrique Castro</v>
          </cell>
          <cell r="M97" t="str">
            <v>Subsecretaria Corporativa</v>
          </cell>
          <cell r="N97" t="str">
            <v>Oficina Asesora de Planeación</v>
          </cell>
          <cell r="O97" t="str">
            <v>Doris Bibiana Cardozo Peña</v>
          </cell>
          <cell r="P97" t="str">
            <v>Jefe Oficina Asesora de Planeación</v>
          </cell>
          <cell r="Q97" t="str">
            <v>Jenny Alexandra Triana Casallas</v>
          </cell>
          <cell r="R97" t="str">
            <v>Cristhian Guacaneme</v>
          </cell>
          <cell r="S97" t="str">
            <v>Documentos de planeación realizados</v>
          </cell>
          <cell r="T97" t="str">
            <v>Documentos de planeación realizados</v>
          </cell>
          <cell r="AD97" t="str">
            <v>2.1. Documentos de planeación</v>
          </cell>
          <cell r="AE97" t="str">
            <v>2.1.1 Documentos de planeación realizados</v>
          </cell>
          <cell r="AI97" t="str">
            <v xml:space="preserve">PD_producto MGA: 2.1. Documentos de planeación; PD_ID producto MGA: 2.1.1 Documentos de planeación realizados; </v>
          </cell>
          <cell r="AJ97">
            <v>0</v>
          </cell>
          <cell r="AK97">
            <v>44055</v>
          </cell>
          <cell r="AL97">
            <v>1</v>
          </cell>
          <cell r="AM97">
            <v>2022</v>
          </cell>
          <cell r="AN97" t="str">
            <v>Este indicador de producto mide la cantidad de documentos que se elaboran para la programación, el monitoreo o el seguimiento de la planeación institucional en los siguientes temas:
Plan Estratégico.
Plan de Acción Institucional.
Plan Anticorrupción y de Atención al Ciudadano.
Plan Institucional de Participación Ciudadana.
Se contabilizara como documento de planeación realizados los informes de seguimiento de los planes enunciados, los cuales deben ser publicados antes del 31 de enero de la siguiente vigencia.
Nota: para la vigencia 2020 se contabilizaran como documentos de planeación realizados el documento de Plan Estratégico 2020 - 2024 y la formulación del Plan de Acción institucional.</v>
          </cell>
          <cell r="AO97" t="str">
            <v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v>
          </cell>
          <cell r="AP97">
            <v>2020</v>
          </cell>
          <cell r="AQ97">
            <v>2024</v>
          </cell>
          <cell r="AR97" t="str">
            <v>Suma</v>
          </cell>
          <cell r="AS97" t="str">
            <v>Eficacia</v>
          </cell>
          <cell r="AT97" t="str">
            <v>Número</v>
          </cell>
          <cell r="AU97" t="str">
            <v>Producto</v>
          </cell>
          <cell r="AV97" t="str">
            <v>N/D</v>
          </cell>
          <cell r="AW97">
            <v>345</v>
          </cell>
          <cell r="AX97" t="str">
            <v>N/D</v>
          </cell>
          <cell r="AY97">
            <v>0</v>
          </cell>
          <cell r="AZ97">
            <v>1</v>
          </cell>
          <cell r="BB97" t="str">
            <v>Se contabilizara como documento de planeación realizados los informes de seguimiento de los planes enunciados, los cuales deben ser publicados antes del 31 de enero de la siguiente vigencia.
Nota: para la vigencia 2020 se contabilizaran como documentos de planeación realizados el documento de Plan Estratégico 2020 - 2024 y la formulación del Plan de Acción institucional.</v>
          </cell>
          <cell r="BC97" t="str">
            <v>Suma de documentos realizados</v>
          </cell>
          <cell r="BD97" t="str">
            <v>Documentos realizados</v>
          </cell>
          <cell r="BE97" t="str">
            <v>N/A</v>
          </cell>
          <cell r="BF97" t="str">
            <v>Documentos realizados por la Oficina Asesora de Planeación</v>
          </cell>
          <cell r="BG97">
            <v>1</v>
          </cell>
          <cell r="BH97">
            <v>44055</v>
          </cell>
          <cell r="BI97" t="str">
            <v>SIN</v>
          </cell>
          <cell r="BJ97" t="str">
            <v>Establecer variables 1 y/o 2 numéricas</v>
          </cell>
          <cell r="BK97">
            <v>16</v>
          </cell>
          <cell r="BL97">
            <v>2</v>
          </cell>
          <cell r="BM97">
            <v>4</v>
          </cell>
          <cell r="BN97">
            <v>4</v>
          </cell>
          <cell r="BO97">
            <v>4</v>
          </cell>
          <cell r="BP97">
            <v>2</v>
          </cell>
          <cell r="BW97">
            <v>2</v>
          </cell>
          <cell r="BX97">
            <v>4</v>
          </cell>
          <cell r="BY97">
            <v>4</v>
          </cell>
          <cell r="BZ97">
            <v>4</v>
          </cell>
          <cell r="CA97">
            <v>4</v>
          </cell>
          <cell r="CB97">
            <v>0</v>
          </cell>
          <cell r="CC97" t="str">
            <v>N/A</v>
          </cell>
          <cell r="CD97" t="str">
            <v>N/A</v>
          </cell>
          <cell r="CE97" t="str">
            <v>N/A</v>
          </cell>
          <cell r="CF97">
            <v>2</v>
          </cell>
          <cell r="CG97">
            <v>4</v>
          </cell>
          <cell r="CH97">
            <v>8</v>
          </cell>
          <cell r="CI97" t="str">
            <v>Suma</v>
          </cell>
          <cell r="CJ97">
            <v>1</v>
          </cell>
          <cell r="CK97">
            <v>0</v>
          </cell>
          <cell r="CL97">
            <v>0</v>
          </cell>
          <cell r="CM97">
            <v>1</v>
          </cell>
          <cell r="CN97">
            <v>0</v>
          </cell>
          <cell r="CO97">
            <v>0</v>
          </cell>
          <cell r="CP97">
            <v>0</v>
          </cell>
          <cell r="CQ97">
            <v>0</v>
          </cell>
          <cell r="CR97">
            <v>0</v>
          </cell>
          <cell r="CS97">
            <v>1</v>
          </cell>
          <cell r="CT97">
            <v>1</v>
          </cell>
          <cell r="CU97">
            <v>0</v>
          </cell>
          <cell r="CV97">
            <v>4</v>
          </cell>
          <cell r="CW97">
            <v>3</v>
          </cell>
          <cell r="CX97">
            <v>3</v>
          </cell>
          <cell r="CY97">
            <v>0</v>
          </cell>
          <cell r="CZ97">
            <v>0</v>
          </cell>
          <cell r="DA97">
            <v>0</v>
          </cell>
          <cell r="DB97">
            <v>0</v>
          </cell>
          <cell r="DC97">
            <v>0</v>
          </cell>
          <cell r="DD97">
            <v>0</v>
          </cell>
          <cell r="DE97">
            <v>0</v>
          </cell>
          <cell r="DF97">
            <v>0</v>
          </cell>
          <cell r="DG97">
            <v>0</v>
          </cell>
          <cell r="DH97">
            <v>0</v>
          </cell>
          <cell r="DI97">
            <v>0</v>
          </cell>
          <cell r="DJ97">
            <v>0</v>
          </cell>
          <cell r="DK97">
            <v>4</v>
          </cell>
          <cell r="DL97">
            <v>1</v>
          </cell>
          <cell r="DM97">
            <v>0</v>
          </cell>
          <cell r="DN97">
            <v>0</v>
          </cell>
          <cell r="DO97">
            <v>1</v>
          </cell>
          <cell r="DP97">
            <v>0</v>
          </cell>
          <cell r="DQ97">
            <v>0</v>
          </cell>
          <cell r="DR97">
            <v>0</v>
          </cell>
          <cell r="DS97">
            <v>0</v>
          </cell>
          <cell r="DT97">
            <v>0</v>
          </cell>
          <cell r="DU97">
            <v>0</v>
          </cell>
          <cell r="DV97">
            <v>0</v>
          </cell>
          <cell r="DW97">
            <v>0</v>
          </cell>
          <cell r="DX97">
            <v>2</v>
          </cell>
          <cell r="DY97">
            <v>2</v>
          </cell>
          <cell r="DZ97" t="str">
            <v>Documento de programación Plan de acción institucional Secretaría General 2022</v>
          </cell>
          <cell r="EA97">
            <v>0</v>
          </cell>
          <cell r="EB97">
            <v>0</v>
          </cell>
          <cell r="EC97" t="str">
            <v>Informe de la Audiencia Pública de la Rendición de Cuentas 2021</v>
          </cell>
          <cell r="ED97">
            <v>0</v>
          </cell>
          <cell r="EE97">
            <v>0</v>
          </cell>
          <cell r="EF97">
            <v>0</v>
          </cell>
          <cell r="EG97">
            <v>0</v>
          </cell>
          <cell r="EH97">
            <v>0</v>
          </cell>
          <cell r="EI97" t="str">
            <v>Documento de Planeación estratégica de la Secretaría General frente a la gestión de la información estadística</v>
          </cell>
          <cell r="EJ97" t="str">
            <v>Informe del Modelo Integrado de Planeación y Gestión (MIPG) en la Secretaría General</v>
          </cell>
          <cell r="EK97">
            <v>0</v>
          </cell>
          <cell r="EL97" t="str">
            <v>Documentos de programación Plan de acción institucional Secretaría General 2022</v>
          </cell>
          <cell r="EM97">
            <v>0</v>
          </cell>
          <cell r="EN97">
            <v>0</v>
          </cell>
          <cell r="EO97" t="str">
            <v>Informe de la Audiencia Pública de la Rendición de Cuentas 2021</v>
          </cell>
          <cell r="EP97">
            <v>0</v>
          </cell>
          <cell r="EQ97">
            <v>0</v>
          </cell>
          <cell r="ER97">
            <v>0</v>
          </cell>
          <cell r="ES97">
            <v>0</v>
          </cell>
          <cell r="ET97">
            <v>0</v>
          </cell>
          <cell r="EU97" t="str">
            <v>Documento base para la Gestión de la Información Estadística de la Secretaría General, con avance al 31 de octubre de 2022.</v>
          </cell>
          <cell r="EV97">
            <v>0</v>
          </cell>
          <cell r="EW97">
            <v>0</v>
          </cell>
          <cell r="EX97" t="str">
            <v>N/A</v>
          </cell>
          <cell r="EY97" t="str">
            <v>N/A</v>
          </cell>
          <cell r="EZ97" t="str">
            <v>N/A</v>
          </cell>
          <cell r="FA97" t="str">
            <v>N/A</v>
          </cell>
          <cell r="FB97" t="str">
            <v>N/A</v>
          </cell>
          <cell r="FC97" t="str">
            <v>N/A</v>
          </cell>
          <cell r="FD97" t="str">
            <v>N/A</v>
          </cell>
          <cell r="FE97" t="str">
            <v>N/A</v>
          </cell>
          <cell r="FF97" t="str">
            <v>N/A</v>
          </cell>
          <cell r="FG97" t="str">
            <v>N/A</v>
          </cell>
          <cell r="FH97" t="str">
            <v>N/A</v>
          </cell>
          <cell r="FI97" t="str">
            <v>N/A</v>
          </cell>
          <cell r="FJ97" t="str">
            <v>N/A</v>
          </cell>
          <cell r="FK97" t="str">
            <v>N/A</v>
          </cell>
          <cell r="FL97" t="str">
            <v>N/A</v>
          </cell>
          <cell r="FM97" t="str">
            <v>N/A</v>
          </cell>
          <cell r="FN97" t="str">
            <v>N/A</v>
          </cell>
          <cell r="FO97" t="str">
            <v>N/A</v>
          </cell>
          <cell r="FP97" t="str">
            <v>N/A</v>
          </cell>
          <cell r="FQ97" t="str">
            <v>N/A</v>
          </cell>
          <cell r="FR97" t="str">
            <v>N/A</v>
          </cell>
          <cell r="FS97" t="str">
            <v>N/A</v>
          </cell>
          <cell r="FT97" t="str">
            <v>N/A</v>
          </cell>
          <cell r="FU97" t="str">
            <v>N/A</v>
          </cell>
          <cell r="FV97" t="str">
            <v>N/A</v>
          </cell>
          <cell r="FW97" t="str">
            <v>N/A</v>
          </cell>
          <cell r="FX97" t="str">
            <v>N/A</v>
          </cell>
          <cell r="FY97" t="str">
            <v>N/A</v>
          </cell>
          <cell r="FZ97" t="str">
            <v>N/A</v>
          </cell>
          <cell r="GA97" t="str">
            <v>N/A</v>
          </cell>
          <cell r="GB97" t="str">
            <v>N/A</v>
          </cell>
          <cell r="GC97" t="str">
            <v>N/A</v>
          </cell>
          <cell r="GD97" t="str">
            <v>N/A</v>
          </cell>
          <cell r="GE97" t="str">
            <v>N/A</v>
          </cell>
          <cell r="GF97" t="str">
            <v>N/A</v>
          </cell>
          <cell r="GG97" t="str">
            <v>N/A</v>
          </cell>
          <cell r="GH97" t="str">
            <v>N/A</v>
          </cell>
          <cell r="GI97" t="str">
            <v>N/A</v>
          </cell>
          <cell r="GJ97" t="str">
            <v>N/A</v>
          </cell>
          <cell r="GK97" t="str">
            <v>N/A</v>
          </cell>
          <cell r="GL97" t="str">
            <v>N/A</v>
          </cell>
          <cell r="GM97" t="str">
            <v>N/A</v>
          </cell>
          <cell r="GN97" t="str">
            <v>N/A</v>
          </cell>
          <cell r="GO97" t="str">
            <v>N/A</v>
          </cell>
          <cell r="GP97" t="str">
            <v>N/A</v>
          </cell>
          <cell r="GQ97" t="str">
            <v>N/A</v>
          </cell>
          <cell r="GR97" t="str">
            <v>N/A</v>
          </cell>
          <cell r="GS97" t="str">
            <v>N/A</v>
          </cell>
          <cell r="GT97" t="str">
            <v>N/A</v>
          </cell>
          <cell r="GU97" t="str">
            <v>N/A</v>
          </cell>
          <cell r="GV97" t="str">
            <v>N/A</v>
          </cell>
          <cell r="GW97" t="str">
            <v>N/A</v>
          </cell>
          <cell r="GX97" t="str">
            <v>N/A</v>
          </cell>
          <cell r="GY97" t="str">
            <v>N/A</v>
          </cell>
          <cell r="GZ97" t="str">
            <v>N/A</v>
          </cell>
          <cell r="HA97" t="str">
            <v>N/A</v>
          </cell>
          <cell r="HB97" t="str">
            <v>N/A</v>
          </cell>
          <cell r="HC97" t="str">
            <v>N/A</v>
          </cell>
          <cell r="HD97" t="str">
            <v>N/A</v>
          </cell>
          <cell r="HE97" t="str">
            <v>N/A</v>
          </cell>
          <cell r="HF97" t="str">
            <v>N/A</v>
          </cell>
          <cell r="HG97" t="str">
            <v>N/A</v>
          </cell>
          <cell r="HH97" t="str">
            <v>N/A</v>
          </cell>
          <cell r="HI97" t="str">
            <v>N/A</v>
          </cell>
          <cell r="HJ97" t="str">
            <v>N/A</v>
          </cell>
          <cell r="HK97" t="str">
            <v>N/A</v>
          </cell>
          <cell r="HL97" t="str">
            <v>N/A</v>
          </cell>
          <cell r="HM97" t="str">
            <v>N/A</v>
          </cell>
          <cell r="HN97" t="str">
            <v>N/A</v>
          </cell>
          <cell r="HO97" t="str">
            <v>N/A</v>
          </cell>
          <cell r="HP97" t="str">
            <v>N/A</v>
          </cell>
          <cell r="HQ97" t="str">
            <v>N/A</v>
          </cell>
          <cell r="HR97" t="str">
            <v>N/A</v>
          </cell>
          <cell r="HS97" t="str">
            <v>N/A</v>
          </cell>
          <cell r="HT97" t="str">
            <v>N/A</v>
          </cell>
          <cell r="HU97" t="str">
            <v>N/A</v>
          </cell>
          <cell r="HV97" t="str">
            <v>N/A</v>
          </cell>
          <cell r="HW97" t="str">
            <v>N/A</v>
          </cell>
          <cell r="HX97" t="str">
            <v xml:space="preserve">La Secretaría General en el marco de la planeación estratégica y la transparencia, durante la vigencia 2022 diseñó y difundió los siguientes documentos:
1-	Plan de Acción Institucional. Este documento se medirá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permitirá a la Entidad medir su avance en los compromisos establecidos en el Plan Distrital de Desarrollo Un nuevo contrato social y ambiental para la Bogotá del Siglo XXI.
2-	Informe de rendición de cuentas 2021 que contiene los resultados de la gestión de la Secretaría General durante la vigencia 2021 con un lenguaje claro, el cual fue dispuesto para consulta ciudadana, ajustado atendiendo los requerimientos de la ciudadanía y publicado en el botón de transparencia de la página web de la Entidad. El evento de rendición de cuentas 2021, contó con la participación de 681 asistentes (15 de febrero de 2022).
Se avanzó en el documento de planeación estratégica de la Secretaría General de la gestión de la información estadística, a través de mesas de trabajo con diferentes dependencias de la entidad, con el fin de consolidar el diagnóstico del estado de la información que generan y su nivel cumplimiento con los parámetros estadísticos a nivel distrital y nacional. 
</v>
          </cell>
          <cell r="HY97" t="str">
            <v xml:space="preserve">Al corte de octubre de 2022, se tenía programado la entrega de 3 documentos de Planeación realizados, sin embargo, se cuenta con 2 debido a que está pendiente finalizar el "Documento de Planeación estratégica de la Secretaría General frente a la gestión de la información estadística" el cual, debe estar alineado a la propuesta de actividades para la formulación del Plan de Acción Sectorial Gestión Pública que hace parte del Plan Estadístico Distrital, que será remitido por la Secretaría Distrital de Planeación en el mes noviembre. 
Lo anterior,  permitirá finalizar el documento con la planeación estratégica del 2023 bajo los lineamientos de la Secretaría Distrital de Planeación y surtir la revisión y aprobación entre el mes de noviembre y diciembre. </v>
          </cell>
          <cell r="HZ97" t="str">
            <v/>
          </cell>
          <cell r="IA97" t="str">
            <v>Se realizó la formulación del Plan de acción Institucional con corte a 31 de diciembre de 2021, la cual fue dispuesta para consulta ciudadana y  se encuentra publicada en el botón de tranparencia de la página web de la Entidad, Numeral 4.3</v>
          </cell>
          <cell r="IB97" t="str">
            <v>No se programó avance para el periodo</v>
          </cell>
          <cell r="IC97" t="str">
            <v>No se programó avance para el periodo</v>
          </cell>
          <cell r="ID97" t="str">
            <v xml:space="preserve">En el marco de la transparencia, la política de participación ciudadana y el modelo de gobierno abierto, la Secretaría General llevó a cabo el evento de rendición de cuentas 2021, el cual, contó con la participación de 681 asistentes (15 de febrero de 2022).
Para la vigencia 2022, se elaboró el informe de la audiencia de rendición de cuentas de la gestión de la Secretaría General durante la vigencia 2021, con un lenguaje claro, el cual fue dispuesto para consulta ciudadana, ajustado atendiendo los requerimientos de la ciudadanía y publicado en el botón de transparencia de la página web de la Entidad.
</v>
          </cell>
          <cell r="IE97" t="str">
            <v>No se programó avance para el periodo</v>
          </cell>
          <cell r="IF97" t="str">
            <v>No se programó avance para el periodo</v>
          </cell>
          <cell r="IG97" t="str">
            <v>No se programó avance para el periodo</v>
          </cell>
          <cell r="IH97" t="str">
            <v>No se programó avance para el periodo</v>
          </cell>
          <cell r="II97" t="str">
            <v>No se programó avance para el periodo</v>
          </cell>
          <cell r="IJ97" t="str">
            <v xml:space="preserve">Frente al avance del documento de planeación estratégica de la Secretaría General de la gestión de la información estadística, la Oficina Asesora de Planeación, bajo los lineamientos de la Secretaría Distrital de Planeación, ha adelantado mesas de trabajo con diferentes dependencias de la entidad, con el fin de consolidar el diagnóstico del estado de la información que generan y su nivel cumplimiento con los parámetros estadísticos a nivel distrital y nacional. 
Sin embargo, para complementar este documento, es necesario recibir la propuesta de actividades para la formulación del Plan de Acción Sectorial Gestión Pública que hace parte del Plan Estadístico Distrital, que será remitido por la Secretaría Distrital de Planeación en el mes noviembre, lo cual, permitirá finalizar el documento con la planeación estratégica del 2023 en coherencia con los lineamientos distritales, y surtir la revisión y aprobación de la Jefe de la Oficina Asesora de Planeación en el mes de diciembre.
</v>
          </cell>
          <cell r="IK97" t="str">
            <v/>
          </cell>
          <cell r="IL97" t="str">
            <v/>
          </cell>
          <cell r="IM97">
            <v>1</v>
          </cell>
          <cell r="IN97">
            <v>0</v>
          </cell>
          <cell r="IO97">
            <v>0</v>
          </cell>
          <cell r="IP97">
            <v>1</v>
          </cell>
          <cell r="IQ97">
            <v>0</v>
          </cell>
          <cell r="IR97">
            <v>0</v>
          </cell>
          <cell r="IS97">
            <v>0</v>
          </cell>
          <cell r="IT97">
            <v>0</v>
          </cell>
          <cell r="IU97">
            <v>0</v>
          </cell>
          <cell r="IV97">
            <v>0</v>
          </cell>
          <cell r="IW97">
            <v>0</v>
          </cell>
          <cell r="IX97">
            <v>0</v>
          </cell>
          <cell r="IY97">
            <v>0.5</v>
          </cell>
          <cell r="IZ97">
            <v>25</v>
          </cell>
          <cell r="JA97">
            <v>0</v>
          </cell>
          <cell r="JB97">
            <v>0</v>
          </cell>
          <cell r="JC97">
            <v>25</v>
          </cell>
          <cell r="JD97">
            <v>0</v>
          </cell>
          <cell r="JE97">
            <v>0</v>
          </cell>
          <cell r="JF97">
            <v>0</v>
          </cell>
          <cell r="JG97">
            <v>0</v>
          </cell>
          <cell r="JH97">
            <v>0</v>
          </cell>
          <cell r="JI97">
            <v>0</v>
          </cell>
          <cell r="JJ97">
            <v>0</v>
          </cell>
          <cell r="JK97">
            <v>0</v>
          </cell>
          <cell r="JL97">
            <v>50</v>
          </cell>
          <cell r="JM97">
            <v>25</v>
          </cell>
          <cell r="JN97">
            <v>25</v>
          </cell>
          <cell r="JO97">
            <v>25</v>
          </cell>
          <cell r="JP97">
            <v>50</v>
          </cell>
          <cell r="JQ97">
            <v>50</v>
          </cell>
          <cell r="JR97">
            <v>50</v>
          </cell>
          <cell r="JS97">
            <v>50</v>
          </cell>
          <cell r="JT97">
            <v>50</v>
          </cell>
          <cell r="JU97">
            <v>50</v>
          </cell>
          <cell r="JV97">
            <v>50</v>
          </cell>
          <cell r="JW97">
            <v>50</v>
          </cell>
          <cell r="JX97">
            <v>50</v>
          </cell>
          <cell r="JY97">
            <v>100</v>
          </cell>
          <cell r="JZ97" t="str">
            <v/>
          </cell>
          <cell r="KA97" t="str">
            <v/>
          </cell>
          <cell r="KB97">
            <v>100</v>
          </cell>
          <cell r="KC97" t="str">
            <v/>
          </cell>
          <cell r="KD97" t="str">
            <v/>
          </cell>
          <cell r="KE97" t="str">
            <v/>
          </cell>
          <cell r="KF97" t="str">
            <v/>
          </cell>
          <cell r="KG97" t="str">
            <v/>
          </cell>
          <cell r="KH97">
            <v>0</v>
          </cell>
          <cell r="KI97" t="str">
            <v/>
          </cell>
          <cell r="KJ97" t="str">
            <v/>
          </cell>
          <cell r="KK97">
            <v>100</v>
          </cell>
          <cell r="KL97">
            <v>100</v>
          </cell>
          <cell r="KM97">
            <v>100</v>
          </cell>
          <cell r="KN97">
            <v>100</v>
          </cell>
          <cell r="KO97">
            <v>100</v>
          </cell>
          <cell r="KP97">
            <v>100</v>
          </cell>
          <cell r="KQ97">
            <v>100</v>
          </cell>
          <cell r="KR97">
            <v>100</v>
          </cell>
          <cell r="KS97">
            <v>100</v>
          </cell>
          <cell r="KT97">
            <v>66.666666666666671</v>
          </cell>
          <cell r="KU97" t="str">
            <v/>
          </cell>
          <cell r="KV97" t="str">
            <v/>
          </cell>
          <cell r="KW97">
            <v>66.666666666666671</v>
          </cell>
          <cell r="KX97" t="str">
            <v>7873_2</v>
          </cell>
          <cell r="KY97" t="str">
            <v>2. Fortalecer la planeación institucional de la Entidad de acuerdo con las necesidades y nuevas real</v>
          </cell>
          <cell r="KZ97">
            <v>100</v>
          </cell>
          <cell r="LA97">
            <v>78.5</v>
          </cell>
          <cell r="LB97">
            <v>100</v>
          </cell>
          <cell r="LC97">
            <v>78.5</v>
          </cell>
          <cell r="LD97">
            <v>97.028093434343432</v>
          </cell>
          <cell r="LE97">
            <v>74.134805085635037</v>
          </cell>
          <cell r="LF97">
            <v>14083637000</v>
          </cell>
          <cell r="LG97">
            <v>13162316148</v>
          </cell>
          <cell r="LH97">
            <v>8890437529</v>
          </cell>
          <cell r="LI97">
            <v>492482448</v>
          </cell>
          <cell r="LJ97">
            <v>423111123</v>
          </cell>
          <cell r="LK97">
            <v>1</v>
          </cell>
          <cell r="LL97">
            <v>0</v>
          </cell>
          <cell r="LM97">
            <v>0</v>
          </cell>
          <cell r="LN97">
            <v>1</v>
          </cell>
          <cell r="LO97">
            <v>0</v>
          </cell>
          <cell r="LP97">
            <v>0</v>
          </cell>
          <cell r="LQ97">
            <v>0</v>
          </cell>
          <cell r="LR97">
            <v>0</v>
          </cell>
          <cell r="LS97">
            <v>0</v>
          </cell>
          <cell r="LT97">
            <v>0</v>
          </cell>
          <cell r="LU97" t="str">
            <v/>
          </cell>
          <cell r="LV97" t="str">
            <v/>
          </cell>
          <cell r="LW97">
            <v>2</v>
          </cell>
          <cell r="LX97">
            <v>2</v>
          </cell>
          <cell r="LY97">
            <v>2</v>
          </cell>
          <cell r="LZ97" t="str">
            <v>No oportuna: El tiempo de radicación debe coincidir con el plazo establecido por la Oficina Asesora de Planeación - OAP</v>
          </cell>
          <cell r="MA97" t="str">
            <v>No aplica</v>
          </cell>
          <cell r="MB97" t="str">
            <v>No aplica</v>
          </cell>
          <cell r="MC97" t="str">
            <v>Oportuno: Se radica en los tiempos establecidos por la Oficina Asesora de Planeación - OAP</v>
          </cell>
          <cell r="MD97" t="str">
            <v>No aplica</v>
          </cell>
          <cell r="ME97" t="str">
            <v>No aplica</v>
          </cell>
          <cell r="MF97" t="str">
            <v>No aplica</v>
          </cell>
          <cell r="MG97" t="str">
            <v>No aplica</v>
          </cell>
          <cell r="MH97">
            <v>0</v>
          </cell>
          <cell r="MI97">
            <v>0</v>
          </cell>
          <cell r="MJ97">
            <v>0</v>
          </cell>
          <cell r="MK97">
            <v>0</v>
          </cell>
          <cell r="ML9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97" t="str">
            <v>No aplica</v>
          </cell>
          <cell r="MN97" t="str">
            <v>No aplica</v>
          </cell>
          <cell r="MO9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97" t="str">
            <v>No aplica</v>
          </cell>
          <cell r="MQ97" t="str">
            <v>No aplica</v>
          </cell>
          <cell r="MR97" t="str">
            <v>No aplica</v>
          </cell>
          <cell r="MS97" t="str">
            <v>No aplica</v>
          </cell>
          <cell r="MT97">
            <v>0</v>
          </cell>
          <cell r="MU97">
            <v>0</v>
          </cell>
          <cell r="MV97">
            <v>0</v>
          </cell>
          <cell r="MW97">
            <v>0</v>
          </cell>
          <cell r="MX97">
            <v>100</v>
          </cell>
          <cell r="MY97">
            <v>100</v>
          </cell>
          <cell r="MZ97">
            <v>100</v>
          </cell>
          <cell r="NA97">
            <v>100</v>
          </cell>
          <cell r="NB97">
            <v>100</v>
          </cell>
          <cell r="NC97">
            <v>100</v>
          </cell>
          <cell r="ND97">
            <v>100</v>
          </cell>
          <cell r="NE97">
            <v>100</v>
          </cell>
          <cell r="NF97">
            <v>100</v>
          </cell>
          <cell r="NG97">
            <v>66.666666666666671</v>
          </cell>
          <cell r="NH97" t="str">
            <v/>
          </cell>
          <cell r="NI97" t="str">
            <v/>
          </cell>
          <cell r="NJ97" t="str">
            <v>No aplica</v>
          </cell>
          <cell r="NK97" t="str">
            <v>No aplica</v>
          </cell>
          <cell r="NL97" t="str">
            <v>No aplica</v>
          </cell>
          <cell r="NM97" t="str">
            <v>No aplica</v>
          </cell>
          <cell r="NN97" t="str">
            <v>No aplica</v>
          </cell>
          <cell r="NO97" t="str">
            <v>No aplica</v>
          </cell>
          <cell r="NP97" t="str">
            <v>No aplica</v>
          </cell>
          <cell r="NQ97" t="str">
            <v>No aplica</v>
          </cell>
          <cell r="NR97">
            <v>0</v>
          </cell>
          <cell r="NS97">
            <v>0</v>
          </cell>
          <cell r="NT97">
            <v>0</v>
          </cell>
          <cell r="NU97">
            <v>0</v>
          </cell>
          <cell r="NV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W97" t="str">
            <v>No aplica para el mes de reporte de acuerdo con la programación de la meta.</v>
          </cell>
          <cell r="NX97" t="str">
            <v>No aplica para el mes de reporte de acuerdo con la programación de la meta.</v>
          </cell>
          <cell r="NY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Z97" t="str">
            <v>No aplica para el mes de reporte de acuerdo con la programación de la meta.</v>
          </cell>
          <cell r="OA97" t="str">
            <v>No aplica para el mes de reporte de acuerdo con la programación de la meta.</v>
          </cell>
          <cell r="OB97" t="str">
            <v>No aplica para el mes de reporte de acuerdo con la programación de la meta.</v>
          </cell>
          <cell r="OC97" t="str">
            <v>No aplica para el mes de reporte de acuerdo con la programación de la meta.</v>
          </cell>
          <cell r="OD97">
            <v>0</v>
          </cell>
          <cell r="OE97">
            <v>0</v>
          </cell>
          <cell r="OF97">
            <v>0</v>
          </cell>
          <cell r="OG97">
            <v>0</v>
          </cell>
          <cell r="OJ97" t="str">
            <v>PD162</v>
          </cell>
          <cell r="OK97">
            <v>3</v>
          </cell>
          <cell r="OL97" t="str">
            <v>N/A</v>
          </cell>
          <cell r="OM97" t="str">
            <v>N/A</v>
          </cell>
          <cell r="ON97" t="str">
            <v>N/A</v>
          </cell>
          <cell r="OO97" t="str">
            <v>N/A</v>
          </cell>
          <cell r="OP97" t="str">
            <v>N/A</v>
          </cell>
          <cell r="OQ97" t="str">
            <v>N/A</v>
          </cell>
          <cell r="OR97" t="str">
            <v>N/A</v>
          </cell>
          <cell r="OS97" t="str">
            <v>N/A</v>
          </cell>
          <cell r="OT97" t="str">
            <v>N/A</v>
          </cell>
          <cell r="OU97" t="str">
            <v>N/A</v>
          </cell>
          <cell r="OV97" t="str">
            <v>N/A</v>
          </cell>
          <cell r="OW97" t="str">
            <v>N/A</v>
          </cell>
          <cell r="OX97" t="str">
            <v>N/A</v>
          </cell>
          <cell r="OY97" t="str">
            <v>N/A</v>
          </cell>
          <cell r="OZ97" t="str">
            <v>N/A</v>
          </cell>
          <cell r="PA97" t="str">
            <v>N/A</v>
          </cell>
          <cell r="PB97" t="str">
            <v>N/A</v>
          </cell>
          <cell r="PC97" t="str">
            <v>N/A</v>
          </cell>
          <cell r="PD97" t="str">
            <v>N/A</v>
          </cell>
          <cell r="PE97" t="str">
            <v>N/A</v>
          </cell>
          <cell r="PF97" t="str">
            <v>N/A</v>
          </cell>
          <cell r="PG97" t="str">
            <v>N/A</v>
          </cell>
          <cell r="PH97" t="str">
            <v>N/A</v>
          </cell>
          <cell r="PI97" t="str">
            <v>N/A</v>
          </cell>
          <cell r="PJ97" t="str">
            <v>N/A</v>
          </cell>
          <cell r="PK97" t="str">
            <v>N/A</v>
          </cell>
          <cell r="PL97">
            <v>69371325</v>
          </cell>
          <cell r="PM97">
            <v>423111123</v>
          </cell>
          <cell r="PN97" t="str">
            <v>Indicador MGA</v>
          </cell>
        </row>
        <row r="98">
          <cell r="A98" t="str">
            <v>PD163</v>
          </cell>
          <cell r="B98">
            <v>7873</v>
          </cell>
          <cell r="C98" t="str">
            <v>7873_MGA_3</v>
          </cell>
          <cell r="D98">
            <v>2020110010189</v>
          </cell>
          <cell r="E98" t="str">
            <v>Un nuevo contrato social y ambiental para la Bogotá del siglo XXI</v>
          </cell>
          <cell r="F98" t="str">
            <v>5. Construir Bogotá región con gobierno abierto, transparente y ciudadanía consciente.</v>
          </cell>
          <cell r="G98" t="str">
            <v>56. Gestión Pública Efectiva</v>
          </cell>
          <cell r="H98" t="str">
            <v>Incrementar la capacidad institucional para atender con eficiencia los retos de su misionalidad en el Distrito.</v>
          </cell>
          <cell r="I98" t="str">
            <v>1. Gestionar de manera eficiente los recursos para apoyar la misionalidad de la Entidad.</v>
          </cell>
          <cell r="J98" t="str">
            <v>Fortalecimiento de la Capacidad Institucional de la Secretaría General</v>
          </cell>
          <cell r="K98" t="str">
            <v>Subsecretaria Corporativa</v>
          </cell>
          <cell r="L98" t="str">
            <v>Marcela Manrique Castro</v>
          </cell>
          <cell r="M98" t="str">
            <v>Subsecretaria Corporativa</v>
          </cell>
          <cell r="N98" t="str">
            <v>Dirección Administrativa y Financiera</v>
          </cell>
          <cell r="O98" t="str">
            <v>Marcela Manrique Castro</v>
          </cell>
          <cell r="P98" t="str">
            <v>Directora Administrativa y Financiera</v>
          </cell>
          <cell r="Q98" t="str">
            <v>Jenny Alexandra Triana Casallas</v>
          </cell>
          <cell r="R98" t="str">
            <v>Cristhian Guacaneme</v>
          </cell>
          <cell r="S98" t="str">
            <v>Sedes adecuadas</v>
          </cell>
          <cell r="T98" t="str">
            <v>Sedes adecuadas</v>
          </cell>
          <cell r="AD98" t="str">
            <v>1.3. Sedes adecuadas</v>
          </cell>
          <cell r="AE98" t="str">
            <v>1.3.1 Sedes adecuadas</v>
          </cell>
          <cell r="AI98" t="str">
            <v xml:space="preserve">PD_producto MGA: 1.3. Sedes adecuadas; PD_ID producto MGA: 1.3.1 Sedes adecuadas; </v>
          </cell>
          <cell r="AJ98" t="str">
            <v>Se ajustó la programación frente a la contenida en el documento técnico</v>
          </cell>
          <cell r="AK98">
            <v>44055</v>
          </cell>
          <cell r="AL98">
            <v>1</v>
          </cell>
          <cell r="AM98">
            <v>2022</v>
          </cell>
          <cell r="AN98" t="str">
            <v>Corresponde a la cantidad de sedes priorizadas y adecuadas de conformidad con los lineamientos técnicos, de acuerdo con los servicios que ofrece cada una. 
Nota. El total de sedes intervenidas durante el cuatrenio, podrá incluir en repetidas ocasiones una misma sede con diferentes intervenciones, toda vez que, puede no contarse con todos los recursos en una misma vigencia y/o la estructuración técnica de la necesidad amerita procesos de contratación independientes.</v>
          </cell>
          <cell r="AO98" t="str">
            <v>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v>
          </cell>
          <cell r="AP98">
            <v>2020</v>
          </cell>
          <cell r="AQ98">
            <v>2024</v>
          </cell>
          <cell r="AR98" t="str">
            <v>Suma</v>
          </cell>
          <cell r="AS98" t="str">
            <v>Eficiencia</v>
          </cell>
          <cell r="AT98" t="str">
            <v>Número</v>
          </cell>
          <cell r="AU98" t="str">
            <v>Producto</v>
          </cell>
          <cell r="AV98">
            <v>2020</v>
          </cell>
          <cell r="AW98">
            <v>4</v>
          </cell>
          <cell r="AX98" t="str">
            <v>Informe de ejecución de proyecto</v>
          </cell>
          <cell r="AY98">
            <v>0</v>
          </cell>
          <cell r="AZ98">
            <v>1</v>
          </cell>
          <cell r="BB98" t="str">
            <v xml:space="preserve">Total de las sedes adecuadas, con relación a las sedes priorizadas. </v>
          </cell>
          <cell r="BC98" t="str">
            <v>Sumatoria de sedes adecuadas</v>
          </cell>
          <cell r="BD98" t="str">
            <v>Número de sedes adecuadas</v>
          </cell>
          <cell r="BE98" t="str">
            <v>N/A</v>
          </cell>
          <cell r="BF98" t="str">
            <v xml:space="preserve">Informe de ejecución </v>
          </cell>
          <cell r="BG98">
            <v>2</v>
          </cell>
          <cell r="BH98">
            <v>44558</v>
          </cell>
          <cell r="BI98" t="str">
            <v>Se ajusta la descripción del indicador y la tendencia a tipo suma.</v>
          </cell>
          <cell r="BJ98" t="str">
            <v>Establecer variables 1 y/o 2 numéricas</v>
          </cell>
          <cell r="BK98">
            <v>12</v>
          </cell>
          <cell r="BL98">
            <v>8</v>
          </cell>
          <cell r="BM98">
            <v>0</v>
          </cell>
          <cell r="BN98">
            <v>1</v>
          </cell>
          <cell r="BO98">
            <v>2</v>
          </cell>
          <cell r="BP98">
            <v>1</v>
          </cell>
          <cell r="BW98">
            <v>3.5000000000000003E-2</v>
          </cell>
          <cell r="BX98">
            <v>0.99370000000000003</v>
          </cell>
          <cell r="BY98">
            <v>0</v>
          </cell>
          <cell r="BZ98">
            <v>0</v>
          </cell>
          <cell r="CA98">
            <v>1</v>
          </cell>
          <cell r="CB98">
            <v>0</v>
          </cell>
          <cell r="CC98" t="str">
            <v>N/A</v>
          </cell>
          <cell r="CD98" t="str">
            <v>N/A</v>
          </cell>
          <cell r="CE98" t="str">
            <v>N/A</v>
          </cell>
          <cell r="CF98">
            <v>0</v>
          </cell>
          <cell r="CG98">
            <v>8</v>
          </cell>
          <cell r="CH98">
            <v>8</v>
          </cell>
          <cell r="CI98" t="str">
            <v>Suma</v>
          </cell>
          <cell r="CJ98">
            <v>0</v>
          </cell>
          <cell r="CK98">
            <v>0</v>
          </cell>
          <cell r="CL98">
            <v>0</v>
          </cell>
          <cell r="CM98">
            <v>0</v>
          </cell>
          <cell r="CN98">
            <v>0</v>
          </cell>
          <cell r="CO98">
            <v>0</v>
          </cell>
          <cell r="CP98">
            <v>0</v>
          </cell>
          <cell r="CQ98">
            <v>0</v>
          </cell>
          <cell r="CR98">
            <v>0</v>
          </cell>
          <cell r="CS98">
            <v>0</v>
          </cell>
          <cell r="CT98">
            <v>0</v>
          </cell>
          <cell r="CU98">
            <v>1</v>
          </cell>
          <cell r="CV98">
            <v>1</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1</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t="str">
            <v xml:space="preserve">Informe de Gestión de Adecuación de Sedes. </v>
          </cell>
          <cell r="EL98">
            <v>0</v>
          </cell>
          <cell r="EM98">
            <v>0</v>
          </cell>
          <cell r="EN98">
            <v>0</v>
          </cell>
          <cell r="EO98">
            <v>0</v>
          </cell>
          <cell r="EP98">
            <v>0</v>
          </cell>
          <cell r="EQ98">
            <v>0</v>
          </cell>
          <cell r="ER98">
            <v>0</v>
          </cell>
          <cell r="ES98">
            <v>0</v>
          </cell>
          <cell r="ET98">
            <v>0</v>
          </cell>
          <cell r="EU98">
            <v>0</v>
          </cell>
          <cell r="EV98">
            <v>0</v>
          </cell>
          <cell r="EW98">
            <v>0</v>
          </cell>
          <cell r="EX98" t="str">
            <v>N/A</v>
          </cell>
          <cell r="EY98" t="str">
            <v>N/A</v>
          </cell>
          <cell r="EZ98" t="str">
            <v>N/A</v>
          </cell>
          <cell r="FA98" t="str">
            <v>N/A</v>
          </cell>
          <cell r="FB98" t="str">
            <v>N/A</v>
          </cell>
          <cell r="FC98" t="str">
            <v>N/A</v>
          </cell>
          <cell r="FD98" t="str">
            <v>N/A</v>
          </cell>
          <cell r="FE98" t="str">
            <v>N/A</v>
          </cell>
          <cell r="FF98" t="str">
            <v>N/A</v>
          </cell>
          <cell r="FG98" t="str">
            <v>N/A</v>
          </cell>
          <cell r="FH98" t="str">
            <v>N/A</v>
          </cell>
          <cell r="FI98" t="str">
            <v>N/A</v>
          </cell>
          <cell r="FJ98" t="str">
            <v>N/A</v>
          </cell>
          <cell r="FK98" t="str">
            <v>N/A</v>
          </cell>
          <cell r="FL98" t="str">
            <v>N/A</v>
          </cell>
          <cell r="FM98" t="str">
            <v>N/A</v>
          </cell>
          <cell r="FN98" t="str">
            <v>N/A</v>
          </cell>
          <cell r="FO98" t="str">
            <v>N/A</v>
          </cell>
          <cell r="FP98" t="str">
            <v>N/A</v>
          </cell>
          <cell r="FQ98" t="str">
            <v>N/A</v>
          </cell>
          <cell r="FR98" t="str">
            <v>N/A</v>
          </cell>
          <cell r="FS98" t="str">
            <v>N/A</v>
          </cell>
          <cell r="FT98" t="str">
            <v>N/A</v>
          </cell>
          <cell r="FU98" t="str">
            <v>N/A</v>
          </cell>
          <cell r="FV98" t="str">
            <v>N/A</v>
          </cell>
          <cell r="FW98" t="str">
            <v>N/A</v>
          </cell>
          <cell r="FX98" t="str">
            <v>N/A</v>
          </cell>
          <cell r="FY98" t="str">
            <v>N/A</v>
          </cell>
          <cell r="FZ98" t="str">
            <v>N/A</v>
          </cell>
          <cell r="GA98" t="str">
            <v>N/A</v>
          </cell>
          <cell r="GB98" t="str">
            <v>N/A</v>
          </cell>
          <cell r="GC98" t="str">
            <v>N/A</v>
          </cell>
          <cell r="GD98" t="str">
            <v>N/A</v>
          </cell>
          <cell r="GE98" t="str">
            <v>N/A</v>
          </cell>
          <cell r="GF98" t="str">
            <v>N/A</v>
          </cell>
          <cell r="GG98" t="str">
            <v>N/A</v>
          </cell>
          <cell r="GH98" t="str">
            <v>N/A</v>
          </cell>
          <cell r="GI98" t="str">
            <v>N/A</v>
          </cell>
          <cell r="GJ98" t="str">
            <v>N/A</v>
          </cell>
          <cell r="GK98" t="str">
            <v>N/A</v>
          </cell>
          <cell r="GL98" t="str">
            <v>N/A</v>
          </cell>
          <cell r="GM98" t="str">
            <v>N/A</v>
          </cell>
          <cell r="GN98" t="str">
            <v>N/A</v>
          </cell>
          <cell r="GO98" t="str">
            <v>N/A</v>
          </cell>
          <cell r="GP98" t="str">
            <v>N/A</v>
          </cell>
          <cell r="GQ98" t="str">
            <v>N/A</v>
          </cell>
          <cell r="GR98" t="str">
            <v>N/A</v>
          </cell>
          <cell r="GS98" t="str">
            <v>N/A</v>
          </cell>
          <cell r="GT98" t="str">
            <v>N/A</v>
          </cell>
          <cell r="GU98" t="str">
            <v>N/A</v>
          </cell>
          <cell r="GV98" t="str">
            <v>N/A</v>
          </cell>
          <cell r="GW98" t="str">
            <v>N/A</v>
          </cell>
          <cell r="GX98" t="str">
            <v>N/A</v>
          </cell>
          <cell r="GY98" t="str">
            <v>N/A</v>
          </cell>
          <cell r="GZ98" t="str">
            <v>N/A</v>
          </cell>
          <cell r="HA98" t="str">
            <v>N/A</v>
          </cell>
          <cell r="HB98" t="str">
            <v>N/A</v>
          </cell>
          <cell r="HC98" t="str">
            <v>N/A</v>
          </cell>
          <cell r="HD98" t="str">
            <v>N/A</v>
          </cell>
          <cell r="HE98" t="str">
            <v>N/A</v>
          </cell>
          <cell r="HF98" t="str">
            <v>N/A</v>
          </cell>
          <cell r="HG98" t="str">
            <v>N/A</v>
          </cell>
          <cell r="HH98" t="str">
            <v>N/A</v>
          </cell>
          <cell r="HI98" t="str">
            <v>N/A</v>
          </cell>
          <cell r="HJ98" t="str">
            <v>N/A</v>
          </cell>
          <cell r="HK98" t="str">
            <v>N/A</v>
          </cell>
          <cell r="HL98" t="str">
            <v>N/A</v>
          </cell>
          <cell r="HM98" t="str">
            <v>N/A</v>
          </cell>
          <cell r="HN98" t="str">
            <v>N/A</v>
          </cell>
          <cell r="HO98" t="str">
            <v>N/A</v>
          </cell>
          <cell r="HP98" t="str">
            <v>N/A</v>
          </cell>
          <cell r="HQ98" t="str">
            <v>N/A</v>
          </cell>
          <cell r="HR98" t="str">
            <v>N/A</v>
          </cell>
          <cell r="HS98" t="str">
            <v>N/A</v>
          </cell>
          <cell r="HT98" t="str">
            <v>N/A</v>
          </cell>
          <cell r="HU98" t="str">
            <v>N/A</v>
          </cell>
          <cell r="HV98" t="str">
            <v>N/A</v>
          </cell>
          <cell r="HW98" t="str">
            <v>N/A</v>
          </cell>
          <cell r="HX98" t="str">
            <v/>
          </cell>
          <cell r="HY98" t="str">
            <v>N/A</v>
          </cell>
          <cell r="HZ98" t="str">
            <v/>
          </cell>
          <cell r="IA98" t="str">
            <v>No se programó avance para el periodo</v>
          </cell>
          <cell r="IB98" t="str">
            <v>No se programó avance para el periodo</v>
          </cell>
          <cell r="IC98" t="str">
            <v>No se programó avance para el periodo</v>
          </cell>
          <cell r="ID98" t="str">
            <v>No se programó avance para el periodo</v>
          </cell>
          <cell r="IE98" t="str">
            <v>No se programó avance para el periodo</v>
          </cell>
          <cell r="IF98" t="str">
            <v>No se programó avance para el periodo</v>
          </cell>
          <cell r="IG98" t="str">
            <v>No se programó avance para el periodo</v>
          </cell>
          <cell r="IH98" t="str">
            <v>No se programó avance para el periodo</v>
          </cell>
          <cell r="II98" t="str">
            <v>No se programó avance para el periodo</v>
          </cell>
          <cell r="IJ98" t="str">
            <v/>
          </cell>
          <cell r="IK98" t="str">
            <v/>
          </cell>
          <cell r="IL98" t="str">
            <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t="str">
            <v>No Programó</v>
          </cell>
          <cell r="JZ98" t="str">
            <v/>
          </cell>
          <cell r="KA98" t="str">
            <v/>
          </cell>
          <cell r="KB98" t="str">
            <v/>
          </cell>
          <cell r="KC98" t="str">
            <v/>
          </cell>
          <cell r="KD98" t="str">
            <v/>
          </cell>
          <cell r="KE98" t="str">
            <v/>
          </cell>
          <cell r="KF98" t="str">
            <v/>
          </cell>
          <cell r="KG98" t="str">
            <v/>
          </cell>
          <cell r="KH98" t="str">
            <v/>
          </cell>
          <cell r="KI98" t="str">
            <v/>
          </cell>
          <cell r="KJ98" t="str">
            <v/>
          </cell>
          <cell r="KK98" t="str">
            <v>No Programó</v>
          </cell>
          <cell r="KL98" t="str">
            <v>No Programó</v>
          </cell>
          <cell r="KM98" t="str">
            <v>No Programó</v>
          </cell>
          <cell r="KN98" t="str">
            <v>No Programó</v>
          </cell>
          <cell r="KO98" t="str">
            <v>No Programó</v>
          </cell>
          <cell r="KP98" t="str">
            <v>No Programó</v>
          </cell>
          <cell r="KQ98" t="str">
            <v>No Programó</v>
          </cell>
          <cell r="KR98" t="str">
            <v>No Programó</v>
          </cell>
          <cell r="KS98" t="str">
            <v>No Programó</v>
          </cell>
          <cell r="KT98" t="str">
            <v>No Programó</v>
          </cell>
          <cell r="KU98" t="str">
            <v/>
          </cell>
          <cell r="KV98" t="str">
            <v/>
          </cell>
          <cell r="KW98" t="str">
            <v>No Programó</v>
          </cell>
          <cell r="KX98" t="str">
            <v>7873_1</v>
          </cell>
          <cell r="KY98" t="str">
            <v>1. Gestionar de manera eficiente los recursos para apoyar la misionalidad de la Entidad.</v>
          </cell>
          <cell r="KZ98">
            <v>94.056186868686865</v>
          </cell>
          <cell r="LA98">
            <v>69.76961017127006</v>
          </cell>
          <cell r="LB98" t="str">
            <v/>
          </cell>
          <cell r="LC98" t="str">
            <v/>
          </cell>
          <cell r="LD98">
            <v>97.028093434343432</v>
          </cell>
          <cell r="LE98">
            <v>74.134805085635037</v>
          </cell>
          <cell r="LF98">
            <v>14083637000</v>
          </cell>
          <cell r="LG98">
            <v>13162316148</v>
          </cell>
          <cell r="LH98">
            <v>8890437529</v>
          </cell>
          <cell r="LI98">
            <v>492482448</v>
          </cell>
          <cell r="LJ98">
            <v>423111123</v>
          </cell>
          <cell r="LK98" t="str">
            <v>No Programó</v>
          </cell>
          <cell r="LL98" t="str">
            <v>No Programó</v>
          </cell>
          <cell r="LM98" t="str">
            <v>No Programó</v>
          </cell>
          <cell r="LN98" t="str">
            <v>No Programó</v>
          </cell>
          <cell r="LO98" t="str">
            <v>No Programó</v>
          </cell>
          <cell r="LP98" t="str">
            <v>No Programó</v>
          </cell>
          <cell r="LQ98" t="str">
            <v>No Programó</v>
          </cell>
          <cell r="LR98" t="str">
            <v>No Programó</v>
          </cell>
          <cell r="LS98" t="str">
            <v>No Programó</v>
          </cell>
          <cell r="LT98" t="str">
            <v>No Programó</v>
          </cell>
          <cell r="LU98" t="str">
            <v/>
          </cell>
          <cell r="LV98" t="str">
            <v/>
          </cell>
          <cell r="LW98">
            <v>0</v>
          </cell>
          <cell r="LX98">
            <v>0</v>
          </cell>
          <cell r="LY98">
            <v>0</v>
          </cell>
          <cell r="LZ98" t="str">
            <v>No oportuna: El tiempo de radicación debe coincidir con el plazo establecido por la Oficina Asesora de Planeación - OAP</v>
          </cell>
          <cell r="MA98" t="str">
            <v>No aplica</v>
          </cell>
          <cell r="MB98" t="str">
            <v>No aplica</v>
          </cell>
          <cell r="MC98" t="str">
            <v>No aplica</v>
          </cell>
          <cell r="MD98" t="str">
            <v>No aplica</v>
          </cell>
          <cell r="ME98" t="str">
            <v>No aplica</v>
          </cell>
          <cell r="MF98" t="str">
            <v>No aplica</v>
          </cell>
          <cell r="MG98" t="str">
            <v>No aplica</v>
          </cell>
          <cell r="MH98">
            <v>0</v>
          </cell>
          <cell r="MI98">
            <v>0</v>
          </cell>
          <cell r="MJ98">
            <v>0</v>
          </cell>
          <cell r="MK98">
            <v>0</v>
          </cell>
          <cell r="ML9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98" t="str">
            <v>No aplica</v>
          </cell>
          <cell r="MN98" t="str">
            <v>No aplica</v>
          </cell>
          <cell r="MO98" t="str">
            <v>No aplica</v>
          </cell>
          <cell r="MP98" t="str">
            <v>No aplica</v>
          </cell>
          <cell r="MQ98" t="str">
            <v>No aplica</v>
          </cell>
          <cell r="MR98" t="str">
            <v>No aplica</v>
          </cell>
          <cell r="MS98" t="str">
            <v>No aplica</v>
          </cell>
          <cell r="MT98">
            <v>0</v>
          </cell>
          <cell r="MU98">
            <v>0</v>
          </cell>
          <cell r="MV98">
            <v>0</v>
          </cell>
          <cell r="MW98">
            <v>0</v>
          </cell>
          <cell r="MX98" t="str">
            <v>No Programó</v>
          </cell>
          <cell r="MY98" t="str">
            <v>No Programó</v>
          </cell>
          <cell r="MZ98" t="str">
            <v>No Programó</v>
          </cell>
          <cell r="NA98" t="str">
            <v>No Programó</v>
          </cell>
          <cell r="NB98" t="str">
            <v>No Programó</v>
          </cell>
          <cell r="NC98" t="str">
            <v>No Programó</v>
          </cell>
          <cell r="ND98" t="str">
            <v>No Programó</v>
          </cell>
          <cell r="NE98" t="str">
            <v>No Programó</v>
          </cell>
          <cell r="NF98" t="str">
            <v>No Programó</v>
          </cell>
          <cell r="NG98" t="str">
            <v>No Programó</v>
          </cell>
          <cell r="NH98" t="str">
            <v/>
          </cell>
          <cell r="NI98" t="str">
            <v/>
          </cell>
          <cell r="NJ98" t="str">
            <v>No aplica</v>
          </cell>
          <cell r="NK98" t="str">
            <v>No aplica</v>
          </cell>
          <cell r="NL98" t="str">
            <v>No aplica</v>
          </cell>
          <cell r="NM98" t="str">
            <v>No aplica</v>
          </cell>
          <cell r="NN98" t="str">
            <v>No aplica</v>
          </cell>
          <cell r="NO98" t="str">
            <v>No aplica</v>
          </cell>
          <cell r="NP98" t="str">
            <v>No aplica</v>
          </cell>
          <cell r="NQ98" t="str">
            <v>No aplica</v>
          </cell>
          <cell r="NR98">
            <v>0</v>
          </cell>
          <cell r="NS98">
            <v>0</v>
          </cell>
          <cell r="NT98">
            <v>0</v>
          </cell>
          <cell r="NU98">
            <v>0</v>
          </cell>
          <cell r="NV98" t="str">
            <v>No aplica para el mes de reporte de acuerdo con la programación de la meta.</v>
          </cell>
          <cell r="NW98" t="str">
            <v>No aplica para el mes de reporte de acuerdo con la programación de la meta.</v>
          </cell>
          <cell r="NX98" t="str">
            <v>No aplica para el mes de reporte de acuerdo con la programación de la meta.</v>
          </cell>
          <cell r="NY98" t="str">
            <v>No aplica para el mes de reporte de acuerdo con la programación de la meta.</v>
          </cell>
          <cell r="NZ98" t="str">
            <v>No aplica para el mes de reporte de acuerdo con la programación de la meta.</v>
          </cell>
          <cell r="OA98" t="str">
            <v>No aplica para el mes de reporte de acuerdo con la programación de la meta.</v>
          </cell>
          <cell r="OB98" t="str">
            <v>No aplica para el mes de reporte de acuerdo con la programación de la meta.</v>
          </cell>
          <cell r="OC98" t="str">
            <v>No aplica para el mes de reporte de acuerdo con la programación de la meta.</v>
          </cell>
          <cell r="OD98">
            <v>0</v>
          </cell>
          <cell r="OE98">
            <v>0</v>
          </cell>
          <cell r="OF98">
            <v>0</v>
          </cell>
          <cell r="OG98">
            <v>0</v>
          </cell>
          <cell r="OJ98" t="str">
            <v>PD163</v>
          </cell>
          <cell r="OK98">
            <v>0</v>
          </cell>
          <cell r="OL98" t="str">
            <v>N/A</v>
          </cell>
          <cell r="OM98" t="str">
            <v>N/A</v>
          </cell>
          <cell r="ON98" t="str">
            <v>N/A</v>
          </cell>
          <cell r="OO98" t="str">
            <v>N/A</v>
          </cell>
          <cell r="OP98" t="str">
            <v>N/A</v>
          </cell>
          <cell r="OQ98" t="str">
            <v>N/A</v>
          </cell>
          <cell r="OR98" t="str">
            <v>N/A</v>
          </cell>
          <cell r="OS98" t="str">
            <v>N/A</v>
          </cell>
          <cell r="OT98" t="str">
            <v>N/A</v>
          </cell>
          <cell r="OU98" t="str">
            <v>N/A</v>
          </cell>
          <cell r="OV98" t="str">
            <v>N/A</v>
          </cell>
          <cell r="OW98" t="str">
            <v>N/A</v>
          </cell>
          <cell r="OX98" t="str">
            <v>N/A</v>
          </cell>
          <cell r="OY98" t="str">
            <v>N/A</v>
          </cell>
          <cell r="OZ98" t="str">
            <v>N/A</v>
          </cell>
          <cell r="PA98" t="str">
            <v>N/A</v>
          </cell>
          <cell r="PB98" t="str">
            <v>N/A</v>
          </cell>
          <cell r="PC98" t="str">
            <v>N/A</v>
          </cell>
          <cell r="PD98" t="str">
            <v>N/A</v>
          </cell>
          <cell r="PE98" t="str">
            <v>N/A</v>
          </cell>
          <cell r="PF98" t="str">
            <v>N/A</v>
          </cell>
          <cell r="PG98" t="str">
            <v>N/A</v>
          </cell>
          <cell r="PH98" t="str">
            <v>N/A</v>
          </cell>
          <cell r="PI98" t="str">
            <v>N/A</v>
          </cell>
          <cell r="PJ98" t="str">
            <v>N/A</v>
          </cell>
          <cell r="PK98" t="str">
            <v>N/A</v>
          </cell>
          <cell r="PL98">
            <v>69371325</v>
          </cell>
          <cell r="PM98">
            <v>423111123</v>
          </cell>
          <cell r="PN98" t="str">
            <v>Indicador MGA</v>
          </cell>
        </row>
        <row r="99">
          <cell r="A99" t="str">
            <v>PD164</v>
          </cell>
          <cell r="B99">
            <v>7873</v>
          </cell>
          <cell r="C99" t="str">
            <v>7873_MGA_4</v>
          </cell>
          <cell r="D99">
            <v>2020110010189</v>
          </cell>
          <cell r="E99" t="str">
            <v>Un nuevo contrato social y ambiental para la Bogotá del siglo XXI</v>
          </cell>
          <cell r="F99" t="str">
            <v>5. Construir Bogotá región con gobierno abierto, transparente y ciudadanía consciente.</v>
          </cell>
          <cell r="G99" t="str">
            <v>56. Gestión Pública Efectiva</v>
          </cell>
          <cell r="H99" t="str">
            <v>Incrementar la capacidad institucional para atender con eficiencia los retos de su misionalidad en el Distrito.</v>
          </cell>
          <cell r="I99" t="str">
            <v>1. Gestionar de manera eficiente los recursos para apoyar la misionalidad de la Entidad.</v>
          </cell>
          <cell r="J99" t="str">
            <v>Fortalecimiento de la Capacidad Institucional de la Secretaría General</v>
          </cell>
          <cell r="K99" t="str">
            <v>Subsecretaria Corporativa</v>
          </cell>
          <cell r="L99" t="str">
            <v>Marcela Manrique Castro</v>
          </cell>
          <cell r="M99" t="str">
            <v>Subsecretaria Corporativa</v>
          </cell>
          <cell r="N99" t="str">
            <v>Subdirección de Servicios Administrativos</v>
          </cell>
          <cell r="O99" t="str">
            <v>María Yenifer Prada Peña</v>
          </cell>
          <cell r="P99" t="str">
            <v>Subdirectora de Servicios Administrativos</v>
          </cell>
          <cell r="Q99" t="str">
            <v>Jenny Alexandra Triana Casallas</v>
          </cell>
          <cell r="R99" t="str">
            <v>Cristhian Guacaneme</v>
          </cell>
          <cell r="S99" t="str">
            <v>Sistema de gestión documental implementado</v>
          </cell>
          <cell r="T99" t="str">
            <v>Sistema de gestión documental implementado</v>
          </cell>
          <cell r="AD99" t="str">
            <v>1.1. Servicio de gestión documental</v>
          </cell>
          <cell r="AE99" t="str">
            <v>1.1.1. Sistema de gestión documental implementado</v>
          </cell>
          <cell r="AI99" t="str">
            <v xml:space="preserve">PD_producto MGA: 1.1. Servicio de gestión documental; PD_ID producto MGA: 1.1.1. Sistema de gestión documental implementado; </v>
          </cell>
          <cell r="AJ99" t="str">
            <v>Ajustado conforme con el Documento Técnico del Proyecto</v>
          </cell>
          <cell r="AK99">
            <v>44055</v>
          </cell>
          <cell r="AL99">
            <v>1</v>
          </cell>
          <cell r="AM99">
            <v>2022</v>
          </cell>
          <cell r="AN99" t="str">
            <v>Está asociado al desarrollo de actividades que le permitan a la entidad el cumplimiento de los lineamientos establecidos para la gestión documental y la implementación del Sistema de Gestión Documental.
Teniendo en cuenta la dimensión y necesidades presupuestales para la implementación del Sistema de Gestión Documental, la Secretaría General y en particular para la planeación, ejecución, seguimiento y reporte del proyecto 7873 en lo relacionado con el presente indicador, entiende como primera fase de implementación del Sistema de Gestión documental la implementación de lo programado en la Política de Gestión Documental (Iso 303000).
En ese sentido,  la magnitud del 2020 al 2024 esta representada en 1 Política de Gestión Documental (Iso 303000).</v>
          </cell>
          <cell r="AO99" t="str">
            <v>Conservación de la memoria historica documental de la Secretaría General para garantizar la preservación, acceso y consulta por parte de los ciudadanos y demás partes interesadas.</v>
          </cell>
          <cell r="AP99">
            <v>2020</v>
          </cell>
          <cell r="AQ99">
            <v>2024</v>
          </cell>
          <cell r="AR99" t="str">
            <v>Suma</v>
          </cell>
          <cell r="AS99" t="str">
            <v>Eficiencia</v>
          </cell>
          <cell r="AT99" t="str">
            <v>Número</v>
          </cell>
          <cell r="AU99" t="str">
            <v>Gestión</v>
          </cell>
          <cell r="AV99">
            <v>2020</v>
          </cell>
          <cell r="AW99">
            <v>24.8</v>
          </cell>
          <cell r="AX99" t="str">
            <v>Informe de Gestión</v>
          </cell>
          <cell r="AY99">
            <v>0</v>
          </cell>
          <cell r="AZ99">
            <v>1</v>
          </cell>
          <cell r="BB99" t="str">
            <v>Mide el avance de implementación de la primera fase del Sistema de Gestión Documental.</v>
          </cell>
          <cell r="BC99" t="str">
            <v>Avance en la implementación de Sistema de Gestión Documental / Avance programado en la implementación del Sistema de Gestión Documental.</v>
          </cell>
          <cell r="BD99" t="str">
            <v>Avance en la implementación de Sistema de Gestión Documental</v>
          </cell>
          <cell r="BE99" t="str">
            <v>Avance programado en la implementación del Sistema de Gestión Documental</v>
          </cell>
          <cell r="BF99" t="str">
            <v>Informes de Gestión</v>
          </cell>
          <cell r="BG99">
            <v>2</v>
          </cell>
          <cell r="BH99">
            <v>44558</v>
          </cell>
          <cell r="BI99" t="str">
            <v>Se ajusta la descripción del indicador, los beneficios, efectos o impactos esperados, la descripción del método de cálculo, las variables 1 y 2, y la fórmula de medición.</v>
          </cell>
          <cell r="BJ99" t="str">
            <v>Establecer variables 1 y/o 2 numéricas</v>
          </cell>
          <cell r="BK99">
            <v>1</v>
          </cell>
          <cell r="BL99">
            <v>0.42</v>
          </cell>
          <cell r="BM99">
            <v>0.12</v>
          </cell>
          <cell r="BN99">
            <v>0.2</v>
          </cell>
          <cell r="BO99">
            <v>0.19</v>
          </cell>
          <cell r="BP99">
            <v>7.0000000000000007E-2</v>
          </cell>
          <cell r="BW99">
            <v>0.42</v>
          </cell>
          <cell r="BX99">
            <v>0.12</v>
          </cell>
          <cell r="BY99">
            <v>0.32</v>
          </cell>
          <cell r="BZ99">
            <v>0.12</v>
          </cell>
          <cell r="CA99">
            <v>0.2</v>
          </cell>
          <cell r="CB99">
            <v>0</v>
          </cell>
          <cell r="CC99" t="str">
            <v>N/A</v>
          </cell>
          <cell r="CD99" t="str">
            <v>N/A</v>
          </cell>
          <cell r="CE99" t="str">
            <v>N/A</v>
          </cell>
          <cell r="CF99">
            <v>0.42</v>
          </cell>
          <cell r="CG99">
            <v>0.12</v>
          </cell>
          <cell r="CH99">
            <v>0.68</v>
          </cell>
          <cell r="CI99" t="str">
            <v>Suma</v>
          </cell>
          <cell r="CJ99">
            <v>0.01</v>
          </cell>
          <cell r="CK99">
            <v>0</v>
          </cell>
          <cell r="CL99">
            <v>0.04</v>
          </cell>
          <cell r="CM99">
            <v>0</v>
          </cell>
          <cell r="CN99">
            <v>0</v>
          </cell>
          <cell r="CO99">
            <v>0.05</v>
          </cell>
          <cell r="CP99">
            <v>0</v>
          </cell>
          <cell r="CQ99">
            <v>0</v>
          </cell>
          <cell r="CR99">
            <v>0.05</v>
          </cell>
          <cell r="CS99">
            <v>0</v>
          </cell>
          <cell r="CT99">
            <v>0</v>
          </cell>
          <cell r="CU99">
            <v>0.05</v>
          </cell>
          <cell r="CV99">
            <v>0.2</v>
          </cell>
          <cell r="CW99">
            <v>0.15000000000000002</v>
          </cell>
          <cell r="CX99">
            <v>0.15000000000000002</v>
          </cell>
          <cell r="CY99">
            <v>0.01</v>
          </cell>
          <cell r="CZ99">
            <v>0</v>
          </cell>
          <cell r="DA99">
            <v>0.04</v>
          </cell>
          <cell r="DB99">
            <v>0</v>
          </cell>
          <cell r="DC99">
            <v>0</v>
          </cell>
          <cell r="DD99">
            <v>0.05</v>
          </cell>
          <cell r="DE99">
            <v>0</v>
          </cell>
          <cell r="DF99">
            <v>0</v>
          </cell>
          <cell r="DG99">
            <v>0.05</v>
          </cell>
          <cell r="DH99">
            <v>0</v>
          </cell>
          <cell r="DI99">
            <v>0</v>
          </cell>
          <cell r="DJ99">
            <v>0.05</v>
          </cell>
          <cell r="DK99">
            <v>0.2</v>
          </cell>
          <cell r="DL99">
            <v>0.01</v>
          </cell>
          <cell r="DM99">
            <v>0</v>
          </cell>
          <cell r="DN99">
            <v>0.04</v>
          </cell>
          <cell r="DO99">
            <v>0</v>
          </cell>
          <cell r="DP99">
            <v>0</v>
          </cell>
          <cell r="DQ99">
            <v>0.04</v>
          </cell>
          <cell r="DR99">
            <v>0</v>
          </cell>
          <cell r="DS99">
            <v>0</v>
          </cell>
          <cell r="DT99">
            <v>0.05</v>
          </cell>
          <cell r="DU99">
            <v>0</v>
          </cell>
          <cell r="DV99">
            <v>0</v>
          </cell>
          <cell r="DW99">
            <v>0</v>
          </cell>
          <cell r="DX99">
            <v>0.14000000000000001</v>
          </cell>
          <cell r="DY99">
            <v>0.14000000000000001</v>
          </cell>
          <cell r="DZ99" t="str">
            <v>Cronograma implementación Política de Gestión documental vigencia 2022</v>
          </cell>
          <cell r="EA99">
            <v>0</v>
          </cell>
          <cell r="EB99" t="str">
            <v>Informe de Gestión del Proyecto 7873 trimestral acumulado.</v>
          </cell>
          <cell r="EC99">
            <v>0</v>
          </cell>
          <cell r="ED99">
            <v>0</v>
          </cell>
          <cell r="EE99" t="str">
            <v>Informe de Gestión del Proyecto 7873 trimestral acumulado.</v>
          </cell>
          <cell r="EF99">
            <v>0</v>
          </cell>
          <cell r="EG99">
            <v>0</v>
          </cell>
          <cell r="EH99" t="str">
            <v>Informe de Gestión del Proyecto 7873 trimestral acumulado.</v>
          </cell>
          <cell r="EI99">
            <v>0</v>
          </cell>
          <cell r="EJ99">
            <v>0</v>
          </cell>
          <cell r="EK99" t="str">
            <v>Informe de Gestión del Proyecto 7873 trimestral acumulado.</v>
          </cell>
          <cell r="EL99" t="str">
            <v>Cronograma implementación Política de Gestión documental vigencia 2022</v>
          </cell>
          <cell r="EM99">
            <v>0</v>
          </cell>
          <cell r="EN99" t="str">
            <v>Informe de Gestión del Proyecto 7873 trimestral acumulado.</v>
          </cell>
          <cell r="EO99">
            <v>0</v>
          </cell>
          <cell r="EP99">
            <v>0</v>
          </cell>
          <cell r="EQ99" t="str">
            <v>Informe de Gestión del Proyecto 7873 trimestral acumulado.</v>
          </cell>
          <cell r="ER99">
            <v>0</v>
          </cell>
          <cell r="ES99">
            <v>0</v>
          </cell>
          <cell r="ET99" t="str">
            <v>Informe de Gestión del Proyecto 7873 trimestral acumulado.</v>
          </cell>
          <cell r="EU99">
            <v>0</v>
          </cell>
          <cell r="EV99">
            <v>0</v>
          </cell>
          <cell r="EW99">
            <v>0</v>
          </cell>
          <cell r="EX99" t="str">
            <v>N/A</v>
          </cell>
          <cell r="EY99" t="str">
            <v>N/A</v>
          </cell>
          <cell r="EZ99" t="str">
            <v>N/A</v>
          </cell>
          <cell r="FA99" t="str">
            <v>N/A</v>
          </cell>
          <cell r="FB99" t="str">
            <v>N/A</v>
          </cell>
          <cell r="FC99" t="str">
            <v>N/A</v>
          </cell>
          <cell r="FD99" t="str">
            <v>N/A</v>
          </cell>
          <cell r="FE99" t="str">
            <v>N/A</v>
          </cell>
          <cell r="FF99" t="str">
            <v>N/A</v>
          </cell>
          <cell r="FG99" t="str">
            <v>N/A</v>
          </cell>
          <cell r="FH99" t="str">
            <v>N/A</v>
          </cell>
          <cell r="FI99" t="str">
            <v>N/A</v>
          </cell>
          <cell r="FJ99" t="str">
            <v>N/A</v>
          </cell>
          <cell r="FK99" t="str">
            <v>N/A</v>
          </cell>
          <cell r="FL99" t="str">
            <v>N/A</v>
          </cell>
          <cell r="FM99" t="str">
            <v>N/A</v>
          </cell>
          <cell r="FN99" t="str">
            <v>N/A</v>
          </cell>
          <cell r="FO99" t="str">
            <v>N/A</v>
          </cell>
          <cell r="FP99" t="str">
            <v>N/A</v>
          </cell>
          <cell r="FQ99" t="str">
            <v>N/A</v>
          </cell>
          <cell r="FR99" t="str">
            <v>N/A</v>
          </cell>
          <cell r="FS99" t="str">
            <v>N/A</v>
          </cell>
          <cell r="FT99" t="str">
            <v>N/A</v>
          </cell>
          <cell r="FU99" t="str">
            <v>N/A</v>
          </cell>
          <cell r="FV99" t="str">
            <v>N/A</v>
          </cell>
          <cell r="FW99" t="str">
            <v>N/A</v>
          </cell>
          <cell r="FX99" t="str">
            <v>N/A</v>
          </cell>
          <cell r="FY99" t="str">
            <v>N/A</v>
          </cell>
          <cell r="FZ99" t="str">
            <v>N/A</v>
          </cell>
          <cell r="GA99" t="str">
            <v>N/A</v>
          </cell>
          <cell r="GB99" t="str">
            <v>N/A</v>
          </cell>
          <cell r="GC99" t="str">
            <v>N/A</v>
          </cell>
          <cell r="GD99" t="str">
            <v>N/A</v>
          </cell>
          <cell r="GE99" t="str">
            <v>N/A</v>
          </cell>
          <cell r="GF99" t="str">
            <v>N/A</v>
          </cell>
          <cell r="GG99" t="str">
            <v>N/A</v>
          </cell>
          <cell r="GH99" t="str">
            <v>N/A</v>
          </cell>
          <cell r="GI99" t="str">
            <v>N/A</v>
          </cell>
          <cell r="GJ99" t="str">
            <v>N/A</v>
          </cell>
          <cell r="GK99" t="str">
            <v>N/A</v>
          </cell>
          <cell r="GL99" t="str">
            <v>N/A</v>
          </cell>
          <cell r="GM99" t="str">
            <v>N/A</v>
          </cell>
          <cell r="GN99" t="str">
            <v>N/A</v>
          </cell>
          <cell r="GO99" t="str">
            <v>N/A</v>
          </cell>
          <cell r="GP99" t="str">
            <v>N/A</v>
          </cell>
          <cell r="GQ99" t="str">
            <v>N/A</v>
          </cell>
          <cell r="GR99" t="str">
            <v>N/A</v>
          </cell>
          <cell r="GS99" t="str">
            <v>N/A</v>
          </cell>
          <cell r="GT99" t="str">
            <v>N/A</v>
          </cell>
          <cell r="GU99" t="str">
            <v>N/A</v>
          </cell>
          <cell r="GV99" t="str">
            <v>N/A</v>
          </cell>
          <cell r="GW99" t="str">
            <v>N/A</v>
          </cell>
          <cell r="GX99" t="str">
            <v>N/A</v>
          </cell>
          <cell r="GY99" t="str">
            <v>N/A</v>
          </cell>
          <cell r="GZ99" t="str">
            <v>N/A</v>
          </cell>
          <cell r="HA99" t="str">
            <v>N/A</v>
          </cell>
          <cell r="HB99" t="str">
            <v>N/A</v>
          </cell>
          <cell r="HC99" t="str">
            <v>N/A</v>
          </cell>
          <cell r="HD99" t="str">
            <v>N/A</v>
          </cell>
          <cell r="HE99" t="str">
            <v>N/A</v>
          </cell>
          <cell r="HF99" t="str">
            <v>N/A</v>
          </cell>
          <cell r="HG99" t="str">
            <v>N/A</v>
          </cell>
          <cell r="HH99" t="str">
            <v>N/A</v>
          </cell>
          <cell r="HI99" t="str">
            <v>N/A</v>
          </cell>
          <cell r="HJ99" t="str">
            <v>N/A</v>
          </cell>
          <cell r="HK99" t="str">
            <v>N/A</v>
          </cell>
          <cell r="HL99" t="str">
            <v>N/A</v>
          </cell>
          <cell r="HM99" t="str">
            <v>N/A</v>
          </cell>
          <cell r="HN99" t="str">
            <v>N/A</v>
          </cell>
          <cell r="HO99" t="str">
            <v>N/A</v>
          </cell>
          <cell r="HP99" t="str">
            <v>N/A</v>
          </cell>
          <cell r="HQ99" t="str">
            <v>N/A</v>
          </cell>
          <cell r="HR99" t="str">
            <v>N/A</v>
          </cell>
          <cell r="HS99" t="str">
            <v>N/A</v>
          </cell>
          <cell r="HT99" t="str">
            <v>N/A</v>
          </cell>
          <cell r="HU99" t="str">
            <v>N/A</v>
          </cell>
          <cell r="HV99" t="str">
            <v>N/A</v>
          </cell>
          <cell r="HW99" t="str">
            <v>N/A</v>
          </cell>
          <cell r="HX99" t="str">
            <v xml:space="preserve">Con corte a septiembre, la Secretaría General Cuenta con un avance del 0,14 en la implementación de todo el Sistema de Gestión Documental con relación al 0,20 programado para la vigencia 2022, estableciendo el cronograma de actividades para la implementación de la Política de Gestión Documental. </v>
          </cell>
          <cell r="HY99" t="str">
            <v>En el cuarto trimestre se adelantarán las siguientes actividades previstas en el cronograma: la revisión final del documento para la implementación del Programa de Auditoría y Control y su remisión a la Oficina de Control Intenro,  la segunda mesa de trabajo con la Oficina de Tecnologías de la Información y las Comunicaciones para trabajar en la implementación de la Tabla de control de accesos; la definición de las actividades para la mplementación del Programa de fortalecimiento de la cultura archivística, y se actualizarán los demás aspectos del documento Sistema Integrado de Conservación.
Los productos que presentan algún rezago al igual que los que se encuentran programados para la vigencia, terminan su ejecución y serán entregados al 100% con corte a 31 de diciembre de 2022.
El 0,1 de rezago se presenta por solicitudes de terminación anticipada por parte de algunos contratistas de la subdirección de gestión documental que tenían en sus obligaciones, productos asociados a la meta 1.</v>
          </cell>
          <cell r="HZ99" t="str">
            <v/>
          </cell>
          <cell r="IA99" t="str">
            <v>Durante el periodo se formuló el Cronograma implementación Política de Gestión documental vigencia 2022</v>
          </cell>
          <cell r="IB99" t="str">
            <v>No se programó avance para el periodo</v>
          </cell>
          <cell r="IC99" t="str">
            <v>Se cumplieron con las actividades previstas en el Cronograma (ajustado) de implementación Política de Gestión documental vigencia 2022, entre las cuales de destacan: la revisión del inventario de Archivo Central del cual se identificaron registros que ya cumplieron el tiempo de retención y cuya Disposición Final es Conservación Total o Eliminación; se identificaron los registros correspondientes a series/subseries 6 dependencias; además, se alistaron 51 registros, se identificaron 8 registros duplicados de expedientes que pasarán a proceso de Eliminación. Se presentó el documento ajustado del programa de documentos especiales, la propuesta de formato de testigo documental, la propuesta de rotulo de referencia cruzada y la propuesta de formato de inventario de documentos especiales; se incorporó a 3 dependencias en el cuadro de caracterización documental; se elaboró y socializó el cronograma de visitas de asistencia técnica para la organización de archivos mediante memorando 3-2022-452 y se realizaron 6 visitas; se actualizó la ubicación topográfica de 7969 registros de la serie contratos vigencia 2012, 2013, 2014, 2015 y 2016 en el inventario documental del Archivo Central; se verificó la consolidación de los inventarios documentales de los archivos de gestión para 6 dependencias; se realizó análisis de las series y subseries con disposición final selección y conservación total objeto de transferencia secundaria al archivo central periodo 10; se presentó la consulta al Archivo Distrital de Bogotá sobre las características del proceso de digitalización objeto de transferencia secundaria; se solicitó a la Oficina de Tecnologías de la Información la configuración de los escáneres de ventanilla para cumplir con los criterios cel procedimiento;  se proyectó la resolución de costos de reproducción; se elaboró la presentación para la socialización del programa de reprografía; se determinó la metodología de trabajo a seguir y el listado de temas a presentar dentro del procedimiento de valoración que va a ser actualizado; y se intervinieron 6 fichas de valoración de la producción documental identificada dentro del período 9 de las Tablas de Valoración Documental. Se realizó la revisión e identificación de ajustes del programa de fortalecimiento de la cultura archivística y se presentó el documento con observaciones para ajustes; se actualizó el documento Sistema Integrado de Conservación, en los ítems Introducción y objetivos.</v>
          </cell>
          <cell r="ID99" t="str">
            <v>No se programó avance para el periodo</v>
          </cell>
          <cell r="IE99" t="str">
            <v>No se programó avance para el periodo</v>
          </cell>
          <cell r="IF99" t="str">
            <v>Se adelantaron las siguientes actividades previstas en el Cronograma de implementación Política de Gestión documental vigencia 2022: la revisión del inventario de Archivo Central del cual se identificaron registros que ya cumplieron el tiempo de retención y cuya Disposición Final es Conservación Total o Eliminación, con base en la Tabla de Valoración Documental, tarea en la cual se identificaron 5 registros que son duplicidad de expedientes ya intervenidos y que deben pasar a proceso de Eliminación; presentación del programa de formatos especiales al Comité Institucional de Gestión y Desempeño; revisión del Procedimiento 051 Organización de archivos, el Rótulo Documentos Especiales, Testigo Documentos Especiales, y el FUIDE - Formato Inventario Documentos Especiales; incorporación de la incorporación de tres dependencias al cuadro de caracterización documental; elaboración del plan de implementación del modelo de requisitos, que se estructuró en el plan de implementación de estrategia de documento electrónico; identificación y alistamiento de los registros de series/subseries de la antes denominadas Subdirección Administrativa, y Dirección Distrital de Asuntos Disciplinarios, cuya Disposición Final es Conservación Total; ejecución del cronograma de visitas para la implementación de la TRD en los archivos de gestión; actualización del inventario de Archivo Central, incorporando 234 nuevos registros de transferencia primarias; actualización de la ubicación topográfica de 1002 registros de la serie contratos vigencia 2011; elaboración del proyecto de digitalización para revisión de la Dirección Distrital de Archivo de Bogotá; elaboración y actualización de 37 fichas de valoración documental; presentación del documento de Programa de Fortalecimiento de la Cultura Archivística para aprobación del Comité Institucional de Gestión y Desempeño; actualización del documento Sistema Integrado de Conservación, en los ítems Introducción y objetivos; revisión del Plan de preservación frente a las dispocisiones del Acuerdo 06 de 2014 del Archivo General de la Nación y la guía “Fundamentos de Preservación digital a largo plazo”; y la revisión y adecuación del Plan de Preservación a Largo Plazo.</v>
          </cell>
          <cell r="IG99" t="str">
            <v>No se programó avance para el periodo</v>
          </cell>
          <cell r="IH99" t="str">
            <v>No se programó avance para el periodo, sin embargo se determina que el proceso de digitalización no se ejecutará debido a observaciones frente a requisitos técnicos, realizadas por la Dirección Distrital del Archivo de Bogotá</v>
          </cell>
          <cell r="II99" t="str">
            <v>Se adelantaron las siguientes actividades previstas en el Cronograma de implementación Política de Gestión documental vigencia 2022: la revisión del inventario de Archivo Central del cual se identificaron registros que ya cumplieron el tiempo de retención y cuya Disposición Final es Conservación Total o Eliminación, con base en la Tabla de Valoración Documental, tarea en la cual se identificaron 5 registros que son duplicidad de expedientes ya intervenidos y que deben pasar a proceso de Eliminación; presentación del programa de formatos especiales al Comité Institucional de Gestión y Desempeño; revisión del Procedimiento 051 Organización de archivos, el Rótulo Documentos Especiales, Testigo Documentos Especiales, y el FUIDE - Formato Inventario Documentos Especiales; incorporación de la incorporación de tres dependencias al cuadro de caracterización documental; elaboración del plan de implementación del modelo de requisitos, que se estructuró en el plan de implementación de estrategia de documento electrónico; identificación y alistamiento de los registros de series/subseries de la antes denominadas Subdirección Administrativa, y Dirección Distrital de Asuntos Disciplinarios, cuya Disposición Final es Conservación Total; ejecución del cronograma de visitas para la implementación de la TRD en los archivos de gestión; actualización del inventario de Archivo Central, incorporando 234 nuevos registros de transferencia primarias; actualización de la ubicación topográfica de 1002 registros de la serie contratos vigencia 2011; elaboración del proyecto de digitalización para revisión de la Dirección Distrital de Archivo de Bogotá; elaboración y actualización de 37 fichas de valoración documental; presentación del documento de Programa de Fortalecimiento de la Cultura Archivística para aprobación del Comité Institucional de Gestión y Desempeño; actualización del documento Sistema Integrado de Conservación, en los ítems Introducción y objetivos; revisión del Plan de preservación frente a las dispocisiones del Acuerdo 06 de 2014 del Archivo General de la Nación y la guía “Fundamentos de Preservación digital a largo plazo”; y la revisión y adecuación del Plan de Preservación a Largo Plazo.</v>
          </cell>
          <cell r="IJ99" t="str">
            <v>No se programó avance para el periodo</v>
          </cell>
          <cell r="IK99" t="str">
            <v/>
          </cell>
          <cell r="IL99" t="str">
            <v/>
          </cell>
          <cell r="IM99">
            <v>1</v>
          </cell>
          <cell r="IN99">
            <v>0</v>
          </cell>
          <cell r="IO99">
            <v>1</v>
          </cell>
          <cell r="IP99">
            <v>0</v>
          </cell>
          <cell r="IQ99">
            <v>0</v>
          </cell>
          <cell r="IR99">
            <v>0.79999999999999993</v>
          </cell>
          <cell r="IS99">
            <v>0</v>
          </cell>
          <cell r="IT99">
            <v>0</v>
          </cell>
          <cell r="IU99">
            <v>1</v>
          </cell>
          <cell r="IV99">
            <v>0</v>
          </cell>
          <cell r="IW99">
            <v>0</v>
          </cell>
          <cell r="IX99">
            <v>0</v>
          </cell>
          <cell r="IY99">
            <v>0.70000000000000007</v>
          </cell>
          <cell r="IZ99">
            <v>5</v>
          </cell>
          <cell r="JA99">
            <v>0</v>
          </cell>
          <cell r="JB99">
            <v>20</v>
          </cell>
          <cell r="JC99">
            <v>0</v>
          </cell>
          <cell r="JD99">
            <v>0</v>
          </cell>
          <cell r="JE99">
            <v>20</v>
          </cell>
          <cell r="JF99">
            <v>0</v>
          </cell>
          <cell r="JG99">
            <v>0</v>
          </cell>
          <cell r="JH99">
            <v>25</v>
          </cell>
          <cell r="JI99">
            <v>0</v>
          </cell>
          <cell r="JJ99">
            <v>0</v>
          </cell>
          <cell r="JK99">
            <v>0</v>
          </cell>
          <cell r="JL99">
            <v>70</v>
          </cell>
          <cell r="JM99">
            <v>5</v>
          </cell>
          <cell r="JN99">
            <v>5</v>
          </cell>
          <cell r="JO99">
            <v>25</v>
          </cell>
          <cell r="JP99">
            <v>25</v>
          </cell>
          <cell r="JQ99">
            <v>25</v>
          </cell>
          <cell r="JR99">
            <v>45</v>
          </cell>
          <cell r="JS99">
            <v>45</v>
          </cell>
          <cell r="JT99">
            <v>45</v>
          </cell>
          <cell r="JU99">
            <v>70</v>
          </cell>
          <cell r="JV99">
            <v>70</v>
          </cell>
          <cell r="JW99">
            <v>70</v>
          </cell>
          <cell r="JX99">
            <v>70</v>
          </cell>
          <cell r="JY99">
            <v>100</v>
          </cell>
          <cell r="JZ99" t="str">
            <v/>
          </cell>
          <cell r="KA99">
            <v>100</v>
          </cell>
          <cell r="KB99" t="str">
            <v/>
          </cell>
          <cell r="KC99" t="str">
            <v/>
          </cell>
          <cell r="KD99">
            <v>80</v>
          </cell>
          <cell r="KE99" t="str">
            <v/>
          </cell>
          <cell r="KF99" t="str">
            <v/>
          </cell>
          <cell r="KG99">
            <v>100</v>
          </cell>
          <cell r="KH99" t="str">
            <v/>
          </cell>
          <cell r="KI99" t="str">
            <v/>
          </cell>
          <cell r="KJ99" t="str">
            <v/>
          </cell>
          <cell r="KK99">
            <v>100</v>
          </cell>
          <cell r="KL99">
            <v>100</v>
          </cell>
          <cell r="KM99">
            <v>100</v>
          </cell>
          <cell r="KN99">
            <v>100</v>
          </cell>
          <cell r="KO99">
            <v>100</v>
          </cell>
          <cell r="KP99">
            <v>89.999999999999986</v>
          </cell>
          <cell r="KQ99">
            <v>89.999999999999986</v>
          </cell>
          <cell r="KR99">
            <v>89.999999999999986</v>
          </cell>
          <cell r="KS99">
            <v>93.333333333333329</v>
          </cell>
          <cell r="KT99">
            <v>93.333333333333329</v>
          </cell>
          <cell r="KU99" t="str">
            <v/>
          </cell>
          <cell r="KV99" t="str">
            <v/>
          </cell>
          <cell r="KW99">
            <v>93.333333333333329</v>
          </cell>
          <cell r="KX99" t="str">
            <v>7873_1</v>
          </cell>
          <cell r="KY99" t="str">
            <v>1. Gestionar de manera eficiente los recursos para apoyar la misionalidad de la Entidad.</v>
          </cell>
          <cell r="KZ99">
            <v>94.056186868686865</v>
          </cell>
          <cell r="LA99">
            <v>69.76961017127006</v>
          </cell>
          <cell r="LB99" t="str">
            <v/>
          </cell>
          <cell r="LC99" t="str">
            <v/>
          </cell>
          <cell r="LD99">
            <v>97.028093434343432</v>
          </cell>
          <cell r="LE99">
            <v>74.134805085635037</v>
          </cell>
          <cell r="LF99">
            <v>14083637000</v>
          </cell>
          <cell r="LG99">
            <v>13162316148</v>
          </cell>
          <cell r="LH99">
            <v>8890437529</v>
          </cell>
          <cell r="LI99">
            <v>492482448</v>
          </cell>
          <cell r="LJ99">
            <v>423111123</v>
          </cell>
          <cell r="LK99">
            <v>0.01</v>
          </cell>
          <cell r="LL99">
            <v>0</v>
          </cell>
          <cell r="LM99">
            <v>0.04</v>
          </cell>
          <cell r="LN99">
            <v>0</v>
          </cell>
          <cell r="LO99">
            <v>0</v>
          </cell>
          <cell r="LP99">
            <v>3.999999999999998E-2</v>
          </cell>
          <cell r="LQ99">
            <v>0</v>
          </cell>
          <cell r="LR99">
            <v>0</v>
          </cell>
          <cell r="LS99">
            <v>5.0000000000000031E-2</v>
          </cell>
          <cell r="LT99">
            <v>0</v>
          </cell>
          <cell r="LU99" t="str">
            <v/>
          </cell>
          <cell r="LV99" t="str">
            <v/>
          </cell>
          <cell r="LW99">
            <v>0.14000000000000001</v>
          </cell>
          <cell r="LX99">
            <v>0.14000000000000001</v>
          </cell>
          <cell r="LY99">
            <v>0.14000000000000001</v>
          </cell>
          <cell r="LZ99" t="str">
            <v>No oportuna: El tiempo de radicación debe coincidir con el plazo establecido por la Oficina Asesora de Planeación - OAP</v>
          </cell>
          <cell r="MA99" t="str">
            <v>No aplica</v>
          </cell>
          <cell r="MB99" t="str">
            <v>Oportuno: Se radica en los tiempos establecidos por la Oficina Asesora de Planeación - OAP</v>
          </cell>
          <cell r="MC99" t="str">
            <v>No aplica</v>
          </cell>
          <cell r="MD99" t="str">
            <v>No aplica</v>
          </cell>
          <cell r="ME99" t="str">
            <v>Oportuno: Se radica en los tiempos establecidos por la Oficina Asesora de Planeación - OAP</v>
          </cell>
          <cell r="MF99" t="str">
            <v>No aplica</v>
          </cell>
          <cell r="MG99" t="str">
            <v>No aplica</v>
          </cell>
          <cell r="MH99">
            <v>0</v>
          </cell>
          <cell r="MI99">
            <v>0</v>
          </cell>
          <cell r="MJ99">
            <v>0</v>
          </cell>
          <cell r="MK99">
            <v>0</v>
          </cell>
          <cell r="ML9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99" t="str">
            <v>No aplica</v>
          </cell>
          <cell r="MN9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99" t="str">
            <v>No aplica</v>
          </cell>
          <cell r="MP99" t="str">
            <v>No aplica</v>
          </cell>
          <cell r="MQ9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99" t="str">
            <v>No aplica</v>
          </cell>
          <cell r="MS99" t="str">
            <v>No aplica</v>
          </cell>
          <cell r="MT99">
            <v>0</v>
          </cell>
          <cell r="MU99">
            <v>0</v>
          </cell>
          <cell r="MV99">
            <v>0</v>
          </cell>
          <cell r="MW99">
            <v>0</v>
          </cell>
          <cell r="MX99">
            <v>100</v>
          </cell>
          <cell r="MY99">
            <v>100</v>
          </cell>
          <cell r="MZ99">
            <v>100</v>
          </cell>
          <cell r="NA99">
            <v>100</v>
          </cell>
          <cell r="NB99">
            <v>100</v>
          </cell>
          <cell r="NC99">
            <v>89.999999999999986</v>
          </cell>
          <cell r="ND99">
            <v>89.999999999999986</v>
          </cell>
          <cell r="NE99">
            <v>89.999999999999986</v>
          </cell>
          <cell r="NF99">
            <v>93.333333333333329</v>
          </cell>
          <cell r="NG99">
            <v>93.333333333333329</v>
          </cell>
          <cell r="NH99" t="str">
            <v/>
          </cell>
          <cell r="NI99" t="str">
            <v/>
          </cell>
          <cell r="NJ99" t="str">
            <v>No aplica</v>
          </cell>
          <cell r="NK99" t="str">
            <v>No aplica</v>
          </cell>
          <cell r="NL99" t="str">
            <v>No aplica</v>
          </cell>
          <cell r="NM99" t="str">
            <v>No aplica</v>
          </cell>
          <cell r="NN99" t="str">
            <v>No aplica</v>
          </cell>
          <cell r="NO99" t="str">
            <v>No aplica</v>
          </cell>
          <cell r="NP99" t="str">
            <v>No aplica</v>
          </cell>
          <cell r="NQ99" t="str">
            <v>No aplica</v>
          </cell>
          <cell r="NR99">
            <v>0</v>
          </cell>
          <cell r="NS99">
            <v>0</v>
          </cell>
          <cell r="NT99">
            <v>0</v>
          </cell>
          <cell r="NU99">
            <v>0</v>
          </cell>
          <cell r="NV99"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W99" t="str">
            <v>No aplica para el mes de reporte de acuerdo con la programación de la meta.</v>
          </cell>
          <cell r="NX99"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Y99" t="str">
            <v>No aplica para el mes de reporte de acuerdo con la programación de la meta.</v>
          </cell>
          <cell r="NZ99" t="str">
            <v>No aplica para el mes de reporte de acuerdo con la programación de la meta.</v>
          </cell>
          <cell r="OA99" t="str">
            <v xml:space="preserve">Al corte de junio de 2022, la meta tenía una programación acumulada de 0.10% y alcanzó una ejecución del 0.09%, es decir, un rezago de 0.01%, debido a que en el tercer trimestre se adelantará la mesa técnica con la Dirección Distrital de Archivo de Bogotá, para la estructuración y revisión del documento para la implementación del Programa de Auditoría y Control, y la segunda mesa de trabajo con la Oficina de Tecnologías de la Información y las Comunicaciones para trabajar en la implementación de la Tabla de control de accesos.
En la medida que se encuentra pendiente la aprobación del proyecto de digitalización por parte de la Dirección Distrital del Archivo de Bogotá se requiere articular las acciones pertinentes para garantizar su cumplimiento. </v>
          </cell>
          <cell r="OB99" t="str">
            <v xml:space="preserve">Al corte de julio de 2022, la meta tenía una programación acumulada de 0.10% y alcanzó una ejecución del 0.09%, es decir, un rezago de 0.01%, debido a que en el tercer trimestre se adelantará la mesa técnica con la Dirección Distrital de Archivo de Bogotá, para la estructuración y revisión del documento para la implementación del Programa de Auditoría y Control, y la segunda mesa de trabajo con la Oficina de Tecnologías de la Información y las Comunicaciones para trabajar en la implementación de la Tabla de control de accesos.
En la medida que se encuentra pendiente la aprobación del proyecto de digitalización por parte de la Dirección Distrital del Archivo de Bogotá se requiere articular las acciones pertinentes para garantizar su cumplimiento. </v>
          </cell>
          <cell r="OC99" t="str">
            <v xml:space="preserve">Al corte de agosto de 2022, la meta tenía programado el 10% y alcanzó el 9%, es decir, un rezago de 1%, debido que se encuentra pendiente realizar 2 mesas técnicas para:
• La estructuración y revisión del documento para la implementación del Programa de Auditoría y Control (La mesa técnica con la Dirección Distrital de Archivo de Bogotá).
• Avanzar en la implementación de la Tabla de control de accesos con la Oficina de Tecnologías de la Información y las Comunicaciones para definir las actividades asociadas a la implementación del Programa de fortalecimiento de la cultura archivística y aspectos del documento Sistema Integrado de Conservación.
El proyecto indica que las mesas se realizarán en el tercer trimestre del 2022.
Adicionalmente en el reporte con corte agosto se indica que está pendiente la aprobación del proyecto digitalización por parte de la Dirección Distrital del Archivo de Bogotá, sin embargo, según memorando radicado 3-2022-24580 se indica que no se va a llevar a cabo para la vigencia 2022, se recomienda a la dependencia ampliar información sobre la afectación que pueda tener en el cumplimiento del indicador de producto MGA. 
</v>
          </cell>
          <cell r="OD99">
            <v>0</v>
          </cell>
          <cell r="OE99">
            <v>0</v>
          </cell>
          <cell r="OF99">
            <v>0</v>
          </cell>
          <cell r="OG99">
            <v>0</v>
          </cell>
          <cell r="OJ99" t="str">
            <v>PD164</v>
          </cell>
          <cell r="OK99">
            <v>0.15000000000000002</v>
          </cell>
          <cell r="OL99" t="str">
            <v>N/A</v>
          </cell>
          <cell r="OM99" t="str">
            <v>N/A</v>
          </cell>
          <cell r="ON99" t="str">
            <v>N/A</v>
          </cell>
          <cell r="OO99" t="str">
            <v>N/A</v>
          </cell>
          <cell r="OP99" t="str">
            <v>N/A</v>
          </cell>
          <cell r="OQ99" t="str">
            <v>N/A</v>
          </cell>
          <cell r="OR99" t="str">
            <v>N/A</v>
          </cell>
          <cell r="OS99" t="str">
            <v>N/A</v>
          </cell>
          <cell r="OT99" t="str">
            <v>N/A</v>
          </cell>
          <cell r="OU99" t="str">
            <v>N/A</v>
          </cell>
          <cell r="OV99" t="str">
            <v>N/A</v>
          </cell>
          <cell r="OW99" t="str">
            <v>N/A</v>
          </cell>
          <cell r="OX99" t="str">
            <v>N/A</v>
          </cell>
          <cell r="OY99" t="str">
            <v>N/A</v>
          </cell>
          <cell r="OZ99" t="str">
            <v>N/A</v>
          </cell>
          <cell r="PA99" t="str">
            <v>N/A</v>
          </cell>
          <cell r="PB99" t="str">
            <v>N/A</v>
          </cell>
          <cell r="PC99" t="str">
            <v>N/A</v>
          </cell>
          <cell r="PD99" t="str">
            <v>N/A</v>
          </cell>
          <cell r="PE99" t="str">
            <v>N/A</v>
          </cell>
          <cell r="PF99" t="str">
            <v>N/A</v>
          </cell>
          <cell r="PG99" t="str">
            <v>N/A</v>
          </cell>
          <cell r="PH99" t="str">
            <v>N/A</v>
          </cell>
          <cell r="PI99" t="str">
            <v>N/A</v>
          </cell>
          <cell r="PJ99" t="str">
            <v>N/A</v>
          </cell>
          <cell r="PK99" t="str">
            <v>N/A</v>
          </cell>
          <cell r="PL99">
            <v>69371325</v>
          </cell>
          <cell r="PM99">
            <v>423111123</v>
          </cell>
          <cell r="PN99" t="str">
            <v>Indicador MGA</v>
          </cell>
        </row>
        <row r="100">
          <cell r="A100" t="str">
            <v>PD165</v>
          </cell>
          <cell r="B100">
            <v>7873</v>
          </cell>
          <cell r="C100" t="str">
            <v>7873_MGA_5</v>
          </cell>
          <cell r="D100">
            <v>2020110010189</v>
          </cell>
          <cell r="E100" t="str">
            <v>Un nuevo contrato social y ambiental para la Bogotá del siglo XXI</v>
          </cell>
          <cell r="F100" t="str">
            <v>5. Construir Bogotá región con gobierno abierto, transparente y ciudadanía consciente.</v>
          </cell>
          <cell r="G100" t="str">
            <v>56. Gestión Pública Efectiva</v>
          </cell>
          <cell r="H100" t="str">
            <v>Incrementar la capacidad institucional para atender con eficiencia los retos de su misionalidad en el Distrito.</v>
          </cell>
          <cell r="I100" t="str">
            <v>1. Gestionar de manera eficiente los recursos para apoyar la misionalidad de la Entidad.</v>
          </cell>
          <cell r="J100" t="str">
            <v>Fortalecimiento de la Capacidad Institucional de la Secretaría General</v>
          </cell>
          <cell r="K100" t="str">
            <v>Subsecretaria Corporativa</v>
          </cell>
          <cell r="L100" t="str">
            <v>Marcela Manrique Castro</v>
          </cell>
          <cell r="M100" t="str">
            <v>Subsecretaria Corporativa</v>
          </cell>
          <cell r="N100" t="str">
            <v>Dirección Administrativa y Financiera</v>
          </cell>
          <cell r="O100" t="str">
            <v>Marcela Manrique Castro</v>
          </cell>
          <cell r="P100" t="str">
            <v>Directora Administrativa y Financiera</v>
          </cell>
          <cell r="Q100" t="str">
            <v>Jenny Alexandra Triana Casallas</v>
          </cell>
          <cell r="R100" t="str">
            <v>Cristhian Guacaneme</v>
          </cell>
          <cell r="S100" t="str">
            <v>Sedes mantenidas</v>
          </cell>
          <cell r="T100" t="str">
            <v>Sedes mantenidas</v>
          </cell>
          <cell r="AD100" t="str">
            <v>1.4. Sedes mantenidas</v>
          </cell>
          <cell r="AE100" t="str">
            <v>1.4.1 Sedes mantenidas</v>
          </cell>
          <cell r="AI100" t="str">
            <v xml:space="preserve">PD_producto MGA: 1.4. Sedes mantenidas; PD_ID producto MGA: 1.4.1 Sedes mantenidas; </v>
          </cell>
          <cell r="AJ100">
            <v>0</v>
          </cell>
          <cell r="AK100">
            <v>44055</v>
          </cell>
          <cell r="AL100">
            <v>1</v>
          </cell>
          <cell r="AM100">
            <v>2022</v>
          </cell>
          <cell r="AN100" t="str">
            <v>Corresponde a la cantidad de Sedes de la Secretaría General operadas, en las que se adelantan actividades ambientales para prevenir, mitigar, corregir, o compensar los impactos negativos sobre el ambiente; y aquellas necesarias para garantizar el funcionamiento en condiciones de accesibilidad, integridad
y seguridad.
Se entiende como sedes operadas, aquellas en donde la Entidad hace presencia para garantizar el funcionamiento de la misma.</v>
          </cell>
          <cell r="AO100" t="str">
            <v>Contar con sedes que cumplen con los lineamientos y buenas prácticas contempladas en el PIGA u otros documentos ambientales. Así mismo, que a partir de los mantenimientos que se ejecuten en las mismas, cumplan con las condiciones propicias para garantizar la seguridad de los servidores públicos, colaboradores y visitantes, evitando que se produzcan accidentes por desperfectos en equipos, desprendimientos o caída de elementos; así como su deterioro.</v>
          </cell>
          <cell r="AP100">
            <v>2020</v>
          </cell>
          <cell r="AQ100">
            <v>2024</v>
          </cell>
          <cell r="AR100" t="str">
            <v>Suma</v>
          </cell>
          <cell r="AS100" t="str">
            <v>Efectividad</v>
          </cell>
          <cell r="AT100" t="str">
            <v>Número</v>
          </cell>
          <cell r="AU100" t="str">
            <v>Gestión</v>
          </cell>
          <cell r="AV100" t="str">
            <v>N/D</v>
          </cell>
          <cell r="AW100" t="str">
            <v>N/D</v>
          </cell>
          <cell r="AX100" t="str">
            <v>N/D</v>
          </cell>
          <cell r="AY100">
            <v>0</v>
          </cell>
          <cell r="AZ100">
            <v>1</v>
          </cell>
          <cell r="BB100" t="str">
            <v xml:space="preserve">Cantidad de sedes en las que se hayan adelantado actividades de mantenimiento. </v>
          </cell>
          <cell r="BC100" t="str">
            <v>Número de sedes mantenidas</v>
          </cell>
          <cell r="BD100" t="str">
            <v>Sedes mantenidas</v>
          </cell>
          <cell r="BE100" t="str">
            <v>N/A</v>
          </cell>
          <cell r="BF100" t="str">
            <v xml:space="preserve">Informe de Gestión </v>
          </cell>
          <cell r="BG100">
            <v>2</v>
          </cell>
          <cell r="BH100">
            <v>44558</v>
          </cell>
          <cell r="BI100" t="str">
            <v>Se ajusta la descripción del indicador.</v>
          </cell>
          <cell r="BJ100" t="str">
            <v>Establecer variables 1 y/o 2 numéricas</v>
          </cell>
          <cell r="BK100">
            <v>126</v>
          </cell>
          <cell r="BL100">
            <v>22</v>
          </cell>
          <cell r="BM100">
            <v>26</v>
          </cell>
          <cell r="BN100">
            <v>26</v>
          </cell>
          <cell r="BO100">
            <v>26</v>
          </cell>
          <cell r="BP100">
            <v>26</v>
          </cell>
          <cell r="BW100">
            <v>22</v>
          </cell>
          <cell r="BX100">
            <v>22</v>
          </cell>
          <cell r="BY100">
            <v>26</v>
          </cell>
          <cell r="BZ100">
            <v>26</v>
          </cell>
          <cell r="CA100">
            <v>26</v>
          </cell>
          <cell r="CB100">
            <v>0</v>
          </cell>
          <cell r="CC100" t="str">
            <v>N/A</v>
          </cell>
          <cell r="CD100" t="str">
            <v>N/A</v>
          </cell>
          <cell r="CE100" t="str">
            <v>N/A</v>
          </cell>
          <cell r="CF100">
            <v>21.999999999999996</v>
          </cell>
          <cell r="CG100">
            <v>25.999999999999996</v>
          </cell>
          <cell r="CH100">
            <v>73</v>
          </cell>
          <cell r="CI100" t="str">
            <v>Suma</v>
          </cell>
          <cell r="CJ100">
            <v>0</v>
          </cell>
          <cell r="CK100">
            <v>0</v>
          </cell>
          <cell r="CL100">
            <v>0</v>
          </cell>
          <cell r="CM100">
            <v>0</v>
          </cell>
          <cell r="CN100">
            <v>0</v>
          </cell>
          <cell r="CO100">
            <v>0</v>
          </cell>
          <cell r="CP100">
            <v>0</v>
          </cell>
          <cell r="CQ100">
            <v>0</v>
          </cell>
          <cell r="CR100">
            <v>0</v>
          </cell>
          <cell r="CS100">
            <v>0</v>
          </cell>
          <cell r="CT100">
            <v>0</v>
          </cell>
          <cell r="CU100">
            <v>26</v>
          </cell>
          <cell r="CV100">
            <v>26</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26</v>
          </cell>
          <cell r="DL100">
            <v>11</v>
          </cell>
          <cell r="DM100">
            <v>0</v>
          </cell>
          <cell r="DN100">
            <v>14</v>
          </cell>
          <cell r="DO100">
            <v>0</v>
          </cell>
          <cell r="DP100">
            <v>0</v>
          </cell>
          <cell r="DQ100">
            <v>0</v>
          </cell>
          <cell r="DR100">
            <v>0</v>
          </cell>
          <cell r="DS100">
            <v>0</v>
          </cell>
          <cell r="DT100">
            <v>0</v>
          </cell>
          <cell r="DU100">
            <v>0</v>
          </cell>
          <cell r="DV100">
            <v>0</v>
          </cell>
          <cell r="DW100">
            <v>0</v>
          </cell>
          <cell r="DX100">
            <v>25</v>
          </cell>
          <cell r="DY100">
            <v>25</v>
          </cell>
          <cell r="DZ100">
            <v>0</v>
          </cell>
          <cell r="EA100">
            <v>0</v>
          </cell>
          <cell r="EB100">
            <v>0</v>
          </cell>
          <cell r="EC100">
            <v>0</v>
          </cell>
          <cell r="ED100">
            <v>0</v>
          </cell>
          <cell r="EE100">
            <v>0</v>
          </cell>
          <cell r="EF100">
            <v>0</v>
          </cell>
          <cell r="EG100">
            <v>0</v>
          </cell>
          <cell r="EH100">
            <v>0</v>
          </cell>
          <cell r="EI100">
            <v>0</v>
          </cell>
          <cell r="EJ100">
            <v>0</v>
          </cell>
          <cell r="EK100" t="str">
            <v xml:space="preserve">Reporte de actividades de mantenimento
Informe de Trimestral de Gestión Acumulado. </v>
          </cell>
          <cell r="EL100" t="str">
            <v>Reporte de actividades de mantenimiento y adecuación en la Sedes de la Secretaría General</v>
          </cell>
          <cell r="EM100">
            <v>0</v>
          </cell>
          <cell r="EN100" t="str">
            <v>Reporte de actividades de mantenimiento y adecuación en la Sedes de la Secretaría General</v>
          </cell>
          <cell r="EO100">
            <v>0</v>
          </cell>
          <cell r="EP100">
            <v>0</v>
          </cell>
          <cell r="EQ100">
            <v>0</v>
          </cell>
          <cell r="ER100">
            <v>0</v>
          </cell>
          <cell r="ES100">
            <v>0</v>
          </cell>
          <cell r="ET100">
            <v>0</v>
          </cell>
          <cell r="EU100">
            <v>0</v>
          </cell>
          <cell r="EV100">
            <v>0</v>
          </cell>
          <cell r="EW100">
            <v>0</v>
          </cell>
          <cell r="EX100" t="str">
            <v>N/A</v>
          </cell>
          <cell r="EY100" t="str">
            <v>N/A</v>
          </cell>
          <cell r="EZ100" t="str">
            <v>N/A</v>
          </cell>
          <cell r="FA100" t="str">
            <v>N/A</v>
          </cell>
          <cell r="FB100" t="str">
            <v>N/A</v>
          </cell>
          <cell r="FC100" t="str">
            <v>N/A</v>
          </cell>
          <cell r="FD100" t="str">
            <v>N/A</v>
          </cell>
          <cell r="FE100" t="str">
            <v>N/A</v>
          </cell>
          <cell r="FF100" t="str">
            <v>N/A</v>
          </cell>
          <cell r="FG100" t="str">
            <v>N/A</v>
          </cell>
          <cell r="FH100" t="str">
            <v>N/A</v>
          </cell>
          <cell r="FI100" t="str">
            <v>N/A</v>
          </cell>
          <cell r="FJ100" t="str">
            <v>N/A</v>
          </cell>
          <cell r="FK100" t="str">
            <v>N/A</v>
          </cell>
          <cell r="FL100" t="str">
            <v>N/A</v>
          </cell>
          <cell r="FM100" t="str">
            <v>N/A</v>
          </cell>
          <cell r="FN100" t="str">
            <v>N/A</v>
          </cell>
          <cell r="FO100" t="str">
            <v>N/A</v>
          </cell>
          <cell r="FP100" t="str">
            <v>N/A</v>
          </cell>
          <cell r="FQ100" t="str">
            <v>N/A</v>
          </cell>
          <cell r="FR100" t="str">
            <v>N/A</v>
          </cell>
          <cell r="FS100" t="str">
            <v>N/A</v>
          </cell>
          <cell r="FT100" t="str">
            <v>N/A</v>
          </cell>
          <cell r="FU100" t="str">
            <v>N/A</v>
          </cell>
          <cell r="FV100" t="str">
            <v>N/A</v>
          </cell>
          <cell r="FW100" t="str">
            <v>N/A</v>
          </cell>
          <cell r="FX100" t="str">
            <v>N/A</v>
          </cell>
          <cell r="FY100" t="str">
            <v>N/A</v>
          </cell>
          <cell r="FZ100" t="str">
            <v>N/A</v>
          </cell>
          <cell r="GA100" t="str">
            <v>N/A</v>
          </cell>
          <cell r="GB100" t="str">
            <v>N/A</v>
          </cell>
          <cell r="GC100" t="str">
            <v>N/A</v>
          </cell>
          <cell r="GD100" t="str">
            <v>N/A</v>
          </cell>
          <cell r="GE100" t="str">
            <v>N/A</v>
          </cell>
          <cell r="GF100" t="str">
            <v>N/A</v>
          </cell>
          <cell r="GG100" t="str">
            <v>N/A</v>
          </cell>
          <cell r="GH100" t="str">
            <v>N/A</v>
          </cell>
          <cell r="GI100" t="str">
            <v>N/A</v>
          </cell>
          <cell r="GJ100" t="str">
            <v>N/A</v>
          </cell>
          <cell r="GK100" t="str">
            <v>N/A</v>
          </cell>
          <cell r="GL100" t="str">
            <v>N/A</v>
          </cell>
          <cell r="GM100" t="str">
            <v>N/A</v>
          </cell>
          <cell r="GN100" t="str">
            <v>N/A</v>
          </cell>
          <cell r="GO100" t="str">
            <v>N/A</v>
          </cell>
          <cell r="GP100" t="str">
            <v>N/A</v>
          </cell>
          <cell r="GQ100" t="str">
            <v>N/A</v>
          </cell>
          <cell r="GR100" t="str">
            <v>N/A</v>
          </cell>
          <cell r="GS100" t="str">
            <v>N/A</v>
          </cell>
          <cell r="GT100" t="str">
            <v>N/A</v>
          </cell>
          <cell r="GU100" t="str">
            <v>N/A</v>
          </cell>
          <cell r="GV100" t="str">
            <v>N/A</v>
          </cell>
          <cell r="GW100" t="str">
            <v>N/A</v>
          </cell>
          <cell r="GX100" t="str">
            <v>N/A</v>
          </cell>
          <cell r="GY100" t="str">
            <v>N/A</v>
          </cell>
          <cell r="GZ100" t="str">
            <v>N/A</v>
          </cell>
          <cell r="HA100" t="str">
            <v>N/A</v>
          </cell>
          <cell r="HB100" t="str">
            <v>N/A</v>
          </cell>
          <cell r="HC100" t="str">
            <v>N/A</v>
          </cell>
          <cell r="HD100" t="str">
            <v>N/A</v>
          </cell>
          <cell r="HE100" t="str">
            <v>N/A</v>
          </cell>
          <cell r="HF100" t="str">
            <v>N/A</v>
          </cell>
          <cell r="HG100" t="str">
            <v>N/A</v>
          </cell>
          <cell r="HH100" t="str">
            <v>N/A</v>
          </cell>
          <cell r="HI100" t="str">
            <v>N/A</v>
          </cell>
          <cell r="HJ100" t="str">
            <v>N/A</v>
          </cell>
          <cell r="HK100" t="str">
            <v>N/A</v>
          </cell>
          <cell r="HL100" t="str">
            <v>N/A</v>
          </cell>
          <cell r="HM100" t="str">
            <v>N/A</v>
          </cell>
          <cell r="HN100" t="str">
            <v>N/A</v>
          </cell>
          <cell r="HO100" t="str">
            <v>N/A</v>
          </cell>
          <cell r="HP100" t="str">
            <v>N/A</v>
          </cell>
          <cell r="HQ100" t="str">
            <v>N/A</v>
          </cell>
          <cell r="HR100" t="str">
            <v>N/A</v>
          </cell>
          <cell r="HS100" t="str">
            <v>N/A</v>
          </cell>
          <cell r="HT100" t="str">
            <v>N/A</v>
          </cell>
          <cell r="HU100" t="str">
            <v>N/A</v>
          </cell>
          <cell r="HV100" t="str">
            <v>N/A</v>
          </cell>
          <cell r="HW100" t="str">
            <v>N/A</v>
          </cell>
          <cell r="HX100" t="str">
            <v>Con corte a marzo, la Secretaría General ha ejecutado las actividades programadas en el cronograma ,  interviniendo 25 sedes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v>
          </cell>
          <cell r="HY100" t="str">
            <v>N/A</v>
          </cell>
          <cell r="HZ100" t="str">
            <v/>
          </cell>
          <cell r="IA100" t="str">
            <v xml:space="preserve">La Secretaría General intervino 11 sedes ( Manzana Liévano, Archivo de Bogotá, Imprenta Distrital, Super Cade Bosa, Super Cade Américas, Cade la Victoria, Cade Patio Bonito, Centro Local de Atención a las Victimas Patio Bonito, Centro Local de Atención a las Victimas-Bosa, Centro de memoria, paz y reconciliación – CMPR y Alta Consejería para los derechos de las víctimas, la paz y la reconciliación-Sede Alterna Edif Tequendama ) adelantando actividades de mantenimiento preventivo y correctivo de motobombas, plantas eléctricas, control de accesos, aires acondicionados, entre otras; así como cambio de luminarias, Reparación de filtración en cubierta; Demarcación y pintura  de espacio para estructuras bici parqueaderos; entre otras. </v>
          </cell>
          <cell r="IB100" t="str">
            <v>No se programó avance para el periodo</v>
          </cell>
          <cell r="IC100" t="str">
            <v xml:space="preserve"> La Secretaría General ha ejecutado las actividades programadas en el cronograma de intervenciones de infraestructura, pues ha intervenido 25 sedes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 así como cambio de luminarias, Reparación de filtración en cubierta; Demarcación y pintura  de espacio para estructuras biciparqueaderos; Mantenimiento de tuberías;  Instalación de cinta antideslizante; Instalación de equipos entre otras.</v>
          </cell>
          <cell r="ID100" t="str">
            <v>No se programó avance para el periodo</v>
          </cell>
          <cell r="IE100" t="str">
            <v>No se programó avance para el periodo</v>
          </cell>
          <cell r="IF100" t="str">
            <v>No se programó avance para el periodo</v>
          </cell>
          <cell r="IG100" t="str">
            <v>No se programó avance para el periodo</v>
          </cell>
          <cell r="IH100" t="str">
            <v>No se programó avance para el periodo</v>
          </cell>
          <cell r="II100" t="str">
            <v>No se programó avance para el periodo</v>
          </cell>
          <cell r="IJ100" t="str">
            <v>No se programó avance para el periodo</v>
          </cell>
          <cell r="IK100" t="str">
            <v/>
          </cell>
          <cell r="IL100" t="str">
            <v/>
          </cell>
          <cell r="IM100">
            <v>11</v>
          </cell>
          <cell r="IN100">
            <v>0</v>
          </cell>
          <cell r="IO100">
            <v>14</v>
          </cell>
          <cell r="IP100">
            <v>0</v>
          </cell>
          <cell r="IQ100">
            <v>0</v>
          </cell>
          <cell r="IR100">
            <v>0</v>
          </cell>
          <cell r="IS100">
            <v>0</v>
          </cell>
          <cell r="IT100">
            <v>0</v>
          </cell>
          <cell r="IU100">
            <v>0</v>
          </cell>
          <cell r="IV100">
            <v>0</v>
          </cell>
          <cell r="IW100">
            <v>0</v>
          </cell>
          <cell r="IX100">
            <v>0</v>
          </cell>
          <cell r="IY100">
            <v>0.96153846153846156</v>
          </cell>
          <cell r="IZ100">
            <v>42.307692307692307</v>
          </cell>
          <cell r="JA100">
            <v>0</v>
          </cell>
          <cell r="JB100">
            <v>53.846153846153847</v>
          </cell>
          <cell r="JC100">
            <v>0</v>
          </cell>
          <cell r="JD100">
            <v>0</v>
          </cell>
          <cell r="JE100">
            <v>0</v>
          </cell>
          <cell r="JF100">
            <v>0</v>
          </cell>
          <cell r="JG100">
            <v>0</v>
          </cell>
          <cell r="JH100">
            <v>0</v>
          </cell>
          <cell r="JI100">
            <v>0</v>
          </cell>
          <cell r="JJ100">
            <v>0</v>
          </cell>
          <cell r="JK100">
            <v>0</v>
          </cell>
          <cell r="JL100">
            <v>96.15384615384616</v>
          </cell>
          <cell r="JM100">
            <v>42.307692307692307</v>
          </cell>
          <cell r="JN100">
            <v>42.307692307692307</v>
          </cell>
          <cell r="JO100">
            <v>96.15384615384616</v>
          </cell>
          <cell r="JP100">
            <v>96.15384615384616</v>
          </cell>
          <cell r="JQ100">
            <v>96.15384615384616</v>
          </cell>
          <cell r="JR100">
            <v>96.15384615384616</v>
          </cell>
          <cell r="JS100">
            <v>96.15384615384616</v>
          </cell>
          <cell r="JT100">
            <v>96.15384615384616</v>
          </cell>
          <cell r="JU100">
            <v>96.15384615384616</v>
          </cell>
          <cell r="JV100">
            <v>96.15384615384616</v>
          </cell>
          <cell r="JW100">
            <v>96.15384615384616</v>
          </cell>
          <cell r="JX100">
            <v>96.15384615384616</v>
          </cell>
          <cell r="JY100" t="str">
            <v>No Programó</v>
          </cell>
          <cell r="JZ100" t="str">
            <v/>
          </cell>
          <cell r="KA100" t="str">
            <v/>
          </cell>
          <cell r="KB100" t="str">
            <v/>
          </cell>
          <cell r="KC100" t="str">
            <v/>
          </cell>
          <cell r="KD100" t="str">
            <v/>
          </cell>
          <cell r="KE100" t="str">
            <v/>
          </cell>
          <cell r="KF100" t="str">
            <v/>
          </cell>
          <cell r="KG100" t="str">
            <v/>
          </cell>
          <cell r="KH100" t="str">
            <v/>
          </cell>
          <cell r="KI100" t="str">
            <v/>
          </cell>
          <cell r="KJ100" t="str">
            <v/>
          </cell>
          <cell r="KK100" t="str">
            <v>No Programó</v>
          </cell>
          <cell r="KL100" t="str">
            <v>No Programó</v>
          </cell>
          <cell r="KM100" t="str">
            <v>No Programó</v>
          </cell>
          <cell r="KN100" t="str">
            <v>No Programó</v>
          </cell>
          <cell r="KO100" t="str">
            <v>No Programó</v>
          </cell>
          <cell r="KP100" t="str">
            <v>No Programó</v>
          </cell>
          <cell r="KQ100" t="str">
            <v>No Programó</v>
          </cell>
          <cell r="KR100" t="str">
            <v>No Programó</v>
          </cell>
          <cell r="KS100" t="str">
            <v>No Programó</v>
          </cell>
          <cell r="KT100" t="str">
            <v>No Programó</v>
          </cell>
          <cell r="KU100" t="str">
            <v/>
          </cell>
          <cell r="KV100" t="str">
            <v/>
          </cell>
          <cell r="KW100" t="str">
            <v>No Programó</v>
          </cell>
          <cell r="KX100" t="str">
            <v>7873_1</v>
          </cell>
          <cell r="KY100" t="str">
            <v>1. Gestionar de manera eficiente los recursos para apoyar la misionalidad de la Entidad.</v>
          </cell>
          <cell r="KZ100">
            <v>94.056186868686865</v>
          </cell>
          <cell r="LA100">
            <v>69.76961017127006</v>
          </cell>
          <cell r="LB100" t="str">
            <v/>
          </cell>
          <cell r="LC100" t="str">
            <v/>
          </cell>
          <cell r="LD100">
            <v>97.028093434343432</v>
          </cell>
          <cell r="LE100">
            <v>74.134805085635037</v>
          </cell>
          <cell r="LF100">
            <v>14083637000</v>
          </cell>
          <cell r="LG100">
            <v>13162316148</v>
          </cell>
          <cell r="LH100">
            <v>8890437529</v>
          </cell>
          <cell r="LI100">
            <v>492482448</v>
          </cell>
          <cell r="LJ100">
            <v>423111123</v>
          </cell>
          <cell r="LK100">
            <v>11</v>
          </cell>
          <cell r="LL100">
            <v>0</v>
          </cell>
          <cell r="LM100">
            <v>14</v>
          </cell>
          <cell r="LN100">
            <v>0</v>
          </cell>
          <cell r="LO100">
            <v>0</v>
          </cell>
          <cell r="LP100">
            <v>0</v>
          </cell>
          <cell r="LQ100">
            <v>0</v>
          </cell>
          <cell r="LR100">
            <v>0</v>
          </cell>
          <cell r="LS100">
            <v>0</v>
          </cell>
          <cell r="LT100">
            <v>0</v>
          </cell>
          <cell r="LU100" t="str">
            <v/>
          </cell>
          <cell r="LV100" t="str">
            <v/>
          </cell>
          <cell r="LW100">
            <v>25</v>
          </cell>
          <cell r="LX100">
            <v>25</v>
          </cell>
          <cell r="LY100">
            <v>25</v>
          </cell>
          <cell r="LZ100" t="str">
            <v>No oportuna: El tiempo de radicación debe coincidir con el plazo establecido por la Oficina Asesora de Planeación - OAP</v>
          </cell>
          <cell r="MA100" t="str">
            <v>No aplica</v>
          </cell>
          <cell r="MB100" t="str">
            <v>Oportuno: Se radica en los tiempos establecidos por la Oficina Asesora de Planeación - OAP</v>
          </cell>
          <cell r="MC100" t="str">
            <v>No aplica</v>
          </cell>
          <cell r="MD100" t="str">
            <v>No aplica</v>
          </cell>
          <cell r="ME100" t="str">
            <v>No aplica</v>
          </cell>
          <cell r="MF100" t="str">
            <v>No aplica</v>
          </cell>
          <cell r="MG100" t="str">
            <v>No aplica</v>
          </cell>
          <cell r="MH100">
            <v>0</v>
          </cell>
          <cell r="MI100">
            <v>0</v>
          </cell>
          <cell r="MJ100">
            <v>0</v>
          </cell>
          <cell r="MK100">
            <v>0</v>
          </cell>
          <cell r="ML10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100" t="str">
            <v>No aplica</v>
          </cell>
          <cell r="MN10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100" t="str">
            <v>No aplica</v>
          </cell>
          <cell r="MP100" t="str">
            <v>No aplica</v>
          </cell>
          <cell r="MQ100" t="str">
            <v>No aplica</v>
          </cell>
          <cell r="MR100" t="str">
            <v>No aplica</v>
          </cell>
          <cell r="MS100" t="str">
            <v>No aplica</v>
          </cell>
          <cell r="MT100">
            <v>0</v>
          </cell>
          <cell r="MU100">
            <v>0</v>
          </cell>
          <cell r="MV100">
            <v>0</v>
          </cell>
          <cell r="MW100">
            <v>0</v>
          </cell>
          <cell r="MX100" t="str">
            <v>No Programó</v>
          </cell>
          <cell r="MY100" t="str">
            <v>No Programó</v>
          </cell>
          <cell r="MZ100" t="str">
            <v>No Programó</v>
          </cell>
          <cell r="NA100" t="str">
            <v>No Programó</v>
          </cell>
          <cell r="NB100" t="str">
            <v>No Programó</v>
          </cell>
          <cell r="NC100" t="str">
            <v>No Programó</v>
          </cell>
          <cell r="ND100" t="str">
            <v>No Programó</v>
          </cell>
          <cell r="NE100" t="str">
            <v>No Programó</v>
          </cell>
          <cell r="NF100" t="str">
            <v>No Programó</v>
          </cell>
          <cell r="NG100" t="str">
            <v>No Programó</v>
          </cell>
          <cell r="NH100" t="str">
            <v/>
          </cell>
          <cell r="NI100" t="str">
            <v/>
          </cell>
          <cell r="NJ100" t="str">
            <v>No aplica</v>
          </cell>
          <cell r="NK100" t="str">
            <v>No aplica</v>
          </cell>
          <cell r="NL100" t="str">
            <v>No aplica</v>
          </cell>
          <cell r="NM100" t="str">
            <v>No aplica</v>
          </cell>
          <cell r="NN100" t="str">
            <v>No aplica</v>
          </cell>
          <cell r="NO100" t="str">
            <v>No aplica</v>
          </cell>
          <cell r="NP100" t="str">
            <v>No aplica</v>
          </cell>
          <cell r="NQ100" t="str">
            <v>No aplica</v>
          </cell>
          <cell r="NR100">
            <v>0</v>
          </cell>
          <cell r="NS100">
            <v>0</v>
          </cell>
          <cell r="NT100">
            <v>0</v>
          </cell>
          <cell r="NU100">
            <v>0</v>
          </cell>
          <cell r="NV100"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W100" t="str">
            <v>No aplica para el mes de reporte de acuerdo con la programación de la meta.</v>
          </cell>
          <cell r="NX100"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Y100" t="str">
            <v>No aplica para el mes de reporte de acuerdo con la programación de la meta.</v>
          </cell>
          <cell r="NZ100" t="str">
            <v>No aplica para el mes de reporte de acuerdo con la programación de la meta.</v>
          </cell>
          <cell r="OA100" t="str">
            <v>No aplica para el mes de reporte de acuerdo con la programación de la meta.</v>
          </cell>
          <cell r="OB100" t="str">
            <v>No aplica para el mes de reporte de acuerdo con la programación de la meta.</v>
          </cell>
          <cell r="OC100" t="str">
            <v>No aplica para el mes de reporte de acuerdo con la programación de la meta.</v>
          </cell>
          <cell r="OD100">
            <v>0</v>
          </cell>
          <cell r="OE100">
            <v>0</v>
          </cell>
          <cell r="OF100">
            <v>0</v>
          </cell>
          <cell r="OG100">
            <v>0</v>
          </cell>
          <cell r="OJ100" t="str">
            <v>PD165</v>
          </cell>
          <cell r="OK100">
            <v>0</v>
          </cell>
          <cell r="OL100" t="str">
            <v>N/A</v>
          </cell>
          <cell r="OM100" t="str">
            <v>N/A</v>
          </cell>
          <cell r="ON100" t="str">
            <v>N/A</v>
          </cell>
          <cell r="OO100" t="str">
            <v>N/A</v>
          </cell>
          <cell r="OP100" t="str">
            <v>N/A</v>
          </cell>
          <cell r="OQ100" t="str">
            <v>N/A</v>
          </cell>
          <cell r="OR100" t="str">
            <v>N/A</v>
          </cell>
          <cell r="OS100" t="str">
            <v>N/A</v>
          </cell>
          <cell r="OT100" t="str">
            <v>N/A</v>
          </cell>
          <cell r="OU100" t="str">
            <v>N/A</v>
          </cell>
          <cell r="OV100" t="str">
            <v>N/A</v>
          </cell>
          <cell r="OW100" t="str">
            <v>N/A</v>
          </cell>
          <cell r="OX100" t="str">
            <v>N/A</v>
          </cell>
          <cell r="OY100" t="str">
            <v>N/A</v>
          </cell>
          <cell r="OZ100" t="str">
            <v>N/A</v>
          </cell>
          <cell r="PA100" t="str">
            <v>N/A</v>
          </cell>
          <cell r="PB100" t="str">
            <v>N/A</v>
          </cell>
          <cell r="PC100" t="str">
            <v>N/A</v>
          </cell>
          <cell r="PD100" t="str">
            <v>N/A</v>
          </cell>
          <cell r="PE100" t="str">
            <v>N/A</v>
          </cell>
          <cell r="PF100" t="str">
            <v>N/A</v>
          </cell>
          <cell r="PG100" t="str">
            <v>N/A</v>
          </cell>
          <cell r="PH100" t="str">
            <v>N/A</v>
          </cell>
          <cell r="PI100" t="str">
            <v>N/A</v>
          </cell>
          <cell r="PJ100" t="str">
            <v>N/A</v>
          </cell>
          <cell r="PK100" t="str">
            <v>N/A</v>
          </cell>
          <cell r="PL100">
            <v>69371325</v>
          </cell>
          <cell r="PM100">
            <v>423111123</v>
          </cell>
          <cell r="PN100" t="str">
            <v>Indicador MGA</v>
          </cell>
        </row>
        <row r="101">
          <cell r="A101" t="str">
            <v>PD166</v>
          </cell>
          <cell r="B101">
            <v>7873</v>
          </cell>
          <cell r="C101" t="str">
            <v>7873_3</v>
          </cell>
          <cell r="D101">
            <v>2020110010189</v>
          </cell>
          <cell r="E101" t="str">
            <v>Un nuevo contrato social y ambiental para la Bogotá del siglo XXI</v>
          </cell>
          <cell r="F101" t="str">
            <v>5. Construir Bogotá región con gobierno abierto, transparente y ciudadanía consciente.</v>
          </cell>
          <cell r="G101" t="str">
            <v>56. Gestión Pública Efectiva</v>
          </cell>
          <cell r="H101" t="str">
            <v>Incrementar la capacidad institucional para atender con eficiencia los retos de su misionalidad en el Distrito.</v>
          </cell>
          <cell r="I101" t="str">
            <v>1. Gestionar de manera eficiente los recursos para apoyar la misionalidad de la Entidad.</v>
          </cell>
          <cell r="J101" t="str">
            <v>Fortalecimiento de la Capacidad Institucional de la Secretaría General</v>
          </cell>
          <cell r="K101" t="str">
            <v>Subsecretaria Corporativa</v>
          </cell>
          <cell r="L101" t="str">
            <v>Marcela Manrique Castro</v>
          </cell>
          <cell r="M101" t="str">
            <v>Subsecretaria Corporativa</v>
          </cell>
          <cell r="N101" t="str">
            <v>Dirección Administrativa y Financiera</v>
          </cell>
          <cell r="O101" t="str">
            <v>Marcela Manrique Castro</v>
          </cell>
          <cell r="P101" t="str">
            <v>Directora Administrativa y Financiera</v>
          </cell>
          <cell r="Q101" t="str">
            <v>Jenny Alexandra Triana Casallas</v>
          </cell>
          <cell r="R101" t="str">
            <v>Cristhian Guacaneme</v>
          </cell>
          <cell r="S101" t="str">
            <v>3. Adelantar 100 porciento de la gestión necesaria para el mejoramiento de las sedes priorizadas</v>
          </cell>
          <cell r="T101" t="str">
            <v>Adelantar 100 porciento de la gestión necesaria para el mejoramiento de las sedes priorizadas</v>
          </cell>
          <cell r="AC101" t="str">
            <v>3. Adelantar 100 porciento de la gestión necesaria para el mejoramiento de las sedes priorizadas</v>
          </cell>
          <cell r="AI101" t="str">
            <v xml:space="preserve">PD_Meta Proyecto: 3. Adelantar 100 porciento de la gestión necesaria para el mejoramiento de las sedes priorizadas; </v>
          </cell>
          <cell r="AJ101">
            <v>0</v>
          </cell>
          <cell r="AK101">
            <v>44055</v>
          </cell>
          <cell r="AL101">
            <v>1</v>
          </cell>
          <cell r="AM101">
            <v>2022</v>
          </cell>
          <cell r="AN101" t="str">
            <v xml:space="preserve">Corresponde a la gestión realizada para lograr la adecuación y/o mantenimiento de las sedes priorizadas en cada vigencia. </v>
          </cell>
          <cell r="AO101" t="str">
            <v>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v>
          </cell>
          <cell r="AP101">
            <v>2020</v>
          </cell>
          <cell r="AQ101">
            <v>2024</v>
          </cell>
          <cell r="AR101" t="str">
            <v>Constante</v>
          </cell>
          <cell r="AS101" t="str">
            <v>Eficiencia</v>
          </cell>
          <cell r="AT101" t="str">
            <v>Porcentaje</v>
          </cell>
          <cell r="AU101" t="str">
            <v>Gestión</v>
          </cell>
          <cell r="AV101">
            <v>2020</v>
          </cell>
          <cell r="AW101">
            <v>4</v>
          </cell>
          <cell r="AX101" t="str">
            <v>Informe de ejecución de proyecto</v>
          </cell>
          <cell r="AY101">
            <v>1</v>
          </cell>
          <cell r="AZ101">
            <v>0</v>
          </cell>
          <cell r="BB101" t="str">
            <v xml:space="preserve">El 100% de la gestión programada para el mejoramiento de las sedes sedes priorizadas. </v>
          </cell>
          <cell r="BC101" t="str">
            <v>Total avance en la ejecución de las actividades programadas / Total ejecución programada de actividades</v>
          </cell>
          <cell r="BD101" t="str">
            <v>Avance en la ejecución de actividades programadas</v>
          </cell>
          <cell r="BE101" t="str">
            <v>Ejecución programada de Actividades</v>
          </cell>
          <cell r="BF101" t="str">
            <v>Soportes de radicación y/o adjudicación de los procesos de obra conforme con las sedes priorizadas por vigencia. 
Informes de Gestión de Obra.</v>
          </cell>
          <cell r="BG101">
            <v>2</v>
          </cell>
          <cell r="BH101">
            <v>44558</v>
          </cell>
          <cell r="BI101" t="str">
            <v>Se ajusta la descripción del indicador y las fuentes de información verificable.</v>
          </cell>
          <cell r="BJ101" t="str">
            <v>Plan de acción - proyectos de inversión (actividades)</v>
          </cell>
          <cell r="BK101">
            <v>100</v>
          </cell>
          <cell r="BL101">
            <v>100</v>
          </cell>
          <cell r="BM101">
            <v>100</v>
          </cell>
          <cell r="BN101">
            <v>100</v>
          </cell>
          <cell r="BO101">
            <v>100</v>
          </cell>
          <cell r="BP101">
            <v>100</v>
          </cell>
          <cell r="BQ101">
            <v>12077526946</v>
          </cell>
          <cell r="BR101">
            <v>1860016986</v>
          </cell>
          <cell r="BS101">
            <v>61789164</v>
          </cell>
          <cell r="BT101">
            <v>2225053796</v>
          </cell>
          <cell r="BU101">
            <v>1944667000</v>
          </cell>
          <cell r="BV101">
            <v>5986000000</v>
          </cell>
          <cell r="BW101">
            <v>100</v>
          </cell>
          <cell r="BX101">
            <v>100</v>
          </cell>
          <cell r="BY101">
            <v>100</v>
          </cell>
          <cell r="BZ101">
            <v>100</v>
          </cell>
          <cell r="CA101">
            <v>100</v>
          </cell>
          <cell r="CB101">
            <v>1860016986</v>
          </cell>
          <cell r="CC101">
            <v>289180626</v>
          </cell>
          <cell r="CD101">
            <v>61789164</v>
          </cell>
          <cell r="CE101">
            <v>61789164</v>
          </cell>
          <cell r="CF101">
            <v>100</v>
          </cell>
          <cell r="CG101">
            <v>100</v>
          </cell>
          <cell r="CH101" t="str">
            <v>No aplica</v>
          </cell>
          <cell r="CI101" t="str">
            <v>Suma</v>
          </cell>
          <cell r="CJ101">
            <v>0</v>
          </cell>
          <cell r="CK101">
            <v>0</v>
          </cell>
          <cell r="CL101">
            <v>12</v>
          </cell>
          <cell r="CM101">
            <v>0</v>
          </cell>
          <cell r="CN101">
            <v>8</v>
          </cell>
          <cell r="CO101">
            <v>12</v>
          </cell>
          <cell r="CP101">
            <v>0</v>
          </cell>
          <cell r="CQ101">
            <v>32</v>
          </cell>
          <cell r="CR101">
            <v>0</v>
          </cell>
          <cell r="CS101">
            <v>0</v>
          </cell>
          <cell r="CT101">
            <v>0</v>
          </cell>
          <cell r="CU101">
            <v>36</v>
          </cell>
          <cell r="CV101">
            <v>100</v>
          </cell>
          <cell r="CW101">
            <v>64</v>
          </cell>
          <cell r="CX101">
            <v>64</v>
          </cell>
          <cell r="CY101">
            <v>0</v>
          </cell>
          <cell r="CZ101">
            <v>0</v>
          </cell>
          <cell r="DA101">
            <v>12</v>
          </cell>
          <cell r="DB101">
            <v>0</v>
          </cell>
          <cell r="DC101">
            <v>8</v>
          </cell>
          <cell r="DD101">
            <v>12</v>
          </cell>
          <cell r="DE101">
            <v>0</v>
          </cell>
          <cell r="DF101">
            <v>32</v>
          </cell>
          <cell r="DG101">
            <v>0</v>
          </cell>
          <cell r="DH101">
            <v>0</v>
          </cell>
          <cell r="DI101">
            <v>0</v>
          </cell>
          <cell r="DJ101">
            <v>36</v>
          </cell>
          <cell r="DK101">
            <v>100</v>
          </cell>
          <cell r="DL101">
            <v>0</v>
          </cell>
          <cell r="DM101">
            <v>0</v>
          </cell>
          <cell r="DN101">
            <v>6</v>
          </cell>
          <cell r="DO101">
            <v>8</v>
          </cell>
          <cell r="DP101">
            <v>2</v>
          </cell>
          <cell r="DQ101">
            <v>0</v>
          </cell>
          <cell r="DR101">
            <v>22</v>
          </cell>
          <cell r="DS101">
            <v>0</v>
          </cell>
          <cell r="DT101">
            <v>8</v>
          </cell>
          <cell r="DU101">
            <v>2</v>
          </cell>
          <cell r="DV101">
            <v>0</v>
          </cell>
          <cell r="DW101">
            <v>0</v>
          </cell>
          <cell r="DX101">
            <v>48</v>
          </cell>
          <cell r="DY101">
            <v>48</v>
          </cell>
          <cell r="DZ101">
            <v>0</v>
          </cell>
          <cell r="EA101">
            <v>0</v>
          </cell>
          <cell r="EB101" t="str">
            <v>Soportes de Radicación de procesos de contratación en la Dirección de Contratación.</v>
          </cell>
          <cell r="EC101">
            <v>0</v>
          </cell>
          <cell r="ED101" t="str">
            <v>Soportes de Radicación de procesos de contratación en la Dirección de Contratación.</v>
          </cell>
          <cell r="EE101" t="str">
            <v>Evidencias de Suscripción de contratos de obra</v>
          </cell>
          <cell r="EF101">
            <v>0</v>
          </cell>
          <cell r="EG101" t="str">
            <v>Evidencias de Suscripción de contratos de obra</v>
          </cell>
          <cell r="EH101">
            <v>0</v>
          </cell>
          <cell r="EI101">
            <v>0</v>
          </cell>
          <cell r="EJ101">
            <v>0</v>
          </cell>
          <cell r="EK101" t="str">
            <v>Informe de Gestión de Obra</v>
          </cell>
          <cell r="EL101">
            <v>0</v>
          </cell>
          <cell r="EM101">
            <v>0</v>
          </cell>
          <cell r="EN101" t="str">
            <v>Soportes de Radicación de procesos de contratación en la Dirección de Contratación.</v>
          </cell>
          <cell r="EO101" t="str">
            <v>Soportes de Radicación de procesos de contratación en la Dirección de Contratación.</v>
          </cell>
          <cell r="EP101" t="str">
            <v>Soportes de Radicación de procesos de contratación en la Dirección de Contratación.</v>
          </cell>
          <cell r="EQ101" t="str">
            <v>Soportes adjudicación y declaratoria de desierto</v>
          </cell>
          <cell r="ER101" t="str">
            <v>Soportes adjudicación y Evidencias de Suscripción de contratos de obra</v>
          </cell>
          <cell r="ES101">
            <v>0</v>
          </cell>
          <cell r="ET101" t="str">
            <v>Soporte de Radicación de procesos de contratación en la Dirección de Contratación.</v>
          </cell>
          <cell r="EU101" t="str">
            <v>Soporte de Radicación de procesos de contratación en la Dirección de Contratación.</v>
          </cell>
          <cell r="EV101">
            <v>0</v>
          </cell>
          <cell r="EW101">
            <v>0</v>
          </cell>
          <cell r="EX101">
            <v>1913593000</v>
          </cell>
          <cell r="EY101">
            <v>1913593000</v>
          </cell>
          <cell r="EZ101">
            <v>1913593000</v>
          </cell>
          <cell r="FA101">
            <v>1913593000</v>
          </cell>
          <cell r="FB101">
            <v>1913593000</v>
          </cell>
          <cell r="FC101">
            <v>1913593000</v>
          </cell>
          <cell r="FD101">
            <v>1913593000</v>
          </cell>
          <cell r="FE101">
            <v>1913593000</v>
          </cell>
          <cell r="FF101">
            <v>1913593000</v>
          </cell>
          <cell r="FG101">
            <v>1913593000</v>
          </cell>
          <cell r="FH101">
            <v>1913593000</v>
          </cell>
          <cell r="FI101">
            <v>1913593000</v>
          </cell>
          <cell r="FJ101">
            <v>1913593000</v>
          </cell>
          <cell r="FK101">
            <v>1913593000</v>
          </cell>
          <cell r="FL101">
            <v>1913593000</v>
          </cell>
          <cell r="FM101">
            <v>1943136594</v>
          </cell>
          <cell r="FN101">
            <v>2122255686</v>
          </cell>
          <cell r="FO101">
            <v>2122255686</v>
          </cell>
          <cell r="FP101">
            <v>2122255686</v>
          </cell>
          <cell r="FQ101">
            <v>2122255686</v>
          </cell>
          <cell r="FR101">
            <v>2225053796</v>
          </cell>
          <cell r="FS101">
            <v>2225053796</v>
          </cell>
          <cell r="FT101">
            <v>2225053796</v>
          </cell>
          <cell r="FU101">
            <v>0</v>
          </cell>
          <cell r="FV101">
            <v>0</v>
          </cell>
          <cell r="FW101">
            <v>2225053796</v>
          </cell>
          <cell r="FX101">
            <v>0</v>
          </cell>
          <cell r="FY101">
            <v>0</v>
          </cell>
          <cell r="FZ101">
            <v>0</v>
          </cell>
          <cell r="GA101">
            <v>0</v>
          </cell>
          <cell r="GB101">
            <v>0</v>
          </cell>
          <cell r="GC101">
            <v>0</v>
          </cell>
          <cell r="GD101">
            <v>1606773573</v>
          </cell>
          <cell r="GE101">
            <v>1606773573</v>
          </cell>
          <cell r="GF101">
            <v>1606773573</v>
          </cell>
          <cell r="GG101">
            <v>1606773573</v>
          </cell>
          <cell r="GH101">
            <v>0</v>
          </cell>
          <cell r="GI101">
            <v>0</v>
          </cell>
          <cell r="GJ101">
            <v>1606773573</v>
          </cell>
          <cell r="GK101">
            <v>0</v>
          </cell>
          <cell r="GL101">
            <v>0</v>
          </cell>
          <cell r="GM101">
            <v>0</v>
          </cell>
          <cell r="GN101">
            <v>0</v>
          </cell>
          <cell r="GO101">
            <v>0</v>
          </cell>
          <cell r="GP101">
            <v>0</v>
          </cell>
          <cell r="GQ101">
            <v>0</v>
          </cell>
          <cell r="GR101">
            <v>0</v>
          </cell>
          <cell r="GS101">
            <v>0</v>
          </cell>
          <cell r="GT101">
            <v>313926824</v>
          </cell>
          <cell r="GU101">
            <v>0</v>
          </cell>
          <cell r="GV101">
            <v>0</v>
          </cell>
          <cell r="GW101">
            <v>313926824</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t="str">
            <v>La Secretaría General ha adelantado el 46% de la gestión programada para la adecuación de las sedes de la entidad, pues se ha adelantado la generación de la orden de compra para el Suministro de elementos de Ferretería surtido a través de acuerdo marco de precios;la suscripción del contrato para el suministro e instalación de una Carpa para el Centro de Encuentro Rafael Uribe Uribe; la adjudicación del contrato para la obra y adecuaciones necesarias en la cubierta de los edificios Liévano y Palacio Municipal de la Secretaría General de la Alcaldía Mayor se Bogotá, D.C. se efectúo poe medio de la resolución No.352 DE 2022. 
La contratación de la interventoría del proceso de Cubierta Liévano adelantado por el CONCURSO DE MÉRITOS SGA-CM-005-2022, fue adjudicado mediante Resolución No. 432 del 06/07/202. Contrato 750
El proceso para contratar las obras para la adecuación del sistema eléctrico, certificación y conexión definitiva del Centro Memoria Paz y Reconciliación – CMPR, mediante el proceso de Selección- Licitación Pública No. SGA-LP-0022022". fue adjudicado con la resolución No. 451 del 15/07/2022. Contrato 800
El proceso de Selección Concurso de Méritos Abierto No. SGA-
CM-05-2022" para la Interventoría Técnica, administrativa, financiera, jurídica y ambiental de las obras contratadas necesarias para la adecuación del sistema Eléctrico del Centro de Memoria Paz y Reconciliación CMPR, fue adjudicado mediante  Resolución No. 465 del 21/07/2022, Contrato 778
El proceso de obra de la red contraincendios del Archivo de Bogotá, Se encuentra pendiente la suscripción del contrato, una vez se cuente con aprobación de vigencias futuras por parte de la Secretaría de Hacienda. 
Por su parte, frente al proceso de interventoría de la obra de la red contraincendios del Archivo de Bogotá, se encuentra pendiente la radicación del contrato y su suscripción se efectuará con la aprobación de vigencias futuras por  parte de Secretaría de Hacienda Distrital 
El proceso interventoría de la obra de la red contraincendios del Archivo de Bogotá, se radicó el 24 de octubre del 2022 mediante SIGA 3-2022-30339. Actualmente se encuentra etapa de pre-pliegos (proceso SGA-CM-006-2022) y se tiene previsto adjudicarlo el día 30 de noviembre de 2022. 
El proceso para la contratación de las obras de la Red contra incendios se encuentra etapa de pliegos definitivos (proceso SGA-LP-005-2022) y se tiene previsto adjudicarlo el día 25 de noviembre de 2022.</v>
          </cell>
          <cell r="HY101" t="str">
            <v>El proceso de obra de la red contraincendios del Archivo de Bogotá, se radicó el 1 de septiembre del 2022 mediante SIGA 3-2022-25392. Surtió etapa de prepliegos. Se atendieron las observaciones recibidas. En espera de apertura a pliegos definitivos una vez se cuente con aprobación de vigencias futuras por parte de la Secretaría de Hacienda. 
Por su parte, frente al proceso de interventoría de la obra de la red contraincendios del Archivo de Bogotá, el equipo técnico se encuentra en la etapa de verificación de los productos entregados por la consultoría No. 4233000-1229-2020, y en espera de la aprobación de vigencias futuras por  parte de Secretaría de Hacienda Distrital
El proceso interventoría de la obra de la red contraincendios del Archivo de Bogotá, se radicó el 24 de octubre del 2022 mediante SIGA 3-2022-30339. Actualmente se encuentra etapa de pre-pliegos (proceso SGA-CM-006-2022) y se tiene previsto adjudicarlo el día 30 de noviembre de 2022. 
El proceso para la contratación de las obras de la Red contra incendios se encuentra etapa de pliegos definitivos (proceso SGA-LP-005-2022) y se tiene previsto adjudicarlo el día 25 de noviembre de 2022.
El proceso interventoría de la obra de la red contraincendios del Archivo de Bogotá, se radicó el 24 de octubre del 2022 mediante SIGA 3-2022-30339. Actualmente se encuentra etapa de pre-pliegos (proceso SGA-CM-006-2022) y se tiene previsto adjudicarlo el día 30 de noviembre de 2022. 
El proceso para la contratación de las obras de la Red contra incendios se encuentra etapa de pliegos definitivos (proceso SGA-LP-005-2022) y se tiene previsto adjudicarlo el día 25 de noviembre de 2022.</v>
          </cell>
          <cell r="HZ101" t="str">
            <v/>
          </cell>
          <cell r="IA101" t="str">
            <v>No se programó avance para el periodo</v>
          </cell>
          <cell r="IB101" t="str">
            <v>No se programó avance para el periodo</v>
          </cell>
          <cell r="IC101" t="str">
            <v>Se radicó en la Dirección de Contratación la solicitud de contratación para el desarrollo de la obra y adecuaciones necesarias en la cubierta de los edificios Liévano y Palacio Municipal de la Secretaría General de la Alcaldía Mayor de Bogotá, D.C., mediante radicado 3-2022-10216</v>
          </cell>
          <cell r="ID101" t="str">
            <v>Se radicó ante la Dirección de Contratación la solicitud para contratar la interventoría del proceso de Cubierta Liévano bajo radicado 3-2022-12605 del 25 de abril de 2022, el cual se encontraba programado para el mes de marzo. Asimismo, se radicó ante la Dirección de Contratación el proceso para "Contratar las obras necesarias para la adecuación del sistema eléctrico del Centro de Memoria Paz y Reconciliación CMPR", bajo el radicado 3-2022-13089 del 29 de abril de 2022.</v>
          </cell>
          <cell r="IE101" t="str">
            <v>Se radicó ante la Dirección de Contratación la solicitud para contratar la interventoría del proceso de adecuación del sistema eléctrico del Centro de Memoria Paz y Reconciliación CMPR bajo radicado 3-2022-15354 del 24 de mayo de 2022</v>
          </cell>
          <cell r="IF101" t="str">
            <v>El proceso para la contratación de la obra y adecuaciones de la Cubierta Liévano fue adjudicado en la Audiencia Pública adelantada el 2 de junio de 2022.
El proceso para la contratación de la interventoría del proceso de Cubierta Liévano adelantado por CONCURSO DE MÉRITOS SGA-CM-001-2022 fue declarado desierto mediante Resolución 344 del 27 de mayo de 2022, por lo que se dio apertura al proceso CONCURSO DE MÉRITOS SGA-CM-005-2022, el cual se encuentra en surtiendo el traslado del informe de evaluación.</v>
          </cell>
          <cell r="IG101" t="str">
            <v>_La contratación de la interventoría del proceso de Cubierta Liévano adelantado por concurso de méritos fue adjudicado mediante Resolución No. 432 y Contrato 750. 
_El contrato de obra de cubierta liévano no ha suscrito acta de inicio, pero se adjudicó con resolución 352 y contrato 743
_El proceso para contratar las obras para la adecuación del sistema eléctrico, certificación y conexión definitiva del Centro Memoria Paz y Reconciliación – CMPR, mediante el proceso de Selección- Licitación Pública No. SGA-LP-0022022". fue adjudicado con la resolución No. 451 del 15/07/2022. Contrato 800
_El proceso de Selección Concurso de Méritos Abierto para la Interventoría Técnica, administrativa, financiera, jurídica y ambiental de las obras contratadas necesarias para la adecuación del sistema Eléctrico del Centro de Memoria Paz y Reconciliación CMPR, fue adjudicado mediante  Resolución No. 465 y Contrato 778.</v>
          </cell>
          <cell r="IH101" t="str">
            <v>Los contratos relacionados con obra e interventoría  para la adecuación del sistema eléctrico, certificación y conexión definitiva del Centro Memoria Paz y Reconciliación – CMPR, se efectuaron en julio, aun cuando estaban programados para agosto
Los procesos de obra e interventoría de la red contraincendios del archivo de Bogotá, se encuentra en estructuración, teniendo en cuenta 
la reciente adición de recursos aprobada por el Concejo de Bogotá. Fecha prevista de radicación en contratación
Obra:01/09/2022
Interventoría: 09/09/2022</v>
          </cell>
          <cell r="II101" t="str">
            <v>El proceso de obra de la red contraincendios del Archivo de Bogotá, se radicó el 1 de septiembre del 2022 mediante SIGA 3-2022-25392. Surtió etapa de prepliegos. Se atendieron las observaciones recibidas. En espera de apertura a pliegos definitivos una vez se cuente con aprobación de vigencias futuras por parte de la Secretaría de Hacienda. 
Por su parte, frente al proceso de interventoría de la obra de la red contraincendios del Archivo de Bogotá, el equipo técnico se encuentra en la etapa de verificación de los productos entregados por la consultoría No. 4233000-1229-2020, y en espera de la aprobación de vigencias futuras por  parte de Secretaría de Hacienda Distrital</v>
          </cell>
          <cell r="IJ101" t="str">
            <v xml:space="preserve">El proceso de interventoría de la red contraincendios del Archivo de Bogotá, se radicó mediante SIGA 3-2022-30339, el 24/10/2022.
El proceso para la contratación de las obras de la Red contra incendios se encuentra etapa de pliegos definitivos </v>
          </cell>
          <cell r="IK101" t="str">
            <v/>
          </cell>
          <cell r="IL101" t="str">
            <v/>
          </cell>
          <cell r="IM101">
            <v>0</v>
          </cell>
          <cell r="IN101">
            <v>0</v>
          </cell>
          <cell r="IO101">
            <v>0.5</v>
          </cell>
          <cell r="IP101">
            <v>8</v>
          </cell>
          <cell r="IQ101">
            <v>0.25</v>
          </cell>
          <cell r="IR101">
            <v>0</v>
          </cell>
          <cell r="IS101">
            <v>22</v>
          </cell>
          <cell r="IT101">
            <v>0</v>
          </cell>
          <cell r="IU101">
            <v>8</v>
          </cell>
          <cell r="IV101">
            <v>2</v>
          </cell>
          <cell r="IW101">
            <v>0</v>
          </cell>
          <cell r="IX101">
            <v>0</v>
          </cell>
          <cell r="IY101">
            <v>0.48</v>
          </cell>
          <cell r="IZ101">
            <v>0</v>
          </cell>
          <cell r="JA101">
            <v>0</v>
          </cell>
          <cell r="JB101">
            <v>6</v>
          </cell>
          <cell r="JC101">
            <v>8</v>
          </cell>
          <cell r="JD101">
            <v>2</v>
          </cell>
          <cell r="JE101">
            <v>0</v>
          </cell>
          <cell r="JF101">
            <v>22</v>
          </cell>
          <cell r="JG101">
            <v>0</v>
          </cell>
          <cell r="JH101">
            <v>8</v>
          </cell>
          <cell r="JI101">
            <v>2</v>
          </cell>
          <cell r="JJ101">
            <v>0</v>
          </cell>
          <cell r="JK101">
            <v>0</v>
          </cell>
          <cell r="JL101">
            <v>48</v>
          </cell>
          <cell r="JM101">
            <v>0</v>
          </cell>
          <cell r="JN101">
            <v>0</v>
          </cell>
          <cell r="JO101">
            <v>6</v>
          </cell>
          <cell r="JP101">
            <v>14</v>
          </cell>
          <cell r="JQ101">
            <v>16</v>
          </cell>
          <cell r="JR101">
            <v>16</v>
          </cell>
          <cell r="JS101">
            <v>38</v>
          </cell>
          <cell r="JT101">
            <v>38</v>
          </cell>
          <cell r="JU101">
            <v>46</v>
          </cell>
          <cell r="JV101">
            <v>48</v>
          </cell>
          <cell r="JW101">
            <v>48</v>
          </cell>
          <cell r="JX101">
            <v>48</v>
          </cell>
          <cell r="JY101" t="str">
            <v>No Programó</v>
          </cell>
          <cell r="JZ101" t="str">
            <v/>
          </cell>
          <cell r="KA101">
            <v>50</v>
          </cell>
          <cell r="KB101" t="str">
            <v/>
          </cell>
          <cell r="KC101">
            <v>25</v>
          </cell>
          <cell r="KD101">
            <v>0</v>
          </cell>
          <cell r="KE101" t="str">
            <v/>
          </cell>
          <cell r="KF101">
            <v>0</v>
          </cell>
          <cell r="KG101" t="str">
            <v/>
          </cell>
          <cell r="KH101" t="str">
            <v/>
          </cell>
          <cell r="KI101" t="str">
            <v/>
          </cell>
          <cell r="KJ101" t="str">
            <v/>
          </cell>
          <cell r="KK101" t="str">
            <v>No Programó</v>
          </cell>
          <cell r="KL101" t="str">
            <v>No Programó</v>
          </cell>
          <cell r="KM101">
            <v>50</v>
          </cell>
          <cell r="KN101">
            <v>116.66666666666667</v>
          </cell>
          <cell r="KO101">
            <v>80</v>
          </cell>
          <cell r="KP101">
            <v>50</v>
          </cell>
          <cell r="KQ101">
            <v>118.75</v>
          </cell>
          <cell r="KR101">
            <v>59.375</v>
          </cell>
          <cell r="KS101">
            <v>71.875</v>
          </cell>
          <cell r="KT101">
            <v>75</v>
          </cell>
          <cell r="KU101" t="str">
            <v/>
          </cell>
          <cell r="KV101" t="str">
            <v/>
          </cell>
          <cell r="KW101">
            <v>75</v>
          </cell>
          <cell r="KX101" t="str">
            <v>7873_1</v>
          </cell>
          <cell r="KY101" t="str">
            <v>1. Gestionar de manera eficiente los recursos para apoyar la misionalidad de la Entidad.</v>
          </cell>
          <cell r="KZ101">
            <v>94.056186868686865</v>
          </cell>
          <cell r="LA101">
            <v>69.76961017127006</v>
          </cell>
          <cell r="LB101" t="str">
            <v/>
          </cell>
          <cell r="LC101" t="str">
            <v/>
          </cell>
          <cell r="LD101">
            <v>97.028093434343432</v>
          </cell>
          <cell r="LE101">
            <v>74.134805085635037</v>
          </cell>
          <cell r="LF101">
            <v>14083637000</v>
          </cell>
          <cell r="LG101">
            <v>13162316148</v>
          </cell>
          <cell r="LH101">
            <v>8890437529</v>
          </cell>
          <cell r="LI101">
            <v>492482448</v>
          </cell>
          <cell r="LJ101">
            <v>423111123</v>
          </cell>
          <cell r="LK101" t="str">
            <v>No Programó</v>
          </cell>
          <cell r="LL101" t="str">
            <v>No Programó</v>
          </cell>
          <cell r="LM101">
            <v>6</v>
          </cell>
          <cell r="LN101">
            <v>8</v>
          </cell>
          <cell r="LO101">
            <v>2</v>
          </cell>
          <cell r="LP101">
            <v>0</v>
          </cell>
          <cell r="LQ101">
            <v>22</v>
          </cell>
          <cell r="LR101">
            <v>0</v>
          </cell>
          <cell r="LS101">
            <v>8</v>
          </cell>
          <cell r="LT101">
            <v>2</v>
          </cell>
          <cell r="LU101" t="str">
            <v/>
          </cell>
          <cell r="LV101" t="str">
            <v/>
          </cell>
          <cell r="LW101">
            <v>48</v>
          </cell>
          <cell r="LX101">
            <v>48</v>
          </cell>
          <cell r="LY101">
            <v>48</v>
          </cell>
          <cell r="LZ101" t="str">
            <v>No oportuna: El tiempo de radicación debe coincidir con el plazo establecido por la Oficina Asesora de Planeación - OAP</v>
          </cell>
          <cell r="MA101" t="str">
            <v>No aplica</v>
          </cell>
          <cell r="MB101" t="str">
            <v>Oportuno: Se radica en los tiempos establecidos por la Oficina Asesora de Planeación - OAP</v>
          </cell>
          <cell r="MC101" t="str">
            <v>Oportuno: Se radica en los tiempos establecidos por la Oficina Asesora de Planeación - OAP</v>
          </cell>
          <cell r="MD101" t="str">
            <v>Oportuno: Se radica en los tiempos establecidos por la Oficina Asesora de Planeación - OAP</v>
          </cell>
          <cell r="ME101" t="str">
            <v>Oportuno: Se radica en los tiempos establecidos por la Oficina Asesora de Planeación - OAP</v>
          </cell>
          <cell r="MF101" t="str">
            <v>Oportuno: Se radica en los tiempos establecidos por la Oficina Asesora de Planeación - OAP</v>
          </cell>
          <cell r="MG101" t="str">
            <v>Oportuno: Se radica en los tiempos establecidos por la Oficina Asesora de Planeación - OAP</v>
          </cell>
          <cell r="MH101">
            <v>0</v>
          </cell>
          <cell r="MI101">
            <v>0</v>
          </cell>
          <cell r="MJ101">
            <v>0</v>
          </cell>
          <cell r="MK101">
            <v>0</v>
          </cell>
          <cell r="ML10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101" t="str">
            <v>No aplica</v>
          </cell>
          <cell r="MN10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10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10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10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10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10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101">
            <v>0</v>
          </cell>
          <cell r="MU101">
            <v>0</v>
          </cell>
          <cell r="MV101">
            <v>0</v>
          </cell>
          <cell r="MW101">
            <v>0</v>
          </cell>
          <cell r="MX101" t="str">
            <v>No Programó</v>
          </cell>
          <cell r="MY101" t="str">
            <v>No Programó</v>
          </cell>
          <cell r="MZ101">
            <v>50</v>
          </cell>
          <cell r="NA101">
            <v>116.66666666666667</v>
          </cell>
          <cell r="NB101">
            <v>80</v>
          </cell>
          <cell r="NC101">
            <v>50</v>
          </cell>
          <cell r="ND101">
            <v>118.75</v>
          </cell>
          <cell r="NE101">
            <v>59.375</v>
          </cell>
          <cell r="NF101">
            <v>71.875</v>
          </cell>
          <cell r="NG101">
            <v>75</v>
          </cell>
          <cell r="NH101" t="str">
            <v/>
          </cell>
          <cell r="NI101" t="str">
            <v/>
          </cell>
          <cell r="NJ101" t="str">
            <v>La información consignada por el proyecto corresponde frente a las fuentes de información presupuestal oficial.
De acuerdo con el informe de cierre de vigencia a Enero de 2022:
El valor comprometido es del 0%.
Los giros sobre el valor programado corresponden al 0%.</v>
          </cell>
          <cell r="NK101" t="str">
            <v>La información consignada por el proyecto corresponde frente a las fuentes de información presupuestal oficial.
De acuerdo con el informe de cierre de vigencia a febrero de 2022:
El valor comprometido es del 0%.
Los giros sobre el valor programado corresponden al 0%.</v>
          </cell>
          <cell r="NL101" t="str">
            <v>La información consignada por el proyecto corresponde frente a las fuentes de información presupuestal oficial.
De acuerdo con el informe de cierre de vigencia a marzo de 2022:
El valor comprometido es del 0%.
Los giros sobre el valor programado corresponden al 0%.</v>
          </cell>
          <cell r="NM101" t="str">
            <v>La información consignada por el proyecto corresponde frente a las fuentes de información presupuestal oficial.
De acuerdo con el informe de cierre de vigencia a abril de 2022:
El valor comprometido es del 0%.
Los giros sobre el valor programado corresponden al 0%.</v>
          </cell>
          <cell r="NN101" t="str">
            <v>La información consignada por el proyecto corresponde frente a las fuentes de información presupuestal oficial.
De acuerdo con el informe de cierre de vigencia a mayo de 2022:
El valor comprometido es del 0%.
Los giros sobre el valor programado corresponden al 0%.</v>
          </cell>
          <cell r="NO101" t="str">
            <v>La información consignada por el proyecto corresponde frente a las fuentes de información presupuestal oficial.
De acuerdo con el informe de cierre de vigencia a junio de 2022:
El valor comprometido es del 0%.
Los giros sobre el valor programado corresponden al 0%.</v>
          </cell>
          <cell r="NP101" t="str">
            <v>La información consignada por el proyecto corresponde frente a las fuentes de información presupuestal oficial.
De acuerdo con el informe de cierre de vigencia a julio de 2022:
El valor comprometido es del 39,69%.
Los giros sobre el valor programado corresponden al 0%.</v>
          </cell>
          <cell r="NQ101" t="str">
            <v xml:space="preserve">La información consignada por el proyecto corresponde frente a las fuentes de información presupuestal oficial.
De acuerdo con el informe de cierre de vigencia a agosto de 2022:
El valor comprometido es del 72.21%.
Los giros sobre el valor programado corresponden al 0%.
</v>
          </cell>
          <cell r="NR101">
            <v>0</v>
          </cell>
          <cell r="NS101">
            <v>0</v>
          </cell>
          <cell r="NT101">
            <v>0</v>
          </cell>
          <cell r="NU101">
            <v>0</v>
          </cell>
          <cell r="NV101" t="str">
            <v>No aplica para el mes de reporte de acuerdo con la programación de la meta.</v>
          </cell>
          <cell r="NW101" t="str">
            <v>No aplica para el mes de reporte de acuerdo con la programación de la meta.</v>
          </cell>
          <cell r="NX101" t="str">
            <v>Al corte de marzo de 2022, la meta tenía una programación de 12% y alcanzó una ejecución del 6% en el mes, es decir, un rezago del 6%. En la medida que el avance de la meta depende de las actividades se presenta la siguiente situación:
La actividad  "Adelantar las obras y/o instalaciones que se requiera para el mejoramiento de las sedes de la Secretaría General. ” tenía una programación en el mes de marzo del 12%, sin embargo, solo presentó un avance del 6% debido a que se tenía contemplada la radicación tanto del proceso de obra para la cubierta del Edificio Lievano como su respectiva interventoría, sin embargo no fue posible radicar el proceso de interventoría. Se recomienda realizar el monitoreo para garantizar que la radicación del proceso de interventoría se realicé conforme al plazo reprogramado por el proyecto (abril)</v>
          </cell>
          <cell r="NY101" t="str">
            <v xml:space="preserve">Al corte de abril de 2022, la meta proyecto de inversión “3. Adelantar 100 porciento de la gestión necesaria para el mejoramiento de las sedes priorizadas” tenía una programación de 12% y alcanzó una ejecución del 14%, es decir, presenta una sobre ejecución de 2%. En la medida que el avance de la meta depende de las actividades, se presenta la siguiente situación:
La actividad "2. Adelantar las obras y/o instalaciones que se requiera para el mejoramiento de las sedes de la Secretaría General”, traía un rezago de 6% del mes de marzo, el cual fue subsanado en abril ya que se radicó ante la Dirección de Contratación la solicitud para contratar la interventoría del proceso de Cubierta Liévano bajo radicado 3-2022-12605 del 25 de abril de 2022. El 2% de sobre ejecución obedece a la radicación anticipada del proceso para "Contratar las obras necesarias para la adecuación del sistema eléctrico del Centro de Memoria Paz y Reconciliación CMPR", bajo el radicado 3-2022-13089 del 29 de abril de 2022, la cual, se tenía prevista para el mes de mayo. Por lo anterior, es importante tener en cuenta al momento de realizar el reporte del mes de mayo de 2022 para evitar que se vaya a duplicar el porcentaje del proceso antes citado. </v>
          </cell>
          <cell r="NZ101" t="str">
            <v>Al corte de mayo de 2022, la meta proyecto de inversión “3. Adelantar 100 porciento de la gestión necesaria para el mejoramiento de las sedes priorizadas” tenía una programación acumulada de 20% y alcanzó una ejecución del 16%, es decir, presenta un rezago de 4%. En la medida que el avance de la meta depende de las actividades, se presenta la siguiente situación:
La actividad "2. Adelantar las obras y/o instalaciones que se requiera para el mejoramiento de las sedes de la Secretaría General”, tenía una programación mensual de 8% y alcanzó una ejecución de 2% , ya que para el mes de mayo se encontraba programada la radicación de los procesos de obra e interventoría del tanque de almacenamiento de agua de la red contraincendios del Archivo de Bogotá, sin embargo, debido a que la licencia de construcción fue enviada por el contratista el 19 de mayo de 2022 la fecha prevista de radicación de los procesos se efectuará en el mes de septiembre.</v>
          </cell>
          <cell r="OA101" t="str">
            <v xml:space="preserve">Al corte de junio de 2022, la meta proyecto de inversión “3. Adelantar 100 porciento de la gestión necesaria para el mejoramiento de las sedes priorizadas” tenía una programación acumulada de 32% y alcanzó una ejecución del 16%, es decir, presenta un rezago de 16%. En la medida que el avance de la meta depende de las actividades, se presenta la siguiente situación:
La actividad "2. Adelantar las obras y/o instalaciones que se requiera para el mejoramiento de las sedes de la Secretaría General”, tenía una programación mensual de 12% y no tuvo ejecución, debido a que, para el mes de junio se encontraba programada la suscripción de los procesos para la contratación de la obra de la Cubierta en Manzana Liévano  y su respectiva interventoría, no obstante, la legalización del contrato de obra se encuentra pendiente debido a que el proceso para la interventoría de la obra fue declarado desierto mediante resolución 344 del 27 de mayo de 2022, y el nuevo proceso se encuentra surtiendo el traslado del informe de evaluación.
Una vez se adjudique el contrato de la interventoría se suscribirán ambos contratos, por lo cual, se requiere un seguimiento permanente para garantizar que surtan las gestiones para su cumplimiento. </v>
          </cell>
          <cell r="OB101" t="str">
            <v>Al corte de julio de 2022, la meta proyecto de inversión “3. Adelantar 100 porciento de la gestión necesaria para el mejoramiento de las sedes priorizadas” tenía una programación acumulada de 32% y alcanzó una ejecución del 38%, es decir, presenta una sobreejecución de 6%. En la medida que el avance de la meta depende de las actividades, se presenta la siguiente situación:
La actividad "2. Adelantar las obras y/o instalaciones que se requiera para el mejoramiento de las sedes de la Secretaría General”, no tenía programación en el mes, pero tuvo una ejecución del 22%, debido a que, para el mes de julio se adelantó:
- La contratación de la interventoría del proceso de Cubierta Liévano, por concurso de méritos.
- El proceso para contratar las obras para la adecuación del sistema eléctrico, certificación y conexión definitiva del Centro Memoria Paz y Reconciliación – CMPR, mediante el proceso de Selección- Licitación Pública.
- El proceso de Selección Concurso de Méritos Abierto para la Interventoría Técnica, administrativa, financiera, jurídica y ambiental de las obras contratadas necesarias para la adecuación del sistema Eléctrico del Centro de Memoria Paz y Reconciliación CMPR</v>
          </cell>
          <cell r="OC101" t="str">
            <v xml:space="preserve">Al corte de agosto de 2022, la meta proyecto de inversión, tenía una programación de 64% y alcanzó una ejecución del 38%, es decir, presenta un rezago de 26%. En la medida que el avance de la meta depende de la actividad, se presenta la siguiente situación:
La actividad "2. Adelantar las obras y/o instalaciones que se requiera para el mejoramiento de las sedes de la Secretaría General”, tenía programación en el mes de agosto del 32%, sin embargo, no presentó ejecución debido a que se encuentra pendiente radicar los procesos de obra e interventoría de la red contraincendios del archivo de Bogotá. 
Lo anterior, en la medida que los procesos se encuentran en estructuración, teniendo en cuenta la reciente adición de recursos aprobada por el Concejo de Bogotá. La radicación del proceso se proyectó para el mes de septiembre.
Se recomienda articular las acciones pertinentes para garantizar su cumplimiento según los plazos previstos por el proyecto para el mes de septiembre. </v>
          </cell>
          <cell r="OD101">
            <v>0</v>
          </cell>
          <cell r="OE101">
            <v>0</v>
          </cell>
          <cell r="OF101">
            <v>0</v>
          </cell>
          <cell r="OG101">
            <v>0</v>
          </cell>
          <cell r="OJ101" t="str">
            <v>PD166</v>
          </cell>
          <cell r="OK101">
            <v>64</v>
          </cell>
          <cell r="OL101">
            <v>0</v>
          </cell>
          <cell r="OM101">
            <v>0</v>
          </cell>
          <cell r="ON101">
            <v>0</v>
          </cell>
          <cell r="OO101">
            <v>0</v>
          </cell>
          <cell r="OP101">
            <v>0</v>
          </cell>
          <cell r="OQ101">
            <v>0</v>
          </cell>
          <cell r="OR101">
            <v>0</v>
          </cell>
          <cell r="OS101">
            <v>0</v>
          </cell>
          <cell r="OT101">
            <v>0</v>
          </cell>
          <cell r="OU101">
            <v>0</v>
          </cell>
          <cell r="OV101">
            <v>0</v>
          </cell>
          <cell r="OW101">
            <v>0</v>
          </cell>
          <cell r="OX101">
            <v>0</v>
          </cell>
          <cell r="OY101">
            <v>0</v>
          </cell>
          <cell r="OZ101">
            <v>0</v>
          </cell>
          <cell r="PA101">
            <v>0</v>
          </cell>
          <cell r="PB101">
            <v>0</v>
          </cell>
          <cell r="PC101">
            <v>0</v>
          </cell>
          <cell r="PD101">
            <v>0</v>
          </cell>
          <cell r="PE101">
            <v>0</v>
          </cell>
          <cell r="PF101">
            <v>0</v>
          </cell>
          <cell r="PG101">
            <v>0</v>
          </cell>
          <cell r="PH101">
            <v>0</v>
          </cell>
          <cell r="PI101">
            <v>0</v>
          </cell>
          <cell r="PJ101">
            <v>0</v>
          </cell>
          <cell r="PK101">
            <v>0</v>
          </cell>
          <cell r="PL101">
            <v>69371325</v>
          </cell>
          <cell r="PM101">
            <v>423111123</v>
          </cell>
          <cell r="PN101" t="str">
            <v>Meta Proyecto de Inversión</v>
          </cell>
        </row>
        <row r="102">
          <cell r="A102" t="str">
            <v>PD167</v>
          </cell>
          <cell r="B102">
            <v>7873</v>
          </cell>
          <cell r="C102" t="str">
            <v>7873_5</v>
          </cell>
          <cell r="D102">
            <v>2020110010189</v>
          </cell>
          <cell r="E102" t="str">
            <v>Un nuevo contrato social y ambiental para la Bogotá del siglo XXI</v>
          </cell>
          <cell r="F102" t="str">
            <v>5. Construir Bogotá región con gobierno abierto, transparente y ciudadanía consciente.</v>
          </cell>
          <cell r="G102" t="str">
            <v>56. Gestión Pública Efectiva</v>
          </cell>
          <cell r="H102" t="str">
            <v>Incrementar la capacidad institucional para atender con eficiencia los retos de su misionalidad en el Distrito.</v>
          </cell>
          <cell r="I102" t="str">
            <v>2. Fortalecer la planeación institucional de la Entidad de acuerdo con las necesidades y nuevas realidades, soportada en un esquema de medición, seguimiento y mejora continua.</v>
          </cell>
          <cell r="J102" t="str">
            <v>Fortalecimiento de la Capacidad Institucional de la Secretaría General</v>
          </cell>
          <cell r="K102" t="str">
            <v>Subsecretaria Corporativa</v>
          </cell>
          <cell r="L102" t="str">
            <v>Marcela Manrique Castro</v>
          </cell>
          <cell r="M102" t="str">
            <v>Subsecretaria Corporativa</v>
          </cell>
          <cell r="N102" t="str">
            <v>Oficina Asesora de Planeación</v>
          </cell>
          <cell r="O102" t="str">
            <v>Doris Bibiana Cardozo Peña</v>
          </cell>
          <cell r="P102" t="str">
            <v>Jefe Oficina Asesora de Planeación</v>
          </cell>
          <cell r="Q102" t="str">
            <v>Jenny Alexandra Triana Casallas</v>
          </cell>
          <cell r="R102" t="str">
            <v>Cristhian Guacaneme</v>
          </cell>
          <cell r="S102" t="str">
            <v>5. Cumplir 100 porciento la formulación, seguimiento y el control de la planeación estratégica de la entidad</v>
          </cell>
          <cell r="T102" t="str">
            <v>Cumplir 100 porciento la formulación, seguimiento y el control de la planeación estratégica de la entidad</v>
          </cell>
          <cell r="AC102" t="str">
            <v>5. Cumplir 100 porciento la formulación, seguimiento y el control de la planeación estratégica de la entidad</v>
          </cell>
          <cell r="AI102" t="str">
            <v xml:space="preserve">PD_Meta Proyecto: 5. Cumplir 100 porciento la formulación, seguimiento y el control de la planeación estratégica de la entidad; </v>
          </cell>
          <cell r="AJ102">
            <v>0</v>
          </cell>
          <cell r="AK102">
            <v>44055</v>
          </cell>
          <cell r="AL102">
            <v>1</v>
          </cell>
          <cell r="AM102">
            <v>2022</v>
          </cell>
          <cell r="AN102" t="str">
            <v>Esta meta mide la formulación, el monitoreo y el seguimiento de la planeación institucional en temas relacionados con: Plan Distrital de Desarrollo, Plan Estratégico, Plan de Acción Institucional, Plan de Adecuación del Modelo Integrado de Planeación y Gestión, Plan Anticorrupción y de Atención al Ciudadano, Plan de Participación Ciudadana, Anteproyecto Presupuestal, Ejecución presupuestal por proyectos de inversión. Estas acciones implican procesar, generar y analizar información cuantitativa y cualitativa.
Adicionalmente, mide las acciones que se realizan para el fortalecimiento del Sistema de Control Interno.</v>
          </cell>
          <cell r="AO102" t="str">
            <v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v>
          </cell>
          <cell r="AP102">
            <v>2020</v>
          </cell>
          <cell r="AQ102">
            <v>2024</v>
          </cell>
          <cell r="AR102" t="str">
            <v>Constante</v>
          </cell>
          <cell r="AS102" t="str">
            <v>Eficacia</v>
          </cell>
          <cell r="AT102" t="str">
            <v xml:space="preserve">Porcentaje </v>
          </cell>
          <cell r="AU102" t="str">
            <v>Gestión</v>
          </cell>
          <cell r="AV102" t="str">
            <v>N/D</v>
          </cell>
          <cell r="AW102" t="str">
            <v>N/D</v>
          </cell>
          <cell r="AX102" t="str">
            <v>N/D</v>
          </cell>
          <cell r="AY102">
            <v>1</v>
          </cell>
          <cell r="AZ102">
            <v>0</v>
          </cell>
          <cell r="BB102" t="str">
            <v>Se medirá con el avance de las actividades programadas anualmente en el plan de acción del proyecto de inversión asociadas a esta meta.
Todas las actividades tienen el mismo pesos para el cumplimiento de la meta.</v>
          </cell>
          <cell r="BC102" t="str">
            <v>Total avance en la ejecución de las actividades programadas / Total ejecución programada de actividades</v>
          </cell>
          <cell r="BD102" t="str">
            <v>Avance en la ejecución de actividades programadas</v>
          </cell>
          <cell r="BE102" t="str">
            <v>Ejecución programada de Actividades</v>
          </cell>
          <cell r="BF102" t="str">
            <v>Plan de acción anual del proyecto de inversión (actividades asociadas a la meta con seguimiento en su avance)</v>
          </cell>
          <cell r="BG102">
            <v>1</v>
          </cell>
          <cell r="BH102">
            <v>44055</v>
          </cell>
          <cell r="BI102" t="str">
            <v>SIN</v>
          </cell>
          <cell r="BJ102" t="str">
            <v>Plan de acción - proyectos de inversión (actividades)</v>
          </cell>
          <cell r="BK102">
            <v>100</v>
          </cell>
          <cell r="BL102">
            <v>100</v>
          </cell>
          <cell r="BM102">
            <v>100</v>
          </cell>
          <cell r="BN102">
            <v>100</v>
          </cell>
          <cell r="BO102">
            <v>100</v>
          </cell>
          <cell r="BP102">
            <v>100</v>
          </cell>
          <cell r="BQ102">
            <v>12938216507</v>
          </cell>
          <cell r="BR102">
            <v>1389835612</v>
          </cell>
          <cell r="BS102">
            <v>3106648757</v>
          </cell>
          <cell r="BT102">
            <v>3151250137</v>
          </cell>
          <cell r="BU102">
            <v>2300350000</v>
          </cell>
          <cell r="BV102">
            <v>2990132001</v>
          </cell>
          <cell r="BW102">
            <v>100</v>
          </cell>
          <cell r="BX102">
            <v>100</v>
          </cell>
          <cell r="BY102">
            <v>100</v>
          </cell>
          <cell r="BZ102">
            <v>100</v>
          </cell>
          <cell r="CA102">
            <v>100</v>
          </cell>
          <cell r="CB102">
            <v>1389835612</v>
          </cell>
          <cell r="CC102">
            <v>1275837309</v>
          </cell>
          <cell r="CD102">
            <v>3106648756</v>
          </cell>
          <cell r="CE102">
            <v>3038368721</v>
          </cell>
          <cell r="CF102">
            <v>100</v>
          </cell>
          <cell r="CG102">
            <v>100</v>
          </cell>
          <cell r="CH102" t="str">
            <v>No aplica</v>
          </cell>
          <cell r="CI102" t="str">
            <v>Suma</v>
          </cell>
          <cell r="CJ102">
            <v>7.166666666666667</v>
          </cell>
          <cell r="CK102">
            <v>3.8616666666666668</v>
          </cell>
          <cell r="CL102">
            <v>8.0833333333333321</v>
          </cell>
          <cell r="CM102">
            <v>11.000000000000004</v>
          </cell>
          <cell r="CN102">
            <v>4.75</v>
          </cell>
          <cell r="CO102">
            <v>9.6949999999999932</v>
          </cell>
          <cell r="CP102">
            <v>7.166666666666667</v>
          </cell>
          <cell r="CQ102">
            <v>11.083333333333343</v>
          </cell>
          <cell r="CR102">
            <v>10.583333333333334</v>
          </cell>
          <cell r="CS102">
            <v>5.1099999999999941</v>
          </cell>
          <cell r="CT102">
            <v>6.75</v>
          </cell>
          <cell r="CU102">
            <v>14.75</v>
          </cell>
          <cell r="CV102">
            <v>100</v>
          </cell>
          <cell r="CW102">
            <v>78.5</v>
          </cell>
          <cell r="CX102">
            <v>78.5</v>
          </cell>
          <cell r="CY102">
            <v>43</v>
          </cell>
          <cell r="CZ102">
            <v>23.17</v>
          </cell>
          <cell r="DA102">
            <v>48.5</v>
          </cell>
          <cell r="DB102">
            <v>66.000000000000014</v>
          </cell>
          <cell r="DC102">
            <v>28.5</v>
          </cell>
          <cell r="DD102">
            <v>58.169999999999959</v>
          </cell>
          <cell r="DE102">
            <v>43</v>
          </cell>
          <cell r="DF102">
            <v>66.500000000000057</v>
          </cell>
          <cell r="DG102">
            <v>63.5</v>
          </cell>
          <cell r="DH102">
            <v>30.659999999999968</v>
          </cell>
          <cell r="DI102">
            <v>40.5</v>
          </cell>
          <cell r="DJ102">
            <v>88.5</v>
          </cell>
          <cell r="DK102">
            <v>600</v>
          </cell>
          <cell r="DL102">
            <v>43</v>
          </cell>
          <cell r="DM102">
            <v>23.17</v>
          </cell>
          <cell r="DN102">
            <v>48.5</v>
          </cell>
          <cell r="DO102">
            <v>66.000000000000014</v>
          </cell>
          <cell r="DP102">
            <v>28.5</v>
          </cell>
          <cell r="DQ102">
            <v>58.169999999999959</v>
          </cell>
          <cell r="DR102">
            <v>43</v>
          </cell>
          <cell r="DS102">
            <v>66.500000000000057</v>
          </cell>
          <cell r="DT102">
            <v>63.5</v>
          </cell>
          <cell r="DU102">
            <v>30.659999999999968</v>
          </cell>
          <cell r="DV102">
            <v>0</v>
          </cell>
          <cell r="DW102">
            <v>0</v>
          </cell>
          <cell r="DX102">
            <v>471</v>
          </cell>
          <cell r="DY102">
            <v>471</v>
          </cell>
          <cell r="DZ102" t="str">
            <v>•	Informe final de políticas públicas a cargo de la Secretaría General o en las que participa. Corte 31 de diciembre 2021. 
•	Diagnostico SUIFP_corte 31 de diciembre 2021. 
•	Informe componente de inversión Secretaría General. Segplan. Corte 31 de diciembre 2021. 
•	Informe componente de gestión Secretaría General. Corte 31 de diciembre 2021"
•	Documento de control de revisión y aprobación de solicitudes de CDP
•	Informes de ejecución presupuestal
•	Informe de Productos, Metas y Resultados – PMR"
•	Base de datos de los indicadores de gestión de los procesos institucionales formulados para la vigencia 2022.
•	Base de datos de los riesgos de gestión y corrupción de los procesos institucionales y proyectos de inversión formulados para la vigencia 2022.
•	Plan Anticorrupción y de Atención al Ciudadano 2022.
•	Plan Institucional de Participación Ciudadana 2022.
•	Estrategia de Rendición de Cuentas 2022.
•	Informe seguimiento Estrategia Rendición de Cuentas 2021.
•	Informe monitoreo Plan Institucional de Participación Ciudadana (bimestre vencido).</v>
          </cell>
          <cell r="EA102" t="str">
            <v>•	Diagnostico SUIFP.
•	Base de avance de metas e indicadores Secretaría General. 
•	Documento de control de revisión y aprobación de solicitudes de CDP
•	Informes de ejecución presupuestal
•	Informe de Productos, Metas y Resultados – PMR
•	Plan de gestión del cambio de transición al nuevo Mapa de procesos de la Entidad
•	Informe monitoreo Plan anticorrupción y de Atención al ciudadano (mes vencido).</v>
          </cell>
          <cell r="EB102" t="str">
            <v>•	Diagnostico SUIFP.
•	Base de avance de metas e indicadores Secretaría General. 
•	Documento de control de revisión y aprobación de solicitudes de CDP
•	Informes de ejecución presupuestal
•	Informe de Productos, Metas y Resultados – PMR"
•	Formulario de Reporte de Avance a la Gestión (FURAG) diligenciado
•	Informe monitoreo Plan anticorrupción y de Atención al ciudadano (mes vencido).
•	Informe monitoreo Plan Institucional de Participación Ciudadana (bimestre vencido).
•	Informe de Gestión con Resultados de auditoría y evaluaciones en materia TIC</v>
          </cell>
          <cell r="EC102" t="str">
            <v>•	Informe trimestral de políticas públicas a cargo de la Secretaría General o en las que participa. 
•	Diagnostico SUIFP. 
•	Informe componente de inversión Secretaría General. SEGPLAN.
•	Informe componente de gestión Secretaría General. 
•	Documento de control de revisión y aprobación de solicitudes de CDP
•	Informes de ejecución presupuestal
•	Informe de Productos, Metas y Resultados – PMR
•	Documento excel del estado de los procesos institucionales.
•	Informe de solicitudes documentales tramitadas
•	Informe monitoreo Plan anticorrupción y de Atención al ciudadano (mes vencido).
•	Documento de análisis consolidado de la aplicación de Encuestas de satisfacción en la Secretaría General vigencia 2021 y apartado con información del primer trimestre de 2022.</v>
          </cell>
          <cell r="ED102" t="str">
            <v>•	Diagnostico SUIFP.
•	Base de avance de metas e indicadores Secretaría General. 
•	Documento de control de revisión y aprobación de solicitudes de CDP
•	Informes de ejecución presupuestal
•	Informe de Productos, Metas y Resultados – PMR
•	Documento excel de seguimiento a los riesgos de gestión y corrupción de los procesos institucionales y proyectos de inversión
•	Informe monitoreo Plan anticorrupción y de Atención al ciudadano (mes vencido).
•	Informe monitoreo Plan Institucional de Participación Ciudadana (bimestre vencido).</v>
          </cell>
          <cell r="EE102" t="str">
            <v>•	Diagnostico SUIFP.
•	Base de avance de metas e indicadores Secretaría General. 
•	Documento de control de revisión y aprobación de solicitudes de CDP
•	Informes de ejecución presupuestal
•	Informe de Productos, Metas y Resultados – PMR
•	Informe de avance de las actividades ejecutadas para la transición al nuevo Mapa de procesos de la Entidad
•	Informe monitoreo Plan anticorrupción y de Atención al ciudadano (mes vencido).
•	Informe de Gestión con Resultados de auditoría y evaluaciones en materia TIC</v>
          </cell>
          <cell r="EF102" t="str">
            <v>•	Informe trimestral de políticas públicas a cargo de la Secretaría General o en las que participa. 
•	Diagnostico SUIFP. 
•	Informe componente de inversión Secretaría General. SEGPLAN.
•	Informe componente de gestión Secretaría General. 
•	Documento de control de revisión y aprobación de solicitudes de CDP
•	Documentos de revisión y análisis del anteproyecto de presupuesto 2023
•	Informes de ejecución presupuestal
•	Informe de Productos, Metas y Resultados – PMR
•	Informe del Modelo Integrado de Planeación y Gestión (MIPG) en la Secretaría General.
•	Documento excel del estado de los procesos institucionales.
•	Informe monitoreo Plan anticorrupción y de Atención al ciudadano (mes vencido).
•	Informe monitoreo Plan Institucional de Participación Ciudadana (bimestre vencido).</v>
          </cell>
          <cell r="EG102" t="str">
            <v>•	Diagnostico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Autodiagnósticos de las políticas de gestión y desempeño del Modelo Integrado de Planeación y Gestión diligenciados.
•	Informe de solicitudes documentales tramitadas.
•	Informe monitoreo Plan anticorrupción y de Atención al ciudadano (mes vencido).
•	Tablero actualizado “Secretaría General en Datos”</v>
          </cell>
          <cell r="EH102" t="str">
            <v>•	Diagnostico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Documento excel de seguimiento a los riesgos de gestión y corrupción de los procesos institucionales y proyectos de inversión
•	Informe monitoreo Plan anticorrupción y de Atención al ciudadano (mes vencido).
•	Informe monitoreo Plan Institucional de Participación Ciudadana (bimestre vencido).
•	Informe de Gestión con Resultados de auditoría y evaluaciones en materia TIC</v>
          </cell>
          <cell r="EI102" t="str">
            <v>•	Informe trimestral de políticas públicas a cargo de la Secretaría General o en las que participa. 
•	Diagnostico SUIFP. 
•	Informe componente de inversión Secretaría General. SEGPLAN.
•	Informe componente de gestión Secretaría General. 
•	Documentos de control de revisión y aprobación de solicitudes de CDP
•	Documentos de revisión y análisis del anteproyecto de presupuesto 2023
•	Informes de ejecución presupuestal
•	Informe de Productos, Metas y Resultados – PMR
•	Documento excel del estado de los procesos institucionales
•	Informe monitoreo Plan anticorrupción y de Atención al ciudadano (mes vencido).</v>
          </cell>
          <cell r="EJ102" t="str">
            <v>•	Diagnostico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Informe final de las actividades ejecutadas para la transición al nuevo Mapa de procesos de la entidad.
•	Informe del Modelo Integrado de Planeación y Gestión (MIPG) en la Secretaría General.
•	Informe monitoreo Plan anticorrupción y de Atención al ciudadano (mes vencido).
•	Informe monitoreo Plan Institucional de Participación Ciudadana (bimestre vencido).</v>
          </cell>
          <cell r="EK102" t="str">
            <v>•	Diagnostico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Informe de auditoría externa al Sistema de Gestión de la Calidad de la Secretaría General.
•	Informe de solicitudes documentales tramitadas.
•	Informe monitoreo Plan anticorrupción y de Atención al ciudadano (mes vencido).
•	Inventario actualizado de oferta y demanda de operaciones estadísticas de la Secretaría General.
•	Informe de Gestión con Resultados de auditoría y evaluaciones en materia TIC</v>
          </cell>
          <cell r="EL102" t="str">
            <v>• Diagnostico seguimiento SPI_DNP que contiene el reporte "Registro de Información SUIFP DNP diciembre 2021".
• Componente de inversión y gestión con corte 31 de diciembre de 2021, Segplan.
• Componente de inversión con corte a 31 de diciembre de 2021, Segplan.
• Componente de gestión con corte a 31 de diciembre de 2021, Segplan.
Carpeta con documentos que evidencian el acompañamiento a la estructuración y agenda pública de nuevas políticas públicas.
• Carpeta con documentos que evidencian el seguimiento, evaluación y apoyo técnico a las políticas públicas de competencia de la Secretaría General.
• Carpeta con documentos que evidencian la asistencia en la modificación de indicadores de producto de política pública.
• Control de solicitudes CDP (Excel)
• Informes de ejecución presupuestal (carpeta archivos Excel)
• Informe PMR (EXCEL)
• Base de datos de los indicadores de gestión de los procesos institucionales formulados para la vigencia 2022.
• Base de datos de los riesgos de gestión y corrupción de los procesos institucionales y proyectos de inversión formulados para la vigencia 2022.
• Plan Anticorrupción y de Atención al Ciudadano 2022.
• Plan Institucional de Participación Ciudadana 2022.
• Estrategia de Rendición de Cuentas 2022.
• Informe seguimiento Estrategia Rendición de Cuentas 2021.
• Informe monitoreo Plan Institucional de Participación Ciudadana (noviembre-diciembre).
• Memorandos aprobación de encuestas</v>
          </cell>
          <cell r="EM102" t="str">
            <v>•	Diagnostico seguimiento SPI_DNP que contiene el reporte "Registro de Información SUIFP DNP enero 2022".
•	Base de avance de metas e indicadores Secretaría General.
•	Carpeta con documentos que evidencian el acompañamiento a la estructuración y agenda pública de nuevas políticas públicas.
•	Carpeta con documentos que evidencian el seguimiento, evaluación y apoyo técnico a las políticas públicas de competencia de la Secretaría General.
•	Carpeta con documentos que evidencian la asistencia en la modificación de indicadores de producto de política pública.
•	Control de solicitudes CDP.
•	Informes de ejecución presupuestal.
•	Informe PMR enero Excel.
•	Informe PMR diciembre Word.
•	Plan de gestión del cambio 
•	Informe de monitoreo PAAC enero 2022.
•	Informe matriz monitoreo febrero del Plan Anticorrupción y de Atención al Ciudadano correspondiente a las actividades del mes de enero de 2022.
•	Retroalimentaciones reporte.
•	Carpeta auditoría Derechos de Autor.
•	Carpeta administración y soporte planes de mejoramiento.
•	Carpeta seguimiento planes de mejoramiento.
•	Carpeta subcomités Oficina de Control Interno y Otros.</v>
          </cell>
          <cell r="EN102" t="str">
            <v>•	Diagnostico seguimiento SPI_DNP que contiene el reporte "Registro de Información SUIFP DNP febrero 2022".
•	Base de avance de metas e indicadores Secretaría General febrero de 2022.
•	Carpeta con documentos que evidencian el acompañamiento a la estructuración y agenda pública de nuevas políticas públicas.
•	Carpeta con documentos que evidencian el seguimiento, evaluación y apoyo técnico a las políticas públicas de competencia de la Secretaría General.
•	Carpeta con documentos que evidencian la asistencia en la modificación de indicadores de producto de política pública.
•	Control de revisión y aprobación de solicitudes CDP (Excel).
•	Informes de ejecución presupuestal (carpeta archivos Excel).
•	Informe PMR febrero Excel.
•	Formulario de Reporte de Avance a la Gestión (FURAG) diligenciado y certificado.
•	Informe de monitoreo PAAC febrero 2022.
•	Informe Matriz monitoreo febrero del Plan Anticorrupción y de Atención al Ciudadano correspondiente a las actividades del mes de febrero.
•	Retroalimentaciones reporte.
•	Informe de seguimiento al Plan Institucional de Participación Ciudadana PIPC enero-febrero 2022.
•	Relación memorandos encuestas marzo 2022
•	Informe de Gestión con resultados de auditoría y evaluaciones en materia TIC con corte a marzo de 2022
•	Carpeta auditoría Derechos de Autor.
•	Carpeta administración y soporte planes de mejoramiento CHIE.
•	Carpeta proyecto DARUMA.
•	Carpeta seguimiento planes de mejoramiento.
•	Carpeta auditorías de Calidad
•	Carpeta subcomités Oficina de Control Interno y otros.</v>
          </cell>
          <cell r="EO102" t="str">
            <v>•	Diagnostico seguimiento SPI_DNP que contiene el reporte "Registro de Información SUIFP DNP marzo 2022".
•	Componente de inversión y gestión con corte 31 de marzo de 2022, Segplan.
•	Componente de inversión con corte a 31 de marzo de 2022, Segplan.
•	Componente de gestión con corte a 31 de marzo de 2022, Segplan.
•	Carpeta con documentos que evidencian el acompañamiento a la estructuración y agenda pública de nuevas políticas públicas.
•	Carpeta con documentos que evidencian el seguimiento, evaluación y apoyo técnico a las políticas públicas de competencia de la Secretaría General.
•	Control de revisión y aprobación de solicitudes CDP (Excel).
•	Informes de ejecución presupuestal (carpeta archivos Excel).
•	Informe PMR marzo Excel.
•	Documento Excel del estado de los procesos institucionales.
•	Informe de solicitudes documentales tramitadas
•	Informe de monitoreo PAAC marzo 2022.
•	Informe matriz monitoreo del Plan Anticorrupción y de Atención al Ciudadano correspondiente a las actividades del mes de marzo de 2022.
•	Reporte de retroalimentaciones.
•	Documento análisis consolidado encuestas de satisfacción Secretaría General 2021- 2022.
•	Carpeta auditoría Derechos de Autor.
•	Carpeta auditoría al Sistema de Gestión Contractual
•	Carpeta administración y soporte planes de mejoramiento CHIE.
•	Carpeta seguimiento planes de mejoramiento.
•	Carpeta proyecto DARUMA.
•	Carpeta subcomités Oficina de Control Interno y otros.</v>
          </cell>
          <cell r="EP102" t="str">
            <v xml:space="preserve">• Diagnostico seguimiento SPI_DNP que contiene el reporte "Registro de Información SUIFP DNP abril 2022".
• Base de avance de metas e indicadores Secretaría General.
• Carpeta con documentos que evidencian el acompañamiento a la estructuración y agenda pública de nuevas políticas públicas.
• Carpeta con documentos que evidencian el seguimiento, evaluación y apoyo técnico a las políticas públicas de competencia de la Secretaría General.
• Carpeta con documentos que evidencian la concertación de productos o modificación de indicadores
• Control de revisión y aprobación de solicitudes CDP (Excel).
• Informes de ejecución presupuestal (carpeta archivos Excel).
• Informe PMR abril Excel.
• Informe territorialización PMR abril Excel.
• Documentos Excel de seguimiento a los riesgos de gestión y corrupción de los procesos institucionales y proyectos de inversión
• Informe de monitoreo PAAC abril 2022.
• Informe Matriz monitoreo mayo del Plan Anticorrupción y de Atención al Ciudadano correspondiente a las actividades del mes de abril.
• Retroalimentaciones reporte.
• Informe de monitoreo PAAC primer cuatrimestre 2022.
• Informe de seguimiento al Plan Institucional de Participación Ciudadana PIPC marzo-abril 2022.
• Informe de monitoreo PIPC primer cuatrimestre 2022.
</v>
          </cell>
          <cell r="EQ102" t="str">
            <v xml:space="preserve">Soportes consolidados
• Diagnostico seguimiento SPI_DNP que contiene el reporte "Registro de Información SUIFP DNP mayo 2022".
• Base de avance de metas e indicadores Secretaría General.
• Carpeta con documentos que evidencian el acompañamiento a la agenda pública de nuevas políticas públicas.
• Carpeta con documentos que evidencian el seguimiento, evaluación y apoyo técnico a las políticas públicas de competencia de la Secretaría General.
• Carpeta con documentos que evidencian la concertación de productos o modificación de indicadores
• Control de revisión y aprobación de solicitudes CDP (Excel).
• Informes de ejecución presupuestal (carpeta archivos Excel).
• Informe PMR mayo Excel.
• Informe territorialización PMR mayo Excel.
• Informe parcial de avance de las actividades ejecutadas para la transición al nuevo Mapa de procesos de la Entidad
• Soportes
• Informe de monitoreo PAAC mayo 2022.
• Informe matriz monitoreo del Plan Anticorrupción y de Atención al Ciudadano correspondiente a las actividades, corte a mayo de 2022.
• Reporte de retroalimentaciones.
• Informe de Gestión con resultados de auditoría y evaluaciones en materia TIC con corte a junio de 2022.
• Carpeta auditoría al Sistema de Gestión Contractual.
• Carpeta auditorías de Calidad.
• Carpeta de auditoría al Sistema de Información Perno.
• Carpeta soportes a la herramienta CHIE - Administración Funcional
• Carpeta seguimiento planes de mejoramiento.
• Carpeta proyecto Daruma
• Carpeta Identificación activos de Información
• Carpeta subcomités Oficina de Control Interno y otros
</v>
          </cell>
          <cell r="ER102" t="str">
            <v>Soportes consolidados
• Diagnóstico seguimiento SPI_DNP que contiene el reporte "Registro de Información SUIFP DNP junio 2022".
• Componente de inversión y gestión con corte a 30 de junio de 2022, Segplan.
• Componente de inversión con corte a 30 de junio de 2022, Segplan.
• Componente de gestión con corte a 31 de junio de 2022, Segplan.
• Informe trimestral de las políticas públicas a cargo de la Secretaría General o en las que participa. 
• Carpeta con documentos que evidencian el acompañamiento en la agenda pública de nuevas políticas públicas.
• Carpeta con documentos que evidencian el seguimiento, y apoyo técnico a las políticas públicas de competencia de la Secretaría General.
• Carpeta con documentos que evidencian la concertación de productos o modificación de indicadores.
• Control de revisión y aprobación de solicitudes CDP (Excel).
• Documentos de revisión y análisis del anteproyecto de presupuesto 2023
• Informes de ejecución presupuestal (carpeta archivos Excel).
• Evidencia cargue Informe PMR junio PMR-SAP.
• Informe territorialización PMR junio Excel.
• Informe del Modelo Integrado de Planeación y Gestión (MIPG) en la Secretaría General.
• Documento Excel del estado de los procesos institucionales y oficio remisorio.
• Informe de monitoreo PAAC junio 2022.
• Informe matriz monitoreo mayo del Plan Anticorrupción y de Atención al Ciudadano correspondiente a las actividades del mes de junio.
• Retroalimentaciones reporte.
• Informe de seguimiento al Plan Institucional de Participación Ciudadana PIPC mayo-junio 2022.</v>
          </cell>
          <cell r="ES102" t="str">
            <v xml:space="preserve">Soportes consolidados
• Diagnóstico seguimiento SPI_DNP que contiene el reporte "Registro de Información SUIFP DNP, julio 2022".
• Base de avance de metas e indicadores Secretaría General.
• Carpeta con documentos que evidencian el acompañamiento en la agenda pública de nuevas políticas públicas.
• Carpeta con documentos que evidencian el seguimiento, y apoyo técnico a las políticas públicas de competencia de la Secretaría General.
• Carpeta con documentos que evidencian la concertación de productos o modificación de indicadores.
• Control de revisión y aprobación de solicitudes CDP (Excel).
• Documentos del anteproyecto de presupuesto 2023 radicados ante la Secretaría Distrital de Hacienda. 
• Informes de ejecución presupuestal (carpeta archivos Excel).
• Evidencia cargue Informe PMR julio PMR-SAP.
• Informe territorialización PMR julio Excel.
• Autodiagnósticos de las políticas de gestión y desempeño del Modelo Integrado de Planeación y Gestión diligenciados.
• Informe de solicitudes documentales tramitadas.
• Informe de monitoreo PAAC julio 2022.
• Informe matriz monitoreo del Plan Anticorrupción y de Atención al Ciudadano correspondiente a las actividades, corte a julio de 2022.
• Reporte de retroalimentaciones.
• Tablero de gestión 'Secretaría General en Datos' actualizado a 30 de junio (enlace).
• Presentaciones mesas trimestrales para la validación de los datos del tablero.
• Correos de solicitud de los datos a las dependencias proveedoras.
</v>
          </cell>
          <cell r="ET102" t="str">
            <v>• Carpeta activos de Información
• Carpeta herramienta CHIE - Administración Funcional
• Carpeta subcomités Oficina de Control Interno y otros.</v>
          </cell>
          <cell r="EU102" t="str">
            <v xml:space="preserve">Soportes consolidados: 
• Informe trimestral de políticas públicas a cargo de la Secretaría General o en las que participa. 
• Diagnóstico seguimiento SPI_DNP que contiene el reporte "Registro de Información SUIFP DNP, septiembre 2022".
• Informe componente de inversión Secretaría General. SEGPLAN.
• Informe componente de gestión Secretaría General. SEGPLAN.
• Control de revisión y aprobación de solicitudes CDP (Excel).
• Cuadro resumen Anteproyecto de Presupuesto 2023 
• Informes de ejecución presupuestal (carpeta archivos Excel).
• Evidencia cargue Informe PMR septiembre PMR-SAP.
• Documento avances indicadores de objetivo y producto PMR septiembre Excel.
• Informe territorialización PMR septiembre Excel
• Documento Excel del estado de los procesos institucionales y memorando Documento Excel del estado de los procesos institucionales y memorando
• Informe de monitoreo PAAC septiembre 2022.
• Matriz monitoreo del Plan Anticorrupción y de Atención al Ciudadano correspondiente a las actividades del mes de septiembre 2022.
• Retroalimentaciones reporte Plan Anticorrupción PAAC septiembre.
</v>
          </cell>
          <cell r="EV102">
            <v>0</v>
          </cell>
          <cell r="EW102">
            <v>0</v>
          </cell>
          <cell r="EX102">
            <v>3105516000</v>
          </cell>
          <cell r="EY102">
            <v>3105516000</v>
          </cell>
          <cell r="EZ102">
            <v>3105516000</v>
          </cell>
          <cell r="FA102">
            <v>3105516000</v>
          </cell>
          <cell r="FB102">
            <v>3105516000</v>
          </cell>
          <cell r="FC102">
            <v>3105516000</v>
          </cell>
          <cell r="FD102">
            <v>3105516000</v>
          </cell>
          <cell r="FE102">
            <v>3105516000</v>
          </cell>
          <cell r="FF102">
            <v>3105516000</v>
          </cell>
          <cell r="FG102">
            <v>3105516000</v>
          </cell>
          <cell r="FH102">
            <v>3105516000</v>
          </cell>
          <cell r="FI102">
            <v>3105516000</v>
          </cell>
          <cell r="FJ102">
            <v>3105516000</v>
          </cell>
          <cell r="FK102">
            <v>3105516000</v>
          </cell>
          <cell r="FL102">
            <v>3105516000</v>
          </cell>
          <cell r="FM102">
            <v>3105516000</v>
          </cell>
          <cell r="FN102">
            <v>3105516000</v>
          </cell>
          <cell r="FO102">
            <v>3105516000</v>
          </cell>
          <cell r="FP102">
            <v>3105516000</v>
          </cell>
          <cell r="FQ102">
            <v>3054048247</v>
          </cell>
          <cell r="FR102">
            <v>3151250137</v>
          </cell>
          <cell r="FS102">
            <v>3151250137</v>
          </cell>
          <cell r="FT102">
            <v>3151250137</v>
          </cell>
          <cell r="FU102">
            <v>0</v>
          </cell>
          <cell r="FV102">
            <v>0</v>
          </cell>
          <cell r="FW102">
            <v>3151250137</v>
          </cell>
          <cell r="FX102">
            <v>3041181337</v>
          </cell>
          <cell r="FY102">
            <v>3041181337</v>
          </cell>
          <cell r="FZ102">
            <v>3041181337</v>
          </cell>
          <cell r="GA102">
            <v>3041181337</v>
          </cell>
          <cell r="GB102">
            <v>3065717737</v>
          </cell>
          <cell r="GC102">
            <v>2898599530</v>
          </cell>
          <cell r="GD102">
            <v>3012928264</v>
          </cell>
          <cell r="GE102">
            <v>3069550724</v>
          </cell>
          <cell r="GF102">
            <v>3069550724</v>
          </cell>
          <cell r="GG102">
            <v>3053267141</v>
          </cell>
          <cell r="GH102">
            <v>0</v>
          </cell>
          <cell r="GI102">
            <v>0</v>
          </cell>
          <cell r="GJ102">
            <v>3053267141</v>
          </cell>
          <cell r="GK102">
            <v>0</v>
          </cell>
          <cell r="GL102">
            <v>73091086</v>
          </cell>
          <cell r="GM102">
            <v>356338212</v>
          </cell>
          <cell r="GN102">
            <v>640616279</v>
          </cell>
          <cell r="GO102">
            <v>924894346</v>
          </cell>
          <cell r="GP102">
            <v>1208881635</v>
          </cell>
          <cell r="GQ102">
            <v>1493450480</v>
          </cell>
          <cell r="GR102">
            <v>1762475913</v>
          </cell>
          <cell r="GS102">
            <v>2029065409</v>
          </cell>
          <cell r="GT102">
            <v>2305873118</v>
          </cell>
          <cell r="GU102">
            <v>0</v>
          </cell>
          <cell r="GV102">
            <v>0</v>
          </cell>
          <cell r="GW102">
            <v>2305873118</v>
          </cell>
          <cell r="GX102">
            <v>0</v>
          </cell>
          <cell r="GY102">
            <v>0</v>
          </cell>
          <cell r="GZ102">
            <v>0</v>
          </cell>
          <cell r="HA102">
            <v>0</v>
          </cell>
          <cell r="HB102">
            <v>0</v>
          </cell>
          <cell r="HC102">
            <v>0</v>
          </cell>
          <cell r="HD102">
            <v>0</v>
          </cell>
          <cell r="HE102">
            <v>0</v>
          </cell>
          <cell r="HF102">
            <v>0</v>
          </cell>
          <cell r="HG102">
            <v>68280035</v>
          </cell>
          <cell r="HH102">
            <v>0</v>
          </cell>
          <cell r="HI102">
            <v>0</v>
          </cell>
          <cell r="HJ102">
            <v>68280035</v>
          </cell>
          <cell r="HK102">
            <v>0</v>
          </cell>
          <cell r="HL102">
            <v>68280035</v>
          </cell>
          <cell r="HM102">
            <v>68280035</v>
          </cell>
          <cell r="HN102">
            <v>68280035</v>
          </cell>
          <cell r="HO102">
            <v>68280035</v>
          </cell>
          <cell r="HP102">
            <v>68280035</v>
          </cell>
          <cell r="HQ102">
            <v>68280035</v>
          </cell>
          <cell r="HR102">
            <v>68280035</v>
          </cell>
          <cell r="HS102">
            <v>68280035</v>
          </cell>
          <cell r="HT102">
            <v>0</v>
          </cell>
          <cell r="HU102">
            <v>0</v>
          </cell>
          <cell r="HV102">
            <v>0</v>
          </cell>
          <cell r="HW102">
            <v>0</v>
          </cell>
          <cell r="HX102" t="str">
            <v xml:space="preserve">La Secretaría General de la Alcaldía Mayor logró un cumplimiento del 100% de lo programado con corte al 31 de octubre de 2022, en relación con la formulación, seguimiento y el control de la planeación estratégica en la Entidad. En el marco de este cumplimiento se destaca:
La ciudad cuenta con información oportuna del avance de las metas y proyectos de la Secretaría General registrada en el Sistema SUIFP-SPI del Departamento Nacional de Planeación (corte 30/09/2022) y en el Sistema de Seguimiento al Plan de Desarrollo de Bogotá D.C., de la Secretaría Distrital de Planeación – Segplán  (corte 30/09/2022) que permiten la transparencia y control por parte de los diferentes actores de la Ciudad.
Se brindó asistencia técnica y apoyo permanente en la planeación y desarrollo de las fases de preparación, agenda pública y formulación de las nuevas políticas públicas a cargo de la Secretaría General, específicamente las Políticas Públicas de: Bogotá Territorio Inteligente y Paz, Reconciliación, No Estigmatización y Transformación de Conflictos; así como la articulación intersectorial con Secretaría Distrital de Planeación y los sectores que lideran los enfoques poblacionales, diferenciales y de género en el Distrito.
Se realizó seguimiento, monitoreo y evaluación de las políticas públicas ya existentes en el Distrito en las que la Entidad es responsable del liderazgo o participación, a partir de jornadas de retroalimentación, construcción de instructivos orientadores y seguimiento permanente, en articulación con la Secretaría Distrital de Planeación. Se remitió el reporte de seguimiento a 8 Políticas Públicas asociadas a de Ciencia Tecnología e Innovación; LGBTI; Lucha Contra la Trata de Personas; Talento Humano; Actividades Sexuales Pagadas a; Derechos Humanos; de Adultez, y Envejecimiento y Vejez a las entidades líderes, según la política (corte 30/9/2022).
Puesta en marcha de DARUMA una herramienta en línea que permite la planeación, seguimiento y control integral de los procesos institucionales y de los componentes del sistema de gestión y su marco de referencia el Modelo Integrado de Planeación y Gestión (MIPG) con el propósito de contribuir al cumplimiento de los objetivos institucionales.
Se formuló y realizó seguimiento trimestral al Plan de acción institucional y al Plan estratégico institucional, los cuales permiten la transparencia y el acceso a la información del cumplimiento de las apuestas del Plan Distrital de Desarrollo, con corte a 31 de diciembre de 2021, 31 de marzo de 2022 y 30 de junio de 2022.
Se realizó el seguimiento a los indicadores de gestión, riesgos de gestión y corrupción mediante las retroalimentaciones efectuadas a los reportes de monitoreo de los procesos y proyectos de inversión, correspondientes al año 2022.
Se actualizó el "Plan de gestión del cambio" de la Entidad con las actividades a desarrollar para la actualización y transición a un nuevo mapa de procesos de la Secretaría General y se desarrollaron actividades relacionadas con: la estructuración de la propuesta única del Mapa de procesos de la Entidad, presentación y aprobación de la propuesta del Mapa de procesos por el Comité Institucional de Gestión y Desempeño, socialización, definición de criterios y métodos de operación.
Se formuló, divulgó e hizo seguimiento periódico al Plan Anticorrupción y de Atención al Ciudadano - PAAC 2022, el Plan Institucional de Participación Ciudadana - PIPC 2022 y la Estrategia de Rendición de Cuentas 2022. Así mismo, se publicó el informe de la estrategia de Rendición de Cuentas de la vigencia 2021.
Se diligenció y cargo el “Formulario Único de Reporte de Avance a la Gestión (FURAG)” de la vigencia 2021, en el aplicativo dispuesto por Función pública, para las políticas de gestión y desempeño del Modelo Integrado de Planeación y Gestión (MIPG) asignadas a la Secretaría General y para el rol de jefe de la Oficina Asesora de Planeación.
Se construyeron y publicaron las fichas de valor “Secretaría General en Datos”, herramienta interactiva que presenta información territorializada de los aspectos generales, trámites y servicios prestados en las 20 localidades de Bogotá para los cortes 31 de diciembre de 2021, 31 de marzo y 30 de junio de 2022.
Se gestionaron, a través del aplicativo del del Sistema Integrado de Gestión -SIG, solicitudes de elaboración, modificación y anulación de documentos asociados a formatos, procedimientos, manuales, guías, instructivos, caracterizaciones y planes.
Se avanzó en la ejecución de las auditorias, en el marco del Plan Anual de Auditorías aprobado en el Comité Institucional de Coordinación de Control Interno, relacionadas con el Uso del Software y Derechos de Autor, así como de Controles Generales Sistema de Gestión Contractual, auditoria Controles Generales Sistema de Información Perno, al Proceso Estrategia de Tecnologías de la información y las comunicaciones en su dimensión Tratamiento de Datos Personales y Seguridad Digital.
Se realizaron las auditorías de calidad al proceso Gestión, Administración y Soporte de Infraestructura y Recursos Tecnológicos, del proceso Gestión Estratégica tecnologías de la información y las comunicaciones los cuales, fueron socializados a las dependencias auditadas para retroalimentación y el planteamiento de los planes de acción.
Se realizó seguimiento a los avances de los planes de mejoramiento en ejecución y se generaron alertas tempranas según fechas de vencimiento de los planes de acción y se reportaron las acciones vencidas a las dependencias a través de la administración, soporte a las dependencias en el uso de la herramienta de planes de mejoramiento CHIE: creación de usuarios, funcionalidad y dificultad de ingreso a la herramienta. 
Se articuló y orientó la generación de informes institucionales como: anteproyecto de presupuesto 2023 de la Secretaría General de la Alcaldía Mayor, informe Productos, Metas, Resultados -PMR, informe de las gestiones para la implementación, sostenimiento y mejora del desempeño institucional en el marco del funcionamiento del modelo establecido en el Manual Operativo del Modelo Integrado de Planeación y Gestión. 
Se actualizó la herramienta de presentación y análisis de ejecución Power Bi, permanentemente, la cual se constituye en herramienta de consulta para diversos usuarios en la asistencia técnica, seguimiento y control a la programación y ejecución del presupuesto de la Entidad.
Se realizó la actualización de 14 autodiagnósticos correspondientes: Gestión de talento humano, Integridad, Gestión del conflicto de intereses, Gestión documental, Defensa jurídica, Servicio al ciudadano, Plan anticorrupción, Gestión trámites, Participación ciudadana, Rendición de cuentas, Transparencia y acceso a la información, Gestión del conocimiento y la innovación, Gestión de la información estadística y Control interno. 
Se adelantó la revisión y aprobación de los informes periódicos de encuestas de satisfacción de servicios, correspondientes a 7 procesos misionales y 2 procesos de apoyo de la Secretaría General. Igualmente, se elaboró el informe consolidado de los resultados de las encuestas de satisfacción presentadas por los procesos misionales y de apoyo de la Entidad en la vigencia 2021 y se incluyó la gestión realizada en la vigencia 2022.
</v>
          </cell>
          <cell r="HY102" t="str">
            <v>En el periodo de reporte no se presentaron retrasos.</v>
          </cell>
          <cell r="HZ102" t="str">
            <v/>
          </cell>
          <cell r="IA102" t="str">
            <v>Se avanzó en la formulación, seguimiento y control de la planeación estratégica de la Entidad con corte a 31 de enero de 2022, a través de las siguientes acciones:
Se adelantó el seguimiento a los 7 proyectos de inversión de la Secretaría General y el reporte en el sistema SPI-SUIFP del Departamento Nacional de Planeación y en el Sistema de Seguimiento a los programas proyectos y metas al Plan de Desarrollo de Bogotá D.C. de la Secretaría Distrital de Planeación – Segplan con corte a 31 de diciembre de 2021, en términos de calidad y oportunidad.
Se realizó seguimiento trimestral del Plan de Acción Institucional y del Plan Estratégico Institucional con corte a 31 de diciembre de 2021.
Se brindó acompañamiento en la estructuración de nuevas políticas públicas y en la modificación de indicadores de producto. Se realizó seguimiento periódico en la implementación de las políticas públicas en las que participa la Entidad y a aquellas en las que la Entidad tiene productos.
Actualización de la herramienta de presentación y análisis de ejecución Power Bi.
Consolidación del Informe PMR mensual e informe de avance de los indicadores de producto con corte a 31 de diciembre de 2021.
Se consolidó la base de datos de los indicadores de gestión, así como la matriz de los riesgos de gestión y corrupción para la vigencia 2022, las cuales son un componente del Plan de Acción Institucional y fueron aprobados en sesión del Comité Institucional de Gestión y Desempeño del 26 de enero de 2022.
Durante el mes de enero de 2022 se elaboró y publicó el Plan Anticorrupción y de Atención al Ciudadano - PAAC 2022, el Plan Institucional de Participación Ciudadana - PIPC 2022 y la Estrategia de Rendición de Cuentas 2022. Así mismo, se publicó el informe de la estrategia de Rendición de Cuentas de la vigencia 2021 y el informe de monitoreo al sexto bimestre de 2021 del Plan Institucional de Participación Ciudadana – PIPC.</v>
          </cell>
          <cell r="IB102" t="str">
            <v>Se avanzó en la formulación, seguimiento y control de la planeación estratégica de la Entidad con corte a 28 de febrero de 2022, a través de las siguientes acciones:
Se adelantó el seguimiento a los 7 proyectos de inversión de la Secretaría General y el reporte en el sistema SUIFP- SPI del Departamento Nacional de Planeación, con corte a 31 de enero de 2022, en términos de calidad y oportunidad.
Se brindó acompañamiento a las dependencias de la Entidad en la estructuración de nuevas políticas públicas y en la modificación de indicadores de producto. Se realizó seguimiento periódico en la implementación de las políticas públicas en las que participa la Entidad y en aquellas en las que tiene productos asociados.
Actualización permanente de la herramienta de presentación y análisis de ejecución Power Bi, la cual se constituye en herramienta de consulta para diversos usuarios en la asistencia técnica, seguimiento y control a la programación y ejecución del presupuesto de la Entidad.
Consolidación del informe de Productos, Metas, Resultados -PMR mensual con corte a 31 de enero de 2022.
Se actualizó el "Plan de gestión del cambio" de la Entidad con las actividades a desarrollar para la actualización y transición a un nuevo mapa de procesos de la Secretaría General que se espera obtener durante la vigencia 2022.
Durante el mes de febrero de 2022 se asistió técnicamente a las dependencias que tenían actividades programadas en el Plan Anticorrupción y de Atención al Ciudadano – PAAC, con corte a enero. 
Se realizó la revisión, retroalimentación e informe de monitoreo del Plan Anticorrupción y de Atención Ciudadano -PAAC, corte 31 de enero de 2022.
Administración, soporte a las dependencias en la herramienta de planes de mejoramiento CHIE, seguimiento a planes de mejoramiento y generación de alertas tempranas.</v>
          </cell>
          <cell r="IC102" t="str">
            <v>Se avanzó en la formulación, seguimiento y control de la planeación estratégica de la Entidad con corte a 31 de marzo de 2022, a través de las siguientes acciones:
Se adelantó el seguimiento a los 7 proyectos de inversión de la Secretaría General y el reporte en el sistema SPI-SUIFP del Departamento Nacional de Planeación con corte a 28 de febrero de 2022, en términos de calidad y oportunidad.
Se brindó acompañamiento y se participó en capacitación de la fase de agenda pública de nuevas políticas públicas y en la modificación de indicadores de producto. Se realizó seguimiento periódico en la implementación de las políticas públicas en las que participa la Entidad y en aquellas en las que tiene productos.
Se consolidó y cargó el informe PMR mensual con corte a 28 de febrero de 2022 en la plataforma de la Secretaría Distrital de Planeación.
Se diligenció y cargo el “Formulario Único de Reporte de Avance a la Gestión (FURAG)” de la vigencia 2021, en el aplicativo dispuesto por Función pública, para las políticas de gestión y desempeño del Modelo Integrado de Planeación (MIPG) asignadas a la Secretaría General y para el rol de jefe de la Oficina Asesora de Planeación. 
Durante el mes de marzo de 2022 se asistió técnicamente a las dependencias que tenían acciones programadas en el Plan Anticorrupción y de Atención al Ciudadano – PAAC para el mes de febrero, con el fin de contar con los avances y logros del periodo. Se realizó la retroalimentación a cargo de la Oficina Asesora de Planeación y se elaboró el informe de monitoreo del mes. 
Se realizó el informe del primer monitoreo bimestral correspondiente a los meses de enero y febrero de 2022 del Plan Institucional de Participación Ciudadana PIPC, de acuerdo con la información de avance remitida por las dependencias a través del formulario dispuesto para ello.
Se elaboró el Informe de Gestión con resultados de auditoría y evaluaciones en materia TIC con corte a marzo de 2022 y se generó informe preliminar y la primera versión del informe final de la auditoría “Uso del Software y Derechos de Autor”, el cual fue socializado a las dependencias auditadas para retroalimentación y el planteamiento de los planes de acción respectivos.
Se realizó el seguimiento a planes de mejoramiento, generación de alertas tempranas y administración, soporte a las dependencias en el uso de la herramienta de planes de mejoramiento CHIE, restablecimiento de contraseña y creación de usuarios.</v>
          </cell>
          <cell r="ID102" t="str">
            <v>Se avanzó en la formulación, seguimiento y control de la planeación estratégica de la Entidad con corte a 30 de abril de 2022, a través de las siguientes acciones:
Se adelantó el seguimiento a los 7 proyectos de inversión de la Secretaría General y el reporte en el sistema SPI-SUIFP del Departamento Nacional de Planeación y en el sistema de seguimiento al Plan de Desarrollo - SEGPLAN de la Secretaría Distrital de Planeación con corte a 31 de marzo de 2022, en términos de calidad y oportunidad.
Se realizó el primer seguimiento trimestral al Plan de acción institucional y al Plan estratégico institucional con corte a 31 de marzo de 2022, los cuales permiten la transparencia y el acceso a la información del cumplimiento de las apuestas del Plan Distrital de Desarrollo.
Se acompañó y participó en la capacitación de la fase de agenda pública de nuevas políticas públicas, se realizó seguimiento periódico en la implementación de las políticas públicas en las que participa la Entidad y en aquellas en las que tiene productos asociados.
Se actualizó la herramienta de presentación y análisis de ejecución Power Bi.
Se consolidó el informe PMR mensual y trimestral con corte a 31 de marzo de 2022.
Se remitió a los líderes de los procesos institucionales el reporte del estado y gestiones adelantadas durante el primer trimestre del 2022, en términos de: resultados de los indicadores de gestión, administración de riesgos de corrupción y de gestión, resultados de las encuestas de satisfacción (según aplique), estado de los documentos y estado de las acciones correctivas, preventivas y de mejora establecidas.
Se elaboró el Informe de solicitudes documentales tramitadas en el aplicativo del Sistema Integrado de Gestión correspondiente al primer trimestre de la vigencia 2022. 
Se asistió técnicamente a las dependencias que tenían acciones programadas en el Plan Anticorrupción y de Atención al Ciudadano – PAAC, con corte a marzo de 2022, con el fin de contar con los avances y logros del periodo. Se realizó la retroalimentación a cargo de la Oficina Asesora de Planeación y se elaboró el informe de monitoreo del mes. 
Se elaboró el informe consolidado de los resultados de las encuestas de satisfacción presentadas por los procesos misionales y de apoyo de la Entidad en la vigencia 2021 y la gestión realizada en el primer trimestre 2022.
Se generó el informe final y ejecutivo de la auditoría “Uso del Software y Derechos de Autor” y en cuanto a la auditoria al “Sistema de Gestión Contractual” se recibió respuesta a la solicitud de información por parte de la Oficina de Alta Consejería Distrital de Tecnologías de la Información y las Comunicaciones -TIC y de la Dirección de Contratación.
Se realizaron pruebas y tareas de configuración del módulo planes de mejoramiento del proyecto DARUMA y se adelantaron reuniones internas y con la Oficina Asesora de Planeación y el proveedor para resolver inquietudes. 
Se realizó el seguimiento a planes de mejoramiento, generación de alertas tempranas y administración, soporte a las dependencias en el uso de la herramienta de planes de mejoramiento CHIE: creación de usuarios, funcionalidad y dificultad de ingreso a la herramienta.</v>
          </cell>
          <cell r="IE102" t="str">
            <v xml:space="preserve">Se avanzó en la formulación, seguimiento y control de la planeación estratégica de la Entidad con corte a 31 de mayo de 2022, a través de las siguientes acciones:
Se adelantó el seguimiento a los 7 proyectos de inversión de la Secretaría General y el reporte en el sistema SPI-SUIFP del Departamento Nacional de Planeación con corte a 30 de abril de 2022, en términos de calidad y oportunidad.
Se brindó acompañamiento en la fase de agenda pública de nuevas políticas públicas y se realizó seguimiento periódico en la implementación de las políticas públicas en las que participa la Entidad y en aquellas en las que tiene productos.
Actualización de la herramienta de presentación y análisis de ejecución Power Bi.
Consolidación del informe PMR mensual y versión final del informe trimestral con corte a 31 de marzo de 2022.
La Oficina Asesora de Planeación como segunda línea de defensa, realizó el seguimiento a riesgos de gestión y corrupción mediante las retroalimentaciones efectuadas a los reportes de monitoreo recibidos por parte de los procesos y proyectos de inversión, correspondientes
Se asistió técnicamente a las dependencias que tenían acciones programadas en el Plan Anticorrupción y de Atención al Ciudadano – PAAC para el mes de abril, con el fin de contar con los avances y logros del periodo. Se realizó la retroalimentación a cargo de la Oficina Asesora de Planeación y se elaboraron los informes de monitoreo mensual y del primer cuatrimestre de la vigencia 2022 (enero-abril).
</v>
          </cell>
          <cell r="IF102" t="str">
            <v xml:space="preserve">Se avanzó en la formulación, seguimiento y control de la planeación estratégica de la Entidad con corte a 30 de junio de 2022, a través de las siguientes acciones:
Se adelantó el seguimiento a los 7 proyectos de inversión de la Secretaría General y el reporte en el sistema SPI-SUIFP del Departamento Nacional de Planeación con corte a 31 de mayo de 2022, en términos de calidad y oportunidad.
Se brindó acompañamiento en la fase de agenda pública de nuevas políticas públicas y se realizó seguimiento periódico en la implementación de las políticas públicas en las que participa la Entidad y en aquellas en las que tiene productos.
Se actualizó  la herramienta de presentación y análisis de ejecución Power Bi.
Se consolidó el informe PMR mensual con corte a 31 de mayo de 2022.
En el marco del "Plan de gestión del cambio" de la Entidad con las actividades a desarrollar para la actualización y transición a un nuevo mapa de procesos de la Secretaría General se desarrollaron actividades relacionadas con: a) Estructuración de la propuesta única de Mapa de procesos de la entidad, b) Presentación y aprobación de la propuesta del Mapa de procesos por el Comité Institucional de Gestión y Desempeño, c) Socialización del nuevo Mapa de procesos y transición del mapa actual vs mapa aprobado, d Definición de criterios y métodos de operación (procedimientos, guías, manuales, etc.), y d) Ajuste a la estructura documental y demás componentes relacionados con el proceso.
Se asistió técnicamente a las dependencias que tenían acciones programadas en el Plan Anticorrupción y de Atención al Ciudadano – PAAC corte a mayo, con el fin de contar con los avances y logros del periodo. Se realizó la retroalimentación a cargo de la Oficina Asesora de Planeación y se elaboró el informe de monitoreo del mes.
Se realizó la auditoria Controles Generales Sistema de Gestión Contractual y se generó el informe preliminar, final y ejecutivo. Se adelantaron reuniones con las dependencias auditadas para retroalimentación y el planteamiento de los planes de acción respectivos.
Se preparó y remitióel memorando de apertura y solicitud de información como parte de la planeación de la auditoría Controles Generales Sistema de Información Perno.
Se realizó planeación, ejecución y remisión del informe preliminar de la auditoría de calidad al Proceso Gestión, Administración y Soporte de Infraestructura y Recursos Tecnológicos y se realizó programa de trabajo para la auditoría de calidad al Proceso Estrategia de tecnologías de la información y las comunicaciones.
</v>
          </cell>
          <cell r="IG102" t="str">
            <v xml:space="preserve">La Secretaría General de la Alcaldía Mayor logró un cumplimiento del 100% de lo programado con corte al 31 de julio de 2022, con relación a la formulación, seguimiento y el control de la planeación estratégica en la Entidad. En el marco de este cumplimiento se destacan los siguientes logros:
La ciudad cuenta con información oportuna del avance de las metas y proyectos de la Secretaría General, registrada en el Sistema SUIFP-SPI del Departamento Nacional de Planeación y en el sistema de Seguimiento al Plan de Desarrollo de Bogotá D.C., de la Secretaría Distrital de Planeación – Segplan con corte a 30 de junio de 2022, que permiten la transparencia y control por parte de los diferentes actores de la Ciudad.
Acompañamiento en la formulación, seguimiento y retroalimentación a las políticas públicas que lidera la Entidad y en aquellas en que tiene participación en productos. 
En el marco de la planeación estratégica de la Entidad, se formuló y realizó seguimiento trimestral al Plan de acción institucional y al Plan estratégico institucional con corte a 31 de diciembre de 2021, 31 de marzo de 2022 y 30 de junio de 2022, los cuales permiten la transparencia y el acceso a la información del cumplimiento de las apuestas del Plan Distrital de Desarrollo.
Actualización permanente de la herramienta de presentación y análisis de ejecución Power Bi, la cual se constituye en herramienta de consulta para diversos usuarios en la asistencia técnica, seguimiento y control a la programación y ejecución del presupuesto de la Entidad. 
Se realizó la revisión de los documentos del anteproyecto de presupuesto 2023 de los proyectos de inversión de la Secretaría General (justificación en formato Word y Plan Anual de Adquisiciones - PAA en formato Excel), se generaron alertas y recomendaciones. 
Consolidación del Informe PMR mensual y trimestral con corte a 31 de diciembre de 2021 y 31 de marzo de 2022.
Se elaboró el informe que contiene las gestiones adelantadas por la Secretaría General durante el primer semestre de la vigencia 2022 para la implementación, sostenimiento y mejora del desempeño institucional. Las actividades se desarrollan en el marco del funcionamiento del modelo establecido en el Manual Operativo del Modelo Integrado de Planeación y Gestión. 
Se remitió a los líderes de los procesos institucionales el reporte del estado y gestiones adelantadas durante el primer y segundo trimestre del 2022, en términos de: resultados de los indicadores de gestión, administración de riesgos de corrupción y de gestión, resultados de las encuestas de satisfacción (según aplique), estado de los documentos y estado de las acciones correctivas, preventivas y de mejora establecidas.
La Oficina Asesora de Planeación como segunda línea de defensa, realizó el seguimiento a riesgos de gestión y corrupción mediante las retroalimentaciones efectuadas a los reportes de monitoreo recibidos por parte de los procesos y proyectos de inversión, correspondientes al año 2022.
Se actualizó el "Plan de gestión del cambio" de la Entidad con las actividades a desarrollar para la actualización y transición a un nuevo mapa de procesos de la Secretaría General que se espera obtener durante la vigencia 2022. 
Se consolidó la base de datos de los indicadores de gestión, así como la matriz de los riesgos de gestión y corrupción para la vigencia 2022, las cuales son un componente del Plan de acción institucional.
Se diligenció y cargó el “Formulario Único de Reporte de Avance a la Gestión (FURAG)” de la vigencia 2021, en el aplicativo dispuesto por Función pública, para las políticas de gestión y desempeño del Modelo Integrado de Planeación y Gestión (MIPG) asignadas a la Secretaría General y para el rol de jefe de la Oficina Asesora de Planeación. 
Se elaboró el informe de solicitudes documentales tramitadas en el aplicativo del Sistema Integrado de Gestión. 
Se elaboró y publicó el Plan Anticorrupción y de Atención al Ciudadano - PAAC 2022, el Plan Institucional de Participación Ciudadana - PIPC 2022 y la Estrategia de Rendición de Cuentas 2022. Así mismo, se publicó el informe de la estrategia de Rendición de Cuentas de la vigencia 2021.
Se asistió técnicamente a las dependencias que tenían acciones programadas en el Plan Anticorrupción y de Atención al Ciudadano – PAAC para los meses de enero - junio, con el fin de contar con los avances y logros del periodo. Se realizó la retroalimentación a cargo de la Oficina Asesora de Planeación y se elaboraron los informes de monitoreo mensuales y del primer cuatrimestre de la vigencia 2022 (enero-Abril).
Se realizó el informe de monitoreo del Plan Institucional de Participación Ciudadana – PIPC del sexto bimestre de 2021 y los informes bimensuales de la vigencia 2022, de acuerdo con la información de avance remitida por las dependencias a través del formulario dispuesto para ello.
Se adelantó la revisión y aprobación de los informes periódicos de encuestas de satisfacción de servicios, correspondientes a 7 procesos misionales y 2 procesos de apoyo de la Secretaría General. Igualmente, se elaboró el informe consolidado de los resultados de las encuestas de satisfacción presentadas por los procesos misionales y de apoyo de la Entidad en la vigencia 2021 y se incluyó la gestión realizada en el primer trimestre 2022.
Se adelantaron mesas de trabajo para la revisión técnica de las actualizaciones de las 18 fichas técnicas y encuestas que cubren 21 servicios de los 7 procesos misionales y 2 de apoyo de la Entidad, las cuales fueron aprobadas durante el primer semestre de la vigencia 2022 por parte de la Oficina Asesora de Planeación. 
Se ejecutó la auditoria Uso del Software y Derechos de Autor y se generó informe preliminar, final y ejecutivo, el cual fue socializado a las dependencias auditadas para retroalimentación y el planteamiento de los planes de acción respectivos. Se preparó el Informe Software Legal y se reportó a la Dirección Nacional de Derechos de Autor.
Se realizó la auditoria Controles Generales Sistema de Gestión Contractual y se generó el informe preliminar, final y ejecutivo. Se adelantaron reuniones con las dependencias auditadas para retroalimentación y el planteamiento de los planes de acción respectivos.
Se realizó planeación, ejecución y remisión del informe preliminar de la auditoría de calidad al Proceso Gestión, Administración y Soporte de Infraestructura y Recursos Tecnológicos y se realizó programa de trabajo para la auditoría de calidad al Proceso Estrategia de tecnologías de la información y las comunicaciones.
Seguimiento a planes de mejoramiento de la Oficina de Alta de Consejería Distrital de Tecnologías de la Información y Comunicaciones - TIC, Oficina de Alta Consejería de Paz, Víctimas y Reconciliación y la Dirección Distrital de Archivo de Bogotá.
Generación de alertas tempranas para la Oficina de Alta de Consejería Distrital de Tecnologías de la Información y Comunicaciones - TIC y la Dirección Distrital de Archivo de Bogotá.
Administración, soporte a las dependencias en el uso de la herramienta de planes de mejoramiento CHIE: creación de usuarios, funcionalidad y dificultad de ingreso a la herramienta.
</v>
          </cell>
          <cell r="IH102" t="str">
            <v xml:space="preserve">Se avanzó en la formulación, seguimiento y control de la planeación estratégica de la Entidad con corte a 31 de agosto de 2022, a través de las siguientes acciones:
Se adelantó el seguimiento a los 7 proyectos de inversión de la Secretaría General y el reporte en el sistema SPI-SUIFP del Departamento Nacional de Planeación con corte a 31 de julio de 2022, en términos de calidad y oportunidad.
Se brindó acompañamiento en la fase de agenda pública de nuevas políticas y se realizó seguimiento periódico en la implementación de las políticas públicas en las que participa la Entidad y en aquellas en las que tiene productos.
Actualización permanente de la herramienta de presentación y análisis de ejecución Power Bi, para que los usuarios internos de la Entidad accedan a la información en línea y con oportunidad.
Consolidación del documento de Productos, Metas y Resultados - PMR con la información correspondiente a los avances en los indicadores de objetivo, y en los indicadores de producto con corte al 31 de julio 2022. Este informe fue enviado a la Secretaría Distrital de Hacienda.
Revisión, consolidación y radicación del anteproyecto de presupuesto 2023 de la Secretaría General de la Alcaldía Mayor ante la Secretaría Distrital de Hacienda y la Secretaría Distrital de Planeación.
Se realizó la actualización de 14 autodiagnósticos correspondientes: Gestión de talento humano, Integridad, Gestión del conflicto de intereses, Gestión documental, Defensa jurídica, Servicio al ciudadano, Plan anticorrupción, Gestión trámites, Participación ciudadana, Rendición de cuentas, Transparencia y acceso a la información, Gestión del conocimiento y la innovación, Gestión de la información estadística y Control interno. 
Se elaboró el informe de solicitudes documentales tramitadas en el aplicativo del Sistema Integrado de Gestión, correspondiente al segundo trimestre de la vigencia 2022. Durante este periodo se gestionaron 94 solicitudes de elaboración, modificación y anulación de documentos, de las cuales, el 52% corresponde al tipo documental de formatos, el 27% al tipo documental de procedimientos y el 21% restante a guías, instructivos, caracterizaciones y planes.
Se asistió técnicamente a las dependencias de la Secretaría General que tenían acciones programadas en el Plan Anticorrupción y de Atención al Ciudadano – PAAC para el corte de julio, con el fin de contar con los avances y logros del periodo. Se realizó la retroalimentación a cargo de la Oficina Asesora de Planeación y se elaboró el informe de monitoreo del mes.
Durante lo corrido de la vigencia 2022 se realizaron tres actualizaciones del tablero de gestión “Secretaría General en Datos”, herramienta interactiva que presenta información territorializada de los aspectos generales, trámites y servicios prestados en las localidades de Bogotá y algunos municipios aledaños, para los cortes 31 de diciembre de 2021, 31 de marzo y 30 de junio de 2022.
</v>
          </cell>
          <cell r="II102" t="str">
            <v>Se avanzó en la formulación, seguimiento y control de la planeación estratégica de la Entidad con corte a 30 de septiembre de 2022, a través de las siguientes acciones:
Se adelantó el seguimiento a los 7 proyectos de inversión de la Secretaría General y el reporte en el sistema SPI-SUIFP del Departamento Nacional de Planeación con corte a 31 de agosto de 2022, en términos de calidad y oportunidad.
Se brindó acompañamiento en la fase de agenda pública de nuevas políticas públicas y se realizó seguimiento periódico en la implementación de las políticas públicas en las que participa la Entidad y en aquellas en las que tiene productos.
Actualización permanente de la herramienta de presentación y análisis de ejecución Power Bi, para que los usuarios internos de la Entidad accedan a la información en línea y con oportunidad.
Consolidación del documento de Productos, Metas y Resultados - PMR con la información correspondiente a los avances en los indicadores de objetivo, y en los indicadores de producto con corte al 31 de agosto de 2022. Este informe fue enviado a la Secretaría Distrital de Hacienda.
Se asistió técnicamente a las dependencias de la Secretaría General que tenían acciones programadas en el Plan Anticorrupción y de Atención al Ciudadano – PAAC para el mes de agosto, con el fin de contar con los avances y logros del periodo. Se realizó la retroalimentación a cargo de la Oficina Asesora de Planeación y se elaboró el informe de monitoreo del mes y el informe de seguimiento cuatrimestral PAAC 2022
De igual manera, se asistió técnicamente a las dependencias de la Entidad que tenían acciones programadas en el Plan Institucional de Participación Ciudadana – PIPC para el período julio-agosto de 2022. Se realizó el informe bimestral y cuatrimestral de monitoreo del Plan, de acuerdo con la información de avance remitida por las dependencias a través del formulario dispuesto para ello.
La Oficina Asesora de Planeación como segunda línea de defensa, realizó el seguimiento a riesgos de gestión y corrupción mediante las retroalimentaciones efectuadas a los reportes de monitoreo recibidos por parte de los procesos y proyectos de inversión, correspondientes al año 2022 (julio a agosto de 2022 en riesgos de corrupción).
Se realizó la auditoria Controles Generales Sistema de Información Perno y se generó el informe preliminar, final y ejecutivo. Se adelantaron reuniones con las dependencias auditadas para la discusión del informe preliminar y el planteamiento de los planes de acción respectivos y se remitieron las evaluaciones del auditor a la dependencia auditada y de la Auditoría al jefe de la OTIC
Se adelantó la auditoria al Proceso Estrategia de Tecnologías de la información y las comunicaciones en su dimensión Tratamiento de Datos Personales y Seguridad Digital, se realizó planeación de la auditoria, ejecución y finalización de pruebas de la auditoria, generación del informe preliminar y reuniones con las dependencias auditadas para la discusión del informe preliminar
En el marco de las auditorías de calidad, realizó el informe de la auditoria del proceso Gestión Estratégica tecnologías de la información y las comunicaciones; y del proceso Gestión, Administración y Soporte de Infraestructura y Recursos Tecnológicos.
La Oficina de Control Interno adelantó las siguientes acciones para la implementación del sistema DARUMA: Realizó reuniones entre la Oficina Asesora de Planeación y el proveedor sobre el módulo de planes de mejoramiento, módulo de auditoría y migración planes de CHIE a DARUMA; preparación y realización de capacitación en el funcionamiento de DARUMA para los planes de mejoramiento y  brindó soporte a los gestores en el funcionamiento de DARUMA para el cargue de avances. 
Seguimiento a los avances de las acciones de los planes de mejoramiento en ejecución y generación de alertas tempranas y administración y soporte a las dependencias en el uso de la herramienta de planes de mejoramiento CHIE.</v>
          </cell>
          <cell r="IJ102" t="str">
            <v xml:space="preserve">En el marco del Plan Distrital de Desarrollo “Un Nuevo Contrato Social y Ambiental para la Bogotá del Siglo XXI” se realizó el seguimiento sistémico a los 7 proyectos de inversión de la Secretaría General con corte a 30 de septiembre de 2022, en términos de calidad, oportunidad y de acuerdo con los lineamientos establecidos, el cual, fue registrado en el sistema SPI-SUIFP del Departamento Nacional de Planeación. Este proceso de seguimiento y reporte es posible gracias a la implementación de la estrategia de seguimiento sistémico, planteada desde la vigencia 2020, que contempla las fases de reporte, revisión y retroalimentación.
Adicionalmente, en el marco de las políticas públicas en las que participa la Entidad, durante el mes de octubre de 2022, se realizaron las siguientes actividades:
*Se remitió el reporte de seguimiento a 8 Políticas Públicas asociadas a de Ciencia Tecnología e Innovación; LGBTI; Lucha Contra la Trata de Personas; Talento Humano; Actividades Sexuales Pagadas a; Derechos Humanos; de Adultez, y Envejecimiento y Vejez a las entidades líderes, según la política. 
Durante el mes de octubre, se realizaron 19 informes de ejecución parcial de presupuesto, los cuales, se constituyen en una herramienta de seguimiento a la ejecución presupuestal de los proyectos de inversión.
Igualmente, dichos informes de ejecución permitieron la actualización permanente de la herramienta de presentación y análisis de ejecución Power Bi, para que los usuarios internos de la Entidad accedan a la información en línea y con oportunidad.
Se radicó el anteproyecto de presupuesto ante la Secretaría Distrital de Hacienda y Secretaría Distrital de Planeación, los documentos establecidos mediante la Circular Externa No. SDH-000004, con el fin de identificar los temas estratégicos priorizados en la Secretaría General de la Alcaldía Mayor de Bogotá.
Se revisaron 168 solicitudes de Certificados de Disponibilidad Presupuestal - CDP, con el fin de verificar la disponibilidad de recursos, que permitan respaldar la suscripción de los compromisos para atender las obligaciones que pretenda adquirir la Entidad en coherencia con el Plan Anual de Adquisiciones, en el cual se registran las necesidades de bienes y servicios de los proyectos de inversión.
Se remitió a los líderes de los procesos institucionales el reporte del estado y gestiones adelantadas durante el tercer trimestre del 2022, en términos de: resultados de los indicadores de gestión, administración de riesgos de corrupción y de gestión, resultados de las encuestas de satisfacción, estado de los documentos y estado de las acciones correctivas, preventivas y de mejora establecidas.
Se asistió técnicamente a las dependencias de la Secretaría General que tenían acciones programadas en el Plan Anticorrupción y de Atención al Ciudadano – PAAC para el mes de septiembre, con el fin de contar con los avances y logros del periodo. Se realizó la retroalimentación a cargo de la Oficina Asesora de Planeación y se elaboró el informe de monitoreo del mes.
</v>
          </cell>
          <cell r="IK102" t="str">
            <v/>
          </cell>
          <cell r="IL102" t="str">
            <v/>
          </cell>
          <cell r="IM102">
            <v>1</v>
          </cell>
          <cell r="IN102">
            <v>1</v>
          </cell>
          <cell r="IO102">
            <v>1</v>
          </cell>
          <cell r="IP102">
            <v>1</v>
          </cell>
          <cell r="IQ102">
            <v>1</v>
          </cell>
          <cell r="IR102">
            <v>1</v>
          </cell>
          <cell r="IS102">
            <v>1</v>
          </cell>
          <cell r="IT102">
            <v>1</v>
          </cell>
          <cell r="IU102">
            <v>1</v>
          </cell>
          <cell r="IV102">
            <v>1</v>
          </cell>
          <cell r="IW102">
            <v>0</v>
          </cell>
          <cell r="IX102">
            <v>0</v>
          </cell>
          <cell r="IY102">
            <v>0.78500000000000003</v>
          </cell>
          <cell r="IZ102">
            <v>7.166666666666667</v>
          </cell>
          <cell r="JA102">
            <v>3.8616666666666668</v>
          </cell>
          <cell r="JB102">
            <v>8.0833333333333321</v>
          </cell>
          <cell r="JC102">
            <v>11.000000000000004</v>
          </cell>
          <cell r="JD102">
            <v>4.75</v>
          </cell>
          <cell r="JE102">
            <v>9.6949999999999932</v>
          </cell>
          <cell r="JF102">
            <v>7.166666666666667</v>
          </cell>
          <cell r="JG102">
            <v>11.083333333333343</v>
          </cell>
          <cell r="JH102">
            <v>10.583333333333334</v>
          </cell>
          <cell r="JI102">
            <v>5.1099999999999941</v>
          </cell>
          <cell r="JJ102">
            <v>0</v>
          </cell>
          <cell r="JK102">
            <v>0</v>
          </cell>
          <cell r="JL102">
            <v>78.5</v>
          </cell>
          <cell r="JM102">
            <v>7.166666666666667</v>
          </cell>
          <cell r="JN102">
            <v>11.028333333333334</v>
          </cell>
          <cell r="JO102">
            <v>19.111666666666665</v>
          </cell>
          <cell r="JP102">
            <v>30.111666666666668</v>
          </cell>
          <cell r="JQ102">
            <v>34.861666666666665</v>
          </cell>
          <cell r="JR102">
            <v>44.556666666666658</v>
          </cell>
          <cell r="JS102">
            <v>51.723333333333322</v>
          </cell>
          <cell r="JT102">
            <v>62.806666666666665</v>
          </cell>
          <cell r="JU102">
            <v>73.39</v>
          </cell>
          <cell r="JV102">
            <v>78.5</v>
          </cell>
          <cell r="JW102">
            <v>78.5</v>
          </cell>
          <cell r="JX102">
            <v>78.5</v>
          </cell>
          <cell r="JY102">
            <v>100</v>
          </cell>
          <cell r="JZ102">
            <v>100</v>
          </cell>
          <cell r="KA102">
            <v>100</v>
          </cell>
          <cell r="KB102">
            <v>100</v>
          </cell>
          <cell r="KC102">
            <v>100</v>
          </cell>
          <cell r="KD102">
            <v>100</v>
          </cell>
          <cell r="KE102">
            <v>100</v>
          </cell>
          <cell r="KF102">
            <v>100</v>
          </cell>
          <cell r="KG102">
            <v>100</v>
          </cell>
          <cell r="KH102">
            <v>100</v>
          </cell>
          <cell r="KI102" t="str">
            <v/>
          </cell>
          <cell r="KJ102" t="str">
            <v/>
          </cell>
          <cell r="KK102">
            <v>100</v>
          </cell>
          <cell r="KL102">
            <v>100</v>
          </cell>
          <cell r="KM102">
            <v>100</v>
          </cell>
          <cell r="KN102">
            <v>100</v>
          </cell>
          <cell r="KO102">
            <v>100</v>
          </cell>
          <cell r="KP102">
            <v>100</v>
          </cell>
          <cell r="KQ102">
            <v>100</v>
          </cell>
          <cell r="KR102">
            <v>100</v>
          </cell>
          <cell r="KS102">
            <v>100</v>
          </cell>
          <cell r="KT102">
            <v>100</v>
          </cell>
          <cell r="KU102" t="str">
            <v/>
          </cell>
          <cell r="KV102" t="str">
            <v/>
          </cell>
          <cell r="KW102">
            <v>100</v>
          </cell>
          <cell r="KX102" t="str">
            <v>7873_2</v>
          </cell>
          <cell r="KY102" t="str">
            <v>2. Fortalecer la planeación institucional de la Entidad de acuerdo con las necesidades y nuevas real</v>
          </cell>
          <cell r="KZ102">
            <v>100</v>
          </cell>
          <cell r="LA102">
            <v>78.5</v>
          </cell>
          <cell r="LB102" t="str">
            <v/>
          </cell>
          <cell r="LC102" t="str">
            <v/>
          </cell>
          <cell r="LD102">
            <v>97.028093434343432</v>
          </cell>
          <cell r="LE102">
            <v>74.134805085635037</v>
          </cell>
          <cell r="LF102">
            <v>14083637000</v>
          </cell>
          <cell r="LG102">
            <v>13162316148</v>
          </cell>
          <cell r="LH102">
            <v>8890437529</v>
          </cell>
          <cell r="LI102">
            <v>492482448</v>
          </cell>
          <cell r="LJ102">
            <v>423111123</v>
          </cell>
          <cell r="LK102">
            <v>7.1666666666666679</v>
          </cell>
          <cell r="LL102">
            <v>3.8616666666666664</v>
          </cell>
          <cell r="LM102">
            <v>8.0833333333333304</v>
          </cell>
          <cell r="LN102">
            <v>11.000000000000004</v>
          </cell>
          <cell r="LO102">
            <v>4.7499999999999964</v>
          </cell>
          <cell r="LP102">
            <v>9.6949999999999932</v>
          </cell>
          <cell r="LQ102">
            <v>7.1666666666666643</v>
          </cell>
          <cell r="LR102">
            <v>11.083333333333336</v>
          </cell>
          <cell r="LS102">
            <v>10.583333333333343</v>
          </cell>
          <cell r="LT102">
            <v>5.1099999999999994</v>
          </cell>
          <cell r="LU102" t="str">
            <v/>
          </cell>
          <cell r="LV102" t="str">
            <v/>
          </cell>
          <cell r="LW102">
            <v>78.5</v>
          </cell>
          <cell r="LX102">
            <v>78.5</v>
          </cell>
          <cell r="LY102">
            <v>78.5</v>
          </cell>
          <cell r="LZ102" t="str">
            <v>No oportuna: El tiempo de radicación debe coincidir con el plazo establecido por la Oficina Asesora de Planeación - OAP</v>
          </cell>
          <cell r="MA102" t="str">
            <v>Oportuno: Se radica en los tiempos establecidos por la Oficina Asesora de Planeación - OAP</v>
          </cell>
          <cell r="MB102" t="str">
            <v>Oportuno: Se radica en los tiempos establecidos por la Oficina Asesora de Planeación - OAP</v>
          </cell>
          <cell r="MC102" t="str">
            <v>Oportuno: Se radica en los tiempos establecidos por la Oficina Asesora de Planeación - OAP</v>
          </cell>
          <cell r="MD102" t="str">
            <v>Oportuno: Se radica en los tiempos establecidos por la Oficina Asesora de Planeación - OAP</v>
          </cell>
          <cell r="ME102" t="str">
            <v>Oportuno: Se radica en los tiempos establecidos por la Oficina Asesora de Planeación - OAP</v>
          </cell>
          <cell r="MF102" t="str">
            <v>Oportuno: Se radica en los tiempos establecidos por la Oficina Asesora de Planeación - OAP</v>
          </cell>
          <cell r="MG102" t="str">
            <v>Oportuno: Se radica en los tiempos establecidos por la Oficina Asesora de Planeación - OAP</v>
          </cell>
          <cell r="MH102">
            <v>0</v>
          </cell>
          <cell r="MI102">
            <v>0</v>
          </cell>
          <cell r="MJ102">
            <v>0</v>
          </cell>
          <cell r="MK102">
            <v>0</v>
          </cell>
          <cell r="ML10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10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10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10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10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10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10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10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102">
            <v>0</v>
          </cell>
          <cell r="MU102">
            <v>0</v>
          </cell>
          <cell r="MV102">
            <v>0</v>
          </cell>
          <cell r="MW102">
            <v>0</v>
          </cell>
          <cell r="MX102">
            <v>100</v>
          </cell>
          <cell r="MY102">
            <v>100</v>
          </cell>
          <cell r="MZ102">
            <v>100</v>
          </cell>
          <cell r="NA102">
            <v>100</v>
          </cell>
          <cell r="NB102">
            <v>100</v>
          </cell>
          <cell r="NC102">
            <v>100</v>
          </cell>
          <cell r="ND102">
            <v>100</v>
          </cell>
          <cell r="NE102">
            <v>100</v>
          </cell>
          <cell r="NF102">
            <v>100</v>
          </cell>
          <cell r="NG102">
            <v>100</v>
          </cell>
          <cell r="NH102" t="str">
            <v/>
          </cell>
          <cell r="NI102" t="str">
            <v/>
          </cell>
          <cell r="NJ102" t="str">
            <v>La información consignada por el proyecto corresponde frente a las fuentes de información presupuestal oficial.
De acuerdo con el informe de cierre de vigencia a Enero de 2022:
El valor comprometido es del 97.93%.
Los giros sobre el valor programado corresponden al 0%.
Los giros sobre las reservas son del 0%.</v>
          </cell>
          <cell r="NK102" t="str">
            <v>La información consignada por el proyecto corresponde frente a las fuentes de información presupuestal oficial.
De acuerdo con el informe de cierre de vigencia a febrero de 2022:
El valor comprometido es del 97.93%.
Los giros sobre el valor programado corresponden al 2.35%.
Los giros sobre las reservas son del 100%.</v>
          </cell>
          <cell r="NL102" t="str">
            <v>La información consignada por el proyecto corresponde frente a las fuentes de información presupuestal oficial.
De acuerdo con el informe de cierre de vigencia a marzo de 2022:
El valor comprometido es del 97.93%.
Los giros sobre el valor programado corresponden al 11.47%.
Los giros sobre las reservas son del 100%.</v>
          </cell>
          <cell r="NM102" t="str">
            <v>La información consignada por el proyecto corresponde frente a las fuentes de información presupuestal oficial.
De acuerdo con el informe de cierre de vigencia a abril de 2022:
El valor comprometido es del 97.93%.
Los giros sobre el valor programado corresponden al 20.63%.
Los giros sobre las reservas son del 100%.</v>
          </cell>
          <cell r="NN102" t="str">
            <v>La información consignada por el proyecto corresponde frente a las fuentes de información presupuestal oficial.
De acuerdo con el informe de cierre de vigencia a mayo de 2022:
El valor comprometido es del 98,72%.
Los giros sobre el valor programado corresponden al 29,78%.
Los giros sobre las reservas son del 100%.</v>
          </cell>
          <cell r="NO102" t="str">
            <v>La información consignada por el proyecto corresponde frente a las fuentes de información presupuestal oficial.
De acuerdo con el informe de cierre de vigencia a junio de 2022:
El valor comprometido es del 93,34%.
Los giros sobre el valor programado corresponden al 38,93%.
Los giros sobre las reservas son del 100%.</v>
          </cell>
          <cell r="NP102" t="str">
            <v>La información consignada por el proyecto corresponde frente a las fuentes de información presupuestal oficial.
De acuerdo con el informe de cierre de vigencia a julio de 2022:
El valor comprometido es del 98,65%.
Los giros sobre el valor programado corresponden al 48,90%.
Los giros sobre las reservas son del 100%.</v>
          </cell>
          <cell r="NQ102" t="str">
            <v>La información consignada por el proyecto corresponde frente a las fuentes de información presupuestal oficial.
De acuerdo con el informe de cierre de vigencia a agosto de 2022:
El valor comprometido es del 97.41%.
Los giros sobre el valor programado corresponden al 55.93%.
Los giros sobre las reservas son del 100%.</v>
          </cell>
          <cell r="NR102">
            <v>0</v>
          </cell>
          <cell r="NS102">
            <v>0</v>
          </cell>
          <cell r="NT102">
            <v>0</v>
          </cell>
          <cell r="NU102">
            <v>0</v>
          </cell>
          <cell r="NV102"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W102"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X102"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Y102"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Z102"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A102"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102"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102"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D102">
            <v>0</v>
          </cell>
          <cell r="OE102">
            <v>0</v>
          </cell>
          <cell r="OF102">
            <v>0</v>
          </cell>
          <cell r="OG102">
            <v>0</v>
          </cell>
          <cell r="OJ102" t="str">
            <v>PD167</v>
          </cell>
          <cell r="OK102">
            <v>78.5</v>
          </cell>
          <cell r="OL102">
            <v>0</v>
          </cell>
          <cell r="OM102">
            <v>0</v>
          </cell>
          <cell r="ON102">
            <v>0</v>
          </cell>
          <cell r="OO102">
            <v>0</v>
          </cell>
          <cell r="OP102">
            <v>0</v>
          </cell>
          <cell r="OQ102">
            <v>0</v>
          </cell>
          <cell r="OR102">
            <v>0</v>
          </cell>
          <cell r="OS102">
            <v>0</v>
          </cell>
          <cell r="OT102">
            <v>0</v>
          </cell>
          <cell r="OU102">
            <v>68280035</v>
          </cell>
          <cell r="OV102">
            <v>0</v>
          </cell>
          <cell r="OW102">
            <v>0</v>
          </cell>
          <cell r="OX102">
            <v>68280035</v>
          </cell>
          <cell r="OY102">
            <v>68280035</v>
          </cell>
          <cell r="OZ102">
            <v>68280035</v>
          </cell>
          <cell r="PA102">
            <v>68280035</v>
          </cell>
          <cell r="PB102">
            <v>68280035</v>
          </cell>
          <cell r="PC102">
            <v>68280035</v>
          </cell>
          <cell r="PD102">
            <v>68280035</v>
          </cell>
          <cell r="PE102">
            <v>68280035</v>
          </cell>
          <cell r="PF102">
            <v>68280035</v>
          </cell>
          <cell r="PG102">
            <v>68280035</v>
          </cell>
          <cell r="PH102">
            <v>0</v>
          </cell>
          <cell r="PI102">
            <v>0</v>
          </cell>
          <cell r="PJ102">
            <v>0</v>
          </cell>
          <cell r="PK102">
            <v>0</v>
          </cell>
          <cell r="PL102">
            <v>69371325</v>
          </cell>
          <cell r="PM102">
            <v>423111123</v>
          </cell>
          <cell r="PN102" t="str">
            <v>Meta Proyecto de Inversión</v>
          </cell>
        </row>
        <row r="103">
          <cell r="A103" t="str">
            <v>PD168</v>
          </cell>
          <cell r="B103">
            <v>7873</v>
          </cell>
          <cell r="C103" t="str">
            <v>7873_4</v>
          </cell>
          <cell r="D103">
            <v>2020110010189</v>
          </cell>
          <cell r="E103" t="str">
            <v>Un nuevo contrato social y ambiental para la Bogotá del siglo XXI</v>
          </cell>
          <cell r="F103" t="str">
            <v>5. Construir Bogotá región con gobierno abierto, transparente y ciudadanía consciente.</v>
          </cell>
          <cell r="G103" t="str">
            <v>56. Gestión Pública Efectiva</v>
          </cell>
          <cell r="H103" t="str">
            <v>Incrementar la capacidad institucional para atender con eficiencia los retos de su misionalidad en el Distrito.</v>
          </cell>
          <cell r="I103" t="str">
            <v>1. Gestionar de manera eficiente los recursos para apoyar la misionalidad de la Entidad.</v>
          </cell>
          <cell r="J103" t="str">
            <v>Fortalecimiento de la Capacidad Institucional de la Secretaría General</v>
          </cell>
          <cell r="K103" t="str">
            <v>Subsecretaria Corporativa</v>
          </cell>
          <cell r="L103" t="str">
            <v>Marcela Manrique Castro</v>
          </cell>
          <cell r="M103" t="str">
            <v>Subsecretaria Corporativa</v>
          </cell>
          <cell r="N103" t="str">
            <v>Dirección Administrativa y Financiera</v>
          </cell>
          <cell r="O103" t="str">
            <v>Marcela Manrique Castro</v>
          </cell>
          <cell r="P103" t="str">
            <v>Directora Administrativa y Financiera</v>
          </cell>
          <cell r="Q103" t="str">
            <v>Jenny Alexandra Triana Casallas</v>
          </cell>
          <cell r="R103" t="str">
            <v>Cristhian Guacaneme</v>
          </cell>
          <cell r="S103" t="str">
            <v>4. Ejecutar 100 porciento de los lineamientos ambientales, mantenimientos y adecuaciones programados en las Sedes de la Secretaría General.</v>
          </cell>
          <cell r="T103" t="str">
            <v>Ejecutar 100 porciento de los lineamientos ambientales, mantenimientos y adecuaciones programados en las Sedes de la Secretaría General.</v>
          </cell>
          <cell r="AC103" t="str">
            <v>4. Ejecutar 100 porciento de los lineamientos ambientales, mantenimientos y adecuaciones programados en las Sedes de la Secretaría General.</v>
          </cell>
          <cell r="AI103" t="str">
            <v xml:space="preserve">PD_Meta Proyecto: 4. Ejecutar 100 porciento de los lineamientos ambientales, mantenimientos y adecuaciones programados en las Sedes de la Secretaría General.; </v>
          </cell>
          <cell r="AJ103">
            <v>0</v>
          </cell>
          <cell r="AK103">
            <v>44055</v>
          </cell>
          <cell r="AL103">
            <v>1</v>
          </cell>
          <cell r="AM103">
            <v>2022</v>
          </cell>
          <cell r="AN103" t="str">
            <v>Esta meta se cumple a través de tres componentes: El cumplimiento del cronograma periodico de adecuaciones; el cumplimiento del Plan Anual de Gestión PIGA y; la suscripción de los procesos de contratación requeridos para adquirir los insumos que permitan ejecutar los lineamientos ambientales, mantenimientos y adecuaciones programados en las Sedes de la Secretaría General.</v>
          </cell>
          <cell r="AO103" t="str">
            <v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v>
          </cell>
          <cell r="AP103">
            <v>2020</v>
          </cell>
          <cell r="AQ103">
            <v>2024</v>
          </cell>
          <cell r="AR103" t="str">
            <v>Constante</v>
          </cell>
          <cell r="AS103" t="str">
            <v>Eficacia</v>
          </cell>
          <cell r="AT103" t="str">
            <v>Porcentaje</v>
          </cell>
          <cell r="AU103" t="str">
            <v>Gestión</v>
          </cell>
          <cell r="AV103" t="str">
            <v>N/D</v>
          </cell>
          <cell r="AW103" t="str">
            <v>N/D</v>
          </cell>
          <cell r="AX103" t="str">
            <v>N/D</v>
          </cell>
          <cell r="AY103">
            <v>1</v>
          </cell>
          <cell r="AZ103">
            <v>0</v>
          </cell>
          <cell r="BB103" t="str">
            <v xml:space="preserve">Ejecutar el 100% del cronograma de Intervenciones de Infraestructura ejecutado. </v>
          </cell>
          <cell r="BC103" t="str">
            <v>Total avance en la ejecución de las actividades programadas / Total ejecución programada de actividades</v>
          </cell>
          <cell r="BD103" t="str">
            <v>Avance en la ejecución de actividades programadas</v>
          </cell>
          <cell r="BE103" t="str">
            <v>Ejecución programada de Actividades</v>
          </cell>
          <cell r="BF103" t="str">
            <v>Cronogramas de mantenimiento; Reportes de ejecución de actividades de Mantenimiento; Reporte de ejecución de actividades del Plan de Acción PIGA; Soportes de Radicación y suscripción de contratos programados; e informes de gestión.</v>
          </cell>
          <cell r="BG103">
            <v>2</v>
          </cell>
          <cell r="BH103">
            <v>44558</v>
          </cell>
          <cell r="BI103" t="str">
            <v>Se ajusta la descripción del indicador y las fuentes de información verificable.</v>
          </cell>
          <cell r="BJ103" t="str">
            <v>Plan de acción - proyectos de inversión (actividades)</v>
          </cell>
          <cell r="BK103">
            <v>100</v>
          </cell>
          <cell r="BL103">
            <v>100</v>
          </cell>
          <cell r="BM103">
            <v>100</v>
          </cell>
          <cell r="BN103">
            <v>100</v>
          </cell>
          <cell r="BO103">
            <v>100</v>
          </cell>
          <cell r="BP103">
            <v>100</v>
          </cell>
          <cell r="BQ103">
            <v>11769037149</v>
          </cell>
          <cell r="BR103">
            <v>2012392052</v>
          </cell>
          <cell r="BS103">
            <v>3005108515</v>
          </cell>
          <cell r="BT103">
            <v>3224056582</v>
          </cell>
          <cell r="BU103">
            <v>2056216000</v>
          </cell>
          <cell r="BV103">
            <v>1471264000</v>
          </cell>
          <cell r="BW103">
            <v>100</v>
          </cell>
          <cell r="BX103">
            <v>100</v>
          </cell>
          <cell r="BY103">
            <v>100</v>
          </cell>
          <cell r="BZ103">
            <v>100</v>
          </cell>
          <cell r="CA103">
            <v>100</v>
          </cell>
          <cell r="CB103">
            <v>2001604810</v>
          </cell>
          <cell r="CC103">
            <v>1853335163</v>
          </cell>
          <cell r="CD103">
            <v>2998952302</v>
          </cell>
          <cell r="CE103">
            <v>2796196213</v>
          </cell>
          <cell r="CF103">
            <v>100</v>
          </cell>
          <cell r="CG103">
            <v>100</v>
          </cell>
          <cell r="CH103" t="str">
            <v>No aplica</v>
          </cell>
          <cell r="CI103" t="str">
            <v>Suma</v>
          </cell>
          <cell r="CJ103">
            <v>4.2</v>
          </cell>
          <cell r="CK103">
            <v>6.1333333333333302</v>
          </cell>
          <cell r="CL103">
            <v>0.12149954832881663</v>
          </cell>
          <cell r="CM103">
            <v>9.7442637759710919</v>
          </cell>
          <cell r="CN103">
            <v>10.570460704607047</v>
          </cell>
          <cell r="CO103">
            <v>26.486901535682026</v>
          </cell>
          <cell r="CP103">
            <v>15.211743450767841</v>
          </cell>
          <cell r="CQ103">
            <v>3.183288166215001</v>
          </cell>
          <cell r="CR103">
            <v>2.7458897922312584</v>
          </cell>
          <cell r="CS103">
            <v>1.3850948509485068</v>
          </cell>
          <cell r="CT103">
            <v>3.4262872628726204</v>
          </cell>
          <cell r="CU103">
            <v>16.791237579042463</v>
          </cell>
          <cell r="CV103">
            <v>100</v>
          </cell>
          <cell r="CW103">
            <v>79.782475158084921</v>
          </cell>
          <cell r="CX103">
            <v>79.782475158084921</v>
          </cell>
          <cell r="CY103">
            <v>12.6</v>
          </cell>
          <cell r="CZ103">
            <v>18.399999999999999</v>
          </cell>
          <cell r="DA103">
            <v>0.5</v>
          </cell>
          <cell r="DB103">
            <v>40.099999999999994</v>
          </cell>
          <cell r="DC103">
            <v>43.5</v>
          </cell>
          <cell r="DD103">
            <v>109</v>
          </cell>
          <cell r="DE103">
            <v>62.599999999999994</v>
          </cell>
          <cell r="DF103">
            <v>13.100000000000023</v>
          </cell>
          <cell r="DG103">
            <v>11.300000000000011</v>
          </cell>
          <cell r="DH103">
            <v>5.6999999999999886</v>
          </cell>
          <cell r="DI103">
            <v>14.099999999999966</v>
          </cell>
          <cell r="DJ103">
            <v>69.100000000000023</v>
          </cell>
          <cell r="DK103">
            <v>400</v>
          </cell>
          <cell r="DL103">
            <v>12.6</v>
          </cell>
          <cell r="DM103">
            <v>8.4</v>
          </cell>
          <cell r="DN103">
            <v>10.5</v>
          </cell>
          <cell r="DO103">
            <v>10.100000000000001</v>
          </cell>
          <cell r="DP103">
            <v>93.5</v>
          </cell>
          <cell r="DQ103">
            <v>89</v>
          </cell>
          <cell r="DR103">
            <v>2.5999999999999943</v>
          </cell>
          <cell r="DS103">
            <v>13.100000000000023</v>
          </cell>
          <cell r="DT103">
            <v>96.300000000000011</v>
          </cell>
          <cell r="DU103">
            <v>5.6999999999999886</v>
          </cell>
          <cell r="DV103">
            <v>0</v>
          </cell>
          <cell r="DW103">
            <v>0</v>
          </cell>
          <cell r="DX103">
            <v>341.8</v>
          </cell>
          <cell r="DY103">
            <v>341.8</v>
          </cell>
          <cell r="DZ103" t="str">
            <v xml:space="preserve">Cronograma anual de mantenimientos en las Sedes de la Secretaría General 
Reporte de actividades del Plan Anual PIGA
</v>
          </cell>
          <cell r="EA103" t="str">
            <v xml:space="preserve">Reporte de actividades del Plan Anual PIGA
Soportes de Radicación de procesos de contratación en la Dirección de Contratación.
</v>
          </cell>
          <cell r="EB103" t="str">
            <v>Reporte de actividades del Plan Anual PIGA
Informe de Gestión Acumulado</v>
          </cell>
          <cell r="EC103" t="str">
            <v>Reporte de actividades del Plan Anual PIGA
Soportes de Radicación de procesos de contratación en la Dirección de Contratación.</v>
          </cell>
          <cell r="ED103" t="str">
            <v xml:space="preserve">Reporte de actividades del Plan Anual PIGA
Soportes de Radicación de procesos de contratación en la Dirección de Contratación.
Evidencias de Suscripción de contratos </v>
          </cell>
          <cell r="EE103" t="str">
            <v>Reporte de actividades de mantenimento
Reporte de actividades del Plan Anual PIGA
Informe de Gestión Acumulado
Evidencias de Suscripción de contratos</v>
          </cell>
          <cell r="EF103" t="str">
            <v xml:space="preserve">Reporte de actividades del Plan Anual PIGA
Evidencias de Suscripción de contratos </v>
          </cell>
          <cell r="EG103" t="str">
            <v>Reporte de actividades del Plan Anual PIGA</v>
          </cell>
          <cell r="EH103" t="str">
            <v>Reporte de actividades del Plan Anual PIGA
Informe de Gestión Acumulado</v>
          </cell>
          <cell r="EI103" t="str">
            <v>Reporte de actividades del Plan Anual PIGA</v>
          </cell>
          <cell r="EJ103" t="str">
            <v>Reporte de actividades del Plan Anual PIGA</v>
          </cell>
          <cell r="EK103" t="str">
            <v xml:space="preserve">Reporte de actividades de mantenimento
Reporte de actividades del Plan Anual PIGA
Informe de Gestión Acumulado. </v>
          </cell>
          <cell r="EL103" t="str">
            <v xml:space="preserve">Cronograma anual de mantenimientos en las Sedes de la Secretaría General 
Reporte de actividades del Plan Anual PIGA
</v>
          </cell>
          <cell r="EM103" t="str">
            <v xml:space="preserve">Reporte de actividades del Plan Anual PIGA
</v>
          </cell>
          <cell r="EN103" t="str">
            <v>Reporte de actividades del Plan Anual PIGA
Informe de Gestión Acumulado
Soportes de Radicación de procesos de contratación en la Dirección de Contratación</v>
          </cell>
          <cell r="EO103" t="str">
            <v>Reporte de actividades del Plan Anual PIGA</v>
          </cell>
          <cell r="EP103" t="str">
            <v xml:space="preserve">Reporte de actividades del Plan Anual PIGA
Soportes de Radicación de procesos de contratación en la Dirección de Contratación.
Evidencias de Suscripción de contratos </v>
          </cell>
          <cell r="EQ103" t="str">
            <v>Reporte de actividades de mantenimento
Reporte de actividades del Plan Anual PIGA
Informe de Gestión Acumulado</v>
          </cell>
          <cell r="ER103" t="str">
            <v>Reporte de actividades del Plan Anual PIGA</v>
          </cell>
          <cell r="ES103" t="str">
            <v>Reporte de actividades del Plan Anual PIGA</v>
          </cell>
          <cell r="ET103" t="str">
            <v>Reporte de actividades del Plan Anual PIGA
Informe de Gestión Acumulado</v>
          </cell>
          <cell r="EU103" t="str">
            <v>Reporte de actividades del Plan Anual PIGA</v>
          </cell>
          <cell r="EV103">
            <v>0</v>
          </cell>
          <cell r="EW103">
            <v>0</v>
          </cell>
          <cell r="EX103">
            <v>3188137000</v>
          </cell>
          <cell r="EY103">
            <v>3188137000</v>
          </cell>
          <cell r="EZ103">
            <v>3188137000</v>
          </cell>
          <cell r="FA103">
            <v>3188137000</v>
          </cell>
          <cell r="FB103">
            <v>3188137000</v>
          </cell>
          <cell r="FC103">
            <v>3188137000</v>
          </cell>
          <cell r="FD103">
            <v>3188137000</v>
          </cell>
          <cell r="FE103">
            <v>3188137000</v>
          </cell>
          <cell r="FF103">
            <v>3188137000</v>
          </cell>
          <cell r="FG103">
            <v>3188137000</v>
          </cell>
          <cell r="FH103">
            <v>3188137000</v>
          </cell>
          <cell r="FI103">
            <v>3188137000</v>
          </cell>
          <cell r="FJ103">
            <v>3188137000</v>
          </cell>
          <cell r="FK103">
            <v>3188137000</v>
          </cell>
          <cell r="FL103">
            <v>3188137000</v>
          </cell>
          <cell r="FM103">
            <v>3188137000</v>
          </cell>
          <cell r="FN103">
            <v>3388137000</v>
          </cell>
          <cell r="FO103">
            <v>3388137000</v>
          </cell>
          <cell r="FP103">
            <v>3388137000</v>
          </cell>
          <cell r="FQ103">
            <v>3224056582</v>
          </cell>
          <cell r="FR103">
            <v>3224056582</v>
          </cell>
          <cell r="FS103">
            <v>3224056582</v>
          </cell>
          <cell r="FT103">
            <v>3224056582</v>
          </cell>
          <cell r="FU103">
            <v>0</v>
          </cell>
          <cell r="FV103">
            <v>0</v>
          </cell>
          <cell r="FW103">
            <v>3224056582</v>
          </cell>
          <cell r="FX103">
            <v>2501086610</v>
          </cell>
          <cell r="FY103">
            <v>2501086610</v>
          </cell>
          <cell r="FZ103">
            <v>2501086610</v>
          </cell>
          <cell r="GA103">
            <v>2501086610</v>
          </cell>
          <cell r="GB103">
            <v>2533085246</v>
          </cell>
          <cell r="GC103">
            <v>3133085246</v>
          </cell>
          <cell r="GD103">
            <v>3129384432</v>
          </cell>
          <cell r="GE103">
            <v>3129384432</v>
          </cell>
          <cell r="GF103">
            <v>3137772171</v>
          </cell>
          <cell r="GG103">
            <v>3137772171</v>
          </cell>
          <cell r="GH103">
            <v>0</v>
          </cell>
          <cell r="GI103">
            <v>0</v>
          </cell>
          <cell r="GJ103">
            <v>3137772171</v>
          </cell>
          <cell r="GK103">
            <v>0</v>
          </cell>
          <cell r="GL103">
            <v>112401921</v>
          </cell>
          <cell r="GM103">
            <v>338807672</v>
          </cell>
          <cell r="GN103">
            <v>567672935</v>
          </cell>
          <cell r="GO103">
            <v>792751378</v>
          </cell>
          <cell r="GP103">
            <v>1015929183</v>
          </cell>
          <cell r="GQ103">
            <v>1242642214</v>
          </cell>
          <cell r="GR103">
            <v>1539733679</v>
          </cell>
          <cell r="GS103">
            <v>1772151159</v>
          </cell>
          <cell r="GT103">
            <v>2177380355</v>
          </cell>
          <cell r="GU103">
            <v>0</v>
          </cell>
          <cell r="GV103">
            <v>0</v>
          </cell>
          <cell r="GW103">
            <v>2177380355</v>
          </cell>
          <cell r="GX103">
            <v>0</v>
          </cell>
          <cell r="GY103">
            <v>0</v>
          </cell>
          <cell r="GZ103">
            <v>0</v>
          </cell>
          <cell r="HA103">
            <v>0</v>
          </cell>
          <cell r="HB103">
            <v>0</v>
          </cell>
          <cell r="HC103">
            <v>0</v>
          </cell>
          <cell r="HD103">
            <v>0</v>
          </cell>
          <cell r="HE103">
            <v>0</v>
          </cell>
          <cell r="HF103">
            <v>0</v>
          </cell>
          <cell r="HG103">
            <v>202756089</v>
          </cell>
          <cell r="HH103">
            <v>0</v>
          </cell>
          <cell r="HI103">
            <v>0</v>
          </cell>
          <cell r="HJ103">
            <v>202756089</v>
          </cell>
          <cell r="HK103">
            <v>7739542</v>
          </cell>
          <cell r="HL103">
            <v>82135275</v>
          </cell>
          <cell r="HM103">
            <v>110605668</v>
          </cell>
          <cell r="HN103">
            <v>149803287</v>
          </cell>
          <cell r="HO103">
            <v>195372050</v>
          </cell>
          <cell r="HP103">
            <v>195372050</v>
          </cell>
          <cell r="HQ103">
            <v>201614228</v>
          </cell>
          <cell r="HR103">
            <v>201614228</v>
          </cell>
          <cell r="HS103">
            <v>202537449</v>
          </cell>
          <cell r="HT103">
            <v>202537449</v>
          </cell>
          <cell r="HU103">
            <v>0</v>
          </cell>
          <cell r="HV103">
            <v>0</v>
          </cell>
          <cell r="HW103">
            <v>202537449</v>
          </cell>
          <cell r="HX103" t="str">
            <v>La Secretaría General ha adelantado el 86,08% de la gestión programada para el cumplimiento de la meta en la vigencia 2022, a través de las siguientes gestiones: 
1) la ejecución del 80% de las actividades programadas en el Plan de Acción del PIGA 2022, contempladas en los programas de uso eficiente del agua, de la energía, gestión integral de residuos, consumo sostenible y prácticas sostenibles.
2) La ejecución del 80% del cronograma de intervenciones de infraestructura 
3) La realización de mantenimientos preventivos y correctivos en 25 sedes ( Manzana Liévano, Archivo de Bogotá, Imprenta Distrital, Supercade Suba, Supercade Bosa, Supercade 20 de Julio, Supercade Américas, Supercade Engativa - Ventanillas atención a las Víctimas, Supercade Manitas, Supercade Calle 13, Supercade Social, Cade La Gaitana, Centro Local de Atención a las Victimas-Suba, Cade La Victoria, Cade Servitá, Cade Patio Bonito, Centro Local de Atención a las Victimas Patio Bonito, Centro Local de Atención a las Víctimas-Chapinero, Centro Local de Atención a las Víctimas-Bosa,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 así como cambio de luminarias, Reparación de filtración en cubierta; Demarcación y pintura  de espacio para estructuras biciparqueaderos; Mantenimiento de tuberías;  Instalación de cinta antideslizante; Instalación de equipos entre otras.
4) La generación de la orden de compra para el Suministro de elementos de Ferretería adelantado a través de acuerdo marco de precios, la suscripción del contrato para el suministro e instalación de una Carpa para el Centro de Encuentro Rafael Uribe Uribe. Así como la adición del contrato 1051 de 2021 para la adquisición e instalación de vidrios.</v>
          </cell>
          <cell r="HY103" t="str">
            <v xml:space="preserve">Mantenimiento de equipos de Audio y video: Con corte a septiembre, una vez realizados los  estudios de mercado con los potenciales proveedores, se presentaron dificultades debido a que no envían la información solicitada.Las dos cotizaciones recibidas contemplaron valores para el proceso de audio y video  por valor de $43.589.700 y $42.126.000, de superan la disponibilidad actual de  $21.000.000 para esta actividad, por lo anterior el proceso no se realizará para la vigencia 2022. 
Lectora Código de barras: El proceso fue radicado ante la Dirección de contratación mediante número 3-2022-25261 el proceso de compra de lectoras el  31 de agosto.
Posteriormente, se adelantó el proceso de selección proceso SGA-MC-023-2022, cuyo objeto es "Adquirir lectores de código de barras para cédulas de ciudadanía, con el fin de garantizar la calidad de los datos que se deban recopilar con ocasión de la gestión de la Unidad Móvil de la Alta consejería de Paz, Victimas y Reconciliación de la Secretaría General de la Alcaldía Mayor de Bogotá D.C.", el cual se adjudicó al contratista TIC AMERICA SAS por valor de 8.387.739, el 21 de septiembre de 2022. </v>
          </cell>
          <cell r="HZ103" t="str">
            <v/>
          </cell>
          <cell r="IA103" t="str">
            <v>Se formularon los cronogramas de mantenimiento, así como de Ejecución de las actividades del PIGA. Así mismo, la Secretaría General intervino 11 sedes ( Manzana Liévano, Archivo de Bogotá, Imprenta Distrital, Super Cade Bosa, Super Cade Américas, Cade la Victoria, Cade Patio Bonito, Centro Local de Atención a las Victimas Patio Bonito, Centro Local de Atención a las Victimas-Bosa, Centro de memoria, paz y reconciliación – CMPR y Alta Consejería para los derechos de las víctimas, la paz y la reconciliación-Sede Alterna Edif Tequendama ) adelantando actividades de mantenimiento preventivo y correctivo de motobombas, plantas eléctricas, control de accesos, aires acondicionados, entre otras; así como cambio de luminarias, Reparación de filtración en cubierta; Demarcación y pintura  de espacio para estructuras bici parqueaderos; entre otras.</v>
          </cell>
          <cell r="IB103" t="str">
            <v>La Secretaría General ejecutó el 16% de las actividades programadas en el Plan de Acción del PIGA 2021, contempladas en los programas de uso eficiente del agua, de la energía, gestión integral de residuos, consumo sostenible y prácticas sostenibles.Así mismo, la Secretaría General intervino 11 sedes ( Manzana Liévano, Archivo de Bogotá, Imprenta Distrital, Super Cade Bosa, Super Cade Américas, Cade la Victoria, Cade Patio Bonito, Centro Local de Atención a las Victimas Patio Bonito, Centro Local de Atención a las Victimas-Bosa, Centro de memoria, paz y reconciliación – CMPR y Alta Consejería para los derechos de las víctimas, la paz y la reconciliación-Sede Alterna Edif Tequendama ) adelantando actividades de mantenimiento preventivo y correctivo de motobombas, plantas eléctricas, control de accesos, aires acondicionados, entre otras; así como cambio de luminarias, Reparación de filtración en cubierta; Demarcación y pintura  de espacio para estructuras bici parqueaderos; entre otras.</v>
          </cell>
          <cell r="IC103" t="str">
            <v>La Secretaría General ejecutó el 16,5% de las actividades programadas en el Plan de Acción del PIGA 2021, contempladas en los programas de uso eficiente del agua, de la energía, gestión integral de residuos, consumo sostenible y prácticas sostenibles.
Así mismo, la Secretaría General ha ejecutado el 24% del cronograma de intervenciones de infraestructura y ha realizado mantenimientos preventivos y correctivos en 25 sedes (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 así como cambio de luminarias, Reparación de filtración en cubierta; Demarcación y pintura  de espacio para estructuras biciparqueaderos; Mantenimiento de tuberías;  Instalación de cinta antideslizante; Instalación de equipos entre otras.
Además, se radicaron en la Dirección de Contratación las solicitudes de contratación para los procesos de Suministro de materiales de ferretería y suministro e instalación de una Carpa externa para el Centro de Encuentro Rafael Uribe Uribe.</v>
          </cell>
          <cell r="ID103" t="str">
            <v>La Secretaría General ha adelantado el 11.74% de la gestión programada para el cumplimiento de la meta en la vigencia 2022, a través de las siguientes gestiones: 
1) la ejecución del 26.6% de las actividades programadas en el Plan de Acción del PIGA 2022, contempladas en los programas de uso eficiente del agua, de la energía, gestión integral de residuos, consumo sostenible y prácticas sostenibles.
2) La ejecución del 24% del cronograma de intervenciones de infraestructura 
3) La realización de mantenimientos preventivos y correctivos en 25 sedes (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 así como cambio de luminarias, Reparación de filtración en cubierta; Demarcación y pintura  de espacio para estructuras biciparqueaderos; Mantenimiento de tuberías;  Instalación de cinta antideslizante; Instalación de equipos entre otras.
4) La radicación de la solicitud para contratar el proceso de Suministro de elementos de Ferretería a través de acuerdo marco de precios, debido al cambio en la modalidad de selección.</v>
          </cell>
          <cell r="IE103" t="str">
            <v>La Secretaría General ha adelantado el 36.12% de la gestión programada para el cumplimiento de la meta en la vigencia 2022, a través de las siguientes gestiones: 
1) la ejecución del 40.1 % de las actividades programadas en el Plan de Acción del PIGA 2022, contempladas en los programas de uso eficiente del agua, de la energía, gestión integral de residuos, consumo sostenible y prácticas sostenibles.
2) La ejecución del 24% del cronograma de intervenciones de infraestructura 
3) La realización de mantenimientos preventivos y correctivos en 25 sedes (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 así como cambio de luminarias, Reparación de filtración en cubierta; Demarcación y pintura  de espacio para estructuras biciparqueaderos; Mantenimiento de tuberías;  Instalación de cinta antideslizante; Instalación de equipos entre otras.
4) La generación de la orden de compra para el Suministro de elementos de Ferretería adelantado a través de acuerdo marco de precios, la suscripción del contrato para el suministro e instalación de una Carpa para el Centro de Encuentro Rafael Uribe Uribe. Así como la radicación del proceso de contratación para la adquisición de un vehículo híbrido para apoyar el cumplimiento de las actividades misionales a cargo de la entidad, y la adición del contrato 1051 de 2021 para la adquisición e instalación de vidrios.</v>
          </cell>
          <cell r="IF103" t="str">
            <v>La Secretaría General ha adelantado el 57.26 % de la gestión programada para el cumplimiento de la meta en la vigencia 2022, a través de las siguientes gestiones: 
1) la ejecución del 49.10 % de las actividades programadas en el Plan de Acción del PIGA 2022, contempladas en los programas de uso eficiente del agua, de la energía, gestión integral de residuos, consumo sostenible y prácticas sostenibles.
2) La ejecución del 80% del cronograma de intervenciones de infraestructura 
3) La realización de mantenimientos preventivos y correctivos en 25 sedes (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 así como cambio de luminarias, Reparación de filtración en cubierta; Demarcación y pintura  de espacio para estructuras biciparqueaderos; Mantenimiento de tuberías;  Instalación de cinta antideslizante; Instalación de equipos entre otras.
4) La generación de la orden de compra para el Suministro de elementos de Ferretería adelantado a través de acuerdo marco de precios, la suscripción del contrato para el suministro e instalación de una Carpa para el Centro de Encuentro Rafael Uribe Uribe, así como la adición del contrato 1051 de 2021 para la adquisición e instalación de vidrios.</v>
          </cell>
          <cell r="IG103" t="str">
            <v>La Secretaría General ha adelantado el 57,3 % de la gestión programada para el cumplimiento de la meta en la vigencia 2022, a través de las siguientes gestiones: 
1) la ejecución del 51.7% de las actividades programadas en el Plan de Acción del PIGA 2022, contempladas en los programas de uso eficiente del agua, de la energía, gestión integral de residuos, consumo sostenible y prácticas sostenibles.
2) La ejecución del 80% del cronograma de intervenciones de infraestructura 
3) La realización de mantenimientos preventivos y correctivos en 25 sedes (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 así como cambio de luminarias, Reparación de filtración en cubierta; Demarcación y pintura  de espacio para estructuras biciparqueaderos; Mantenimiento de tuberías;  Instalación de cinta antideslizante; Instalación de equipos entre otras.</v>
          </cell>
          <cell r="IH103" t="str">
            <v>La Secretaría General ha adelantado el 60,51 % de la gestión programada para el cumplimiento de la meta en la vigencia 2022, a través de las siguientes gestiones: 
1) la ejecución del 64,5% de las actividades programadas en el Plan de Acción del PIGA 2022, contempladas en los programas de uso eficiente del agua, de la energía, gestión integral de residuos, consumo sostenible y prácticas sostenibles.
2) La ejecución del 80% del cronograma de intervenciones de infraestructura 
3) La realización de mantenimientos preventivos y correctivos en 25 sedes (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 así como cambio de luminarias, Reparación de filtración en cubierta; Demarcación y pintura  de espacio para estructuras biciparqueaderos; Mantenimiento de tuberías;  Instalación de cinta antideslizante; Instalación de equipos entre otras.</v>
          </cell>
          <cell r="II103" t="str">
            <v>La Secretaría General ha adelantado el 74,2% de la gestión programada para el cumplimiento de la meta en la vigencia 2022, a través de las siguientes gestiones:
1) la ejecución del 75,4% de las actividades programadas en el Plan de Acción del PIGA 2022, contempladas en los programas de uso eficiente del agua, de la energía, gestión integral de residuos, consumo sostenible y prácticas sostenibles.
2) La ejecución del 80% del cronograma de intervenciones de infraestructura
3) La realización de mantenimientos preventivos y correctivos en 25 sedes (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 así como cambio de luminarias, Reparación de filtración en cubierta; Demarcación y pintura  de espacio para estructuras biciparqueaderos; Mantenimiento de tuberías;  Instalación de cinta antideslizante; Instalación de equipos entre otras.</v>
          </cell>
          <cell r="IJ103" t="str">
            <v>La Secretaría General ha adelantado el 86,08% de la gestión programada para el cumplimiento de la meta en la vigencia 2022, a través de las siguientes gestiones:
1) la ejecución del 80% de las actividades programadas en el Plan de Acción del PIGA 2022, contempladas en los programas de uso eficiente del agua, de la energía, gestión integral de residuos, consumo sostenible y prácticas sostenibles.
2) La ejecución del 80% del cronograma de intervenciones de infraestructura
3) La realización de mantenimientos preventivos y correctivos en 25 sedes (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Víctimas-Ciudad Bolívar, Supercade CAD ) adelantando actividades de mantenimiento preventivo y correctivo de motobombas, plantas eléctricas, control de accesos, aires acondicionados, entre otras; así como cambio de luminarias, Reparación de filtración en cubierta; Demarcación y pintura  de espacio para estructuras biciparqueaderos; Mantenimiento de tuberías;  Instalación de cinta antideslizante; Instalación de equipos entre otras.</v>
          </cell>
          <cell r="IK103" t="str">
            <v/>
          </cell>
          <cell r="IL103" t="str">
            <v/>
          </cell>
          <cell r="IM103">
            <v>1</v>
          </cell>
          <cell r="IN103">
            <v>0.45652173913043481</v>
          </cell>
          <cell r="IO103">
            <v>21</v>
          </cell>
          <cell r="IP103">
            <v>0.25187032418952626</v>
          </cell>
          <cell r="IQ103">
            <v>2.1494252873563218</v>
          </cell>
          <cell r="IR103">
            <v>0.8165137614678899</v>
          </cell>
          <cell r="IS103">
            <v>4.1533546325878509E-2</v>
          </cell>
          <cell r="IT103">
            <v>1</v>
          </cell>
          <cell r="IU103">
            <v>8.5221238938053023</v>
          </cell>
          <cell r="IV103">
            <v>1</v>
          </cell>
          <cell r="IW103">
            <v>0</v>
          </cell>
          <cell r="IX103">
            <v>0</v>
          </cell>
          <cell r="IY103">
            <v>0.85450000000000004</v>
          </cell>
          <cell r="IZ103">
            <v>4.2</v>
          </cell>
          <cell r="JA103">
            <v>2.7999999999999972</v>
          </cell>
          <cell r="JB103">
            <v>3.4548328816621519</v>
          </cell>
          <cell r="JC103">
            <v>1.2809551205381702</v>
          </cell>
          <cell r="JD103">
            <v>24.38034752897833</v>
          </cell>
          <cell r="JE103">
            <v>21.140323366743665</v>
          </cell>
          <cell r="JF103">
            <v>4.5743656831980672E-2</v>
          </cell>
          <cell r="JG103">
            <v>3.2088962627048758</v>
          </cell>
          <cell r="JH103">
            <v>24.186295979161045</v>
          </cell>
          <cell r="JI103">
            <v>1.3810458884600365</v>
          </cell>
          <cell r="JJ103" t="str">
            <v/>
          </cell>
          <cell r="JK103" t="str">
            <v/>
          </cell>
          <cell r="JL103">
            <v>86.078440685080253</v>
          </cell>
          <cell r="JM103">
            <v>4.2</v>
          </cell>
          <cell r="JN103">
            <v>6.9999999999999973</v>
          </cell>
          <cell r="JO103">
            <v>10.454832881662149</v>
          </cell>
          <cell r="JP103">
            <v>11.735788002200319</v>
          </cell>
          <cell r="JQ103">
            <v>36.116135531178649</v>
          </cell>
          <cell r="JR103">
            <v>57.256458897922315</v>
          </cell>
          <cell r="JS103">
            <v>57.302202554754295</v>
          </cell>
          <cell r="JT103">
            <v>60.511098817459171</v>
          </cell>
          <cell r="JU103">
            <v>84.697394796620216</v>
          </cell>
          <cell r="JV103">
            <v>86.078440685080253</v>
          </cell>
          <cell r="JW103">
            <v>86.078440685080253</v>
          </cell>
          <cell r="JX103">
            <v>86.078440685080253</v>
          </cell>
          <cell r="JY103">
            <v>100</v>
          </cell>
          <cell r="JZ103">
            <v>45.652173913043484</v>
          </cell>
          <cell r="KA103">
            <v>2100</v>
          </cell>
          <cell r="KB103">
            <v>25.187032418952626</v>
          </cell>
          <cell r="KC103">
            <v>214.94252873563218</v>
          </cell>
          <cell r="KD103">
            <v>81.651376146788991</v>
          </cell>
          <cell r="KE103">
            <v>4.1533546325878508</v>
          </cell>
          <cell r="KF103">
            <v>100</v>
          </cell>
          <cell r="KG103">
            <v>852.21238938053023</v>
          </cell>
          <cell r="KH103">
            <v>100</v>
          </cell>
          <cell r="KI103" t="str">
            <v/>
          </cell>
          <cell r="KJ103" t="str">
            <v/>
          </cell>
          <cell r="KK103">
            <v>100</v>
          </cell>
          <cell r="KL103">
            <v>67.741935483870961</v>
          </cell>
          <cell r="KM103">
            <v>100</v>
          </cell>
          <cell r="KN103">
            <v>58.100558659217882</v>
          </cell>
          <cell r="KO103">
            <v>117.37619461337967</v>
          </cell>
          <cell r="KP103">
            <v>100</v>
          </cell>
          <cell r="KQ103">
            <v>79.072200906871288</v>
          </cell>
          <cell r="KR103">
            <v>79.986657771847902</v>
          </cell>
          <cell r="KS103">
            <v>108.03600128576021</v>
          </cell>
          <cell r="KT103">
            <v>107.89141414141415</v>
          </cell>
          <cell r="KU103" t="str">
            <v/>
          </cell>
          <cell r="KV103" t="str">
            <v/>
          </cell>
          <cell r="KW103">
            <v>107.89141414141415</v>
          </cell>
          <cell r="KX103" t="str">
            <v>7873_1</v>
          </cell>
          <cell r="KY103" t="str">
            <v>1. Gestionar de manera eficiente los recursos para apoyar la misionalidad de la Entidad.</v>
          </cell>
          <cell r="KZ103">
            <v>94.056186868686865</v>
          </cell>
          <cell r="LA103">
            <v>69.76961017127006</v>
          </cell>
          <cell r="LB103" t="str">
            <v/>
          </cell>
          <cell r="LC103" t="str">
            <v/>
          </cell>
          <cell r="LD103">
            <v>97.028093434343432</v>
          </cell>
          <cell r="LE103">
            <v>74.134805085635037</v>
          </cell>
          <cell r="LF103">
            <v>14083637000</v>
          </cell>
          <cell r="LG103">
            <v>13162316148</v>
          </cell>
          <cell r="LH103">
            <v>8890437529</v>
          </cell>
          <cell r="LI103">
            <v>492482448</v>
          </cell>
          <cell r="LJ103">
            <v>423111123</v>
          </cell>
          <cell r="LK103">
            <v>4.2</v>
          </cell>
          <cell r="LL103">
            <v>2.7999999999999972</v>
          </cell>
          <cell r="LM103">
            <v>3.4548328816621519</v>
          </cell>
          <cell r="LN103">
            <v>1.2809551205381702</v>
          </cell>
          <cell r="LO103">
            <v>24.38034752897833</v>
          </cell>
          <cell r="LP103">
            <v>21.140323366743665</v>
          </cell>
          <cell r="LQ103">
            <v>4.5743656831980672E-2</v>
          </cell>
          <cell r="LR103">
            <v>3.2088962627048758</v>
          </cell>
          <cell r="LS103">
            <v>24.186295979161045</v>
          </cell>
          <cell r="LT103">
            <v>1.3810458884600365</v>
          </cell>
          <cell r="LU103" t="str">
            <v/>
          </cell>
          <cell r="LV103" t="str">
            <v/>
          </cell>
          <cell r="LW103">
            <v>86.078440685080253</v>
          </cell>
          <cell r="LX103">
            <v>86.078440685080253</v>
          </cell>
          <cell r="LY103">
            <v>86.078440685080253</v>
          </cell>
          <cell r="LZ103" t="str">
            <v>No oportuna: El tiempo de radicación debe coincidir con el plazo establecido por la Oficina Asesora de Planeación - OAP</v>
          </cell>
          <cell r="MA103" t="str">
            <v>Oportuno: Se radica en los tiempos establecidos por la Oficina Asesora de Planeación - OAP</v>
          </cell>
          <cell r="MB103" t="str">
            <v>Oportuno: Se radica en los tiempos establecidos por la Oficina Asesora de Planeación - OAP</v>
          </cell>
          <cell r="MC103" t="str">
            <v>Oportuno: Se radica en los tiempos establecidos por la Oficina Asesora de Planeación - OAP</v>
          </cell>
          <cell r="MD103" t="str">
            <v>Oportuno: Se radica en los tiempos establecidos por la Oficina Asesora de Planeación - OAP</v>
          </cell>
          <cell r="ME103" t="str">
            <v>Oportuno: Se radica en los tiempos establecidos por la Oficina Asesora de Planeación - OAP</v>
          </cell>
          <cell r="MF103" t="str">
            <v>Oportuno: Se radica en los tiempos establecidos por la Oficina Asesora de Planeación - OAP</v>
          </cell>
          <cell r="MG103" t="str">
            <v>Oportuno: Se radica en los tiempos establecidos por la Oficina Asesora de Planeación - OAP</v>
          </cell>
          <cell r="MH103">
            <v>0</v>
          </cell>
          <cell r="MI103">
            <v>0</v>
          </cell>
          <cell r="MJ103">
            <v>0</v>
          </cell>
          <cell r="MK103">
            <v>0</v>
          </cell>
          <cell r="ML10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10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10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10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10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Q10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10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10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103">
            <v>0</v>
          </cell>
          <cell r="MU103">
            <v>0</v>
          </cell>
          <cell r="MV103">
            <v>0</v>
          </cell>
          <cell r="MW103">
            <v>0</v>
          </cell>
          <cell r="MX103">
            <v>100</v>
          </cell>
          <cell r="MY103">
            <v>67.741935483870961</v>
          </cell>
          <cell r="MZ103">
            <v>100</v>
          </cell>
          <cell r="NA103">
            <v>58.100558659217882</v>
          </cell>
          <cell r="NB103">
            <v>117.37619461337967</v>
          </cell>
          <cell r="NC103">
            <v>100</v>
          </cell>
          <cell r="ND103">
            <v>79.072200906871288</v>
          </cell>
          <cell r="NE103">
            <v>79.986657771847902</v>
          </cell>
          <cell r="NF103">
            <v>108.03600128576021</v>
          </cell>
          <cell r="NG103">
            <v>107.89141414141415</v>
          </cell>
          <cell r="NH103" t="str">
            <v/>
          </cell>
          <cell r="NI103" t="str">
            <v/>
          </cell>
          <cell r="NJ103" t="str">
            <v>La información consignada por el proyecto corresponde frente a las fuentes de información presupuestal oficial.
De acuerdo con el informe de cierre de vigencia a Enero de 2022:
El valor comprometido es del 78,45%.
Los giros sobre el valor programado corresponden al 0%.
Los giros sobre las reservas son del 3.82%.</v>
          </cell>
          <cell r="NK103" t="str">
            <v>La información consignada por el proyecto corresponde frente a las fuentes de información presupuestal oficial.
De acuerdo con el informe de cierre de vigencia a febrero de 2022:
El valor comprometido es del 78,45%.
Los giros sobre el valor programado corresponden al 3.53%.
Los giros sobre las reservas son del 40.51%.</v>
          </cell>
          <cell r="NL103" t="str">
            <v>La información consignada por el proyecto corresponde frente a las fuentes de información presupuestal oficial.
De acuerdo con el informe de cierre de vigencia a marzo de 2022:
El valor comprometido es del 78,45%.
Los giros sobre el valor programado corresponden al 10.63%.
Los giros sobre las reservas son del 54.59%.</v>
          </cell>
          <cell r="NM103" t="str">
            <v>La información consignada por el proyecto corresponde frente a las fuentes de información presupuestal oficial.
De acuerdo con el informe de cierre de vigencia a abril de 2022:
El valor comprometido es del 73,82%.
Los giros sobre el valor programado corresponden al 16.75%.
Los giros sobre las reservas son del 73.94%.</v>
          </cell>
          <cell r="NN103" t="str">
            <v>La información consignada por el proyecto corresponde frente a las fuentes de información presupuestal oficial.
De acuerdo con el informe de cierre de vigencia a mayo de 2022:
El valor comprometido es del 74,76%.
Los giros sobre el valor programado corresponden al 23,40%.
Los giros sobre las reservas son del 96,46%.</v>
          </cell>
          <cell r="NO103" t="str">
            <v>La información consignada por el proyecto corresponde frente a las fuentes de información presupuestal oficial.
De acuerdo con el informe de cierre de vigencia a junio de 2022:
El valor comprometido es del 92,47%.
Los giros sobre el valor programado corresponden al 29,98%.
Los giros sobre las reservas son del 96,46%.</v>
          </cell>
          <cell r="NP103" t="str">
            <v>La información consignada por el proyecto corresponde frente a las fuentes de información presupuestal oficial.
De acuerdo con el informe de cierre de vigencia a julio de 2022:
El valor comprometido es del 97,06%.
Los giros sobre el valor programado corresponden al 38,54%.
Los giros sobre las reservas son del 99,54%.</v>
          </cell>
          <cell r="NQ103" t="str">
            <v>La información consignada por el proyecto corresponde frente a las fuentes de información presupuestal oficial.
De acuerdo con el informe de cierre de vigencia a agosto de 2022:
El valor comprometido es del 97.06%.
Los giros sobre el valor programado corresponden al 47.76%.
Los giros sobre las reservas son del 99.54%.</v>
          </cell>
          <cell r="NR103">
            <v>0</v>
          </cell>
          <cell r="NS103">
            <v>0</v>
          </cell>
          <cell r="NT103">
            <v>0</v>
          </cell>
          <cell r="NU103">
            <v>0</v>
          </cell>
          <cell r="NV103"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W103" t="str">
            <v xml:space="preserve">Al corte de febrero de 2022, la meta tenía una programación de 6.13% y alcanzó una ejecución del 2.8% en el mes, es decir, un rezago del 3.33%. En la medida que el avance de la meta depende de las actividades se presenta la siguiente situación:
Al corte de febrero de 2022, la actividad  3"Adquirir los insumos para ejecutar los lineamientos ambientales, mantenimientos y adecuaciones programados en las Sedes de la Secretaría General” tenía una programación en el mes del 10%, sin embargo, no presentó avance debido a que no fue posible radicar el proceso que se tenía programado de suministro de ferretería, toda vez que la Entidad trató de adelantar la contratación por acuerdo Marco pero al cierre del periodo no fue habilitado el simulador del acuerdo en Colombia Compra Eficiente. La Dirección Administrativa y Financiera se encuentra actualizando los documentos previos para adelantar el proceso a través de otra modalidad. Se radicará la solicitud de contratación en marzo de 2022.  </v>
          </cell>
          <cell r="NX103"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Y103" t="str">
            <v>Al corte de abril de 2022, la meta tenía una programación de 20,20 y alcanzó una ejecución del 11.74 en el mes, es decir, un rezago del 8.46. En la medida que el avance de la meta depende de las actividades se presenta la siguiente situación:
La actividad  "4. Adquirir los bienes requeridos por la Entidad para ejecutar los lineamientos ambientales, mantenimientos y adecuaciones programados en las Sedes de la Secretaría General.”, tenía una programación en el mes de abril del 30%, con la radicación del proceso de contratación para la adquisición de un vehículo híbrido para apoyar el cumplimiento de las actividades misionales a cargo de la Secretaría General de la Alcaldía Mayor de Bogotá, sin embargo, teniendo en cuenta que para la adquisición de vehículos y maquinaria se debe contar con el concepto de viabilidad presupuestal  de la Secretaría Distrital de Hacienda - Dirección Distrital de Presupuesto, según lo previsto en el numeral 3.2.13 del Manual Operativo Presupuestal del Distrito Capital, con el cual no se cuenta aún, no fue posible radicar el proceso. Se radicará la solicitud de contratación en el mes de mayo.</v>
          </cell>
          <cell r="NZ103" t="str">
            <v>Al corte de mayo de 2022, la meta tenía una programación acumulada de 30,77 y alcanzó una ejecución del 36,12, es decir, una sobre ejecución del 5,35. En la medida que el avance de la meta depende de las actividades se presenta la siguiente situación:
La actividad  "3. Adquirir los insumos para ejecutar los lineamientos ambientales, mantenimientos y adecuaciones programados en las Sedes de la Secretaría General.”, tenía una programación en el mes de abril del 30%, sin embargo tuvo una ejecución del 65% debido a que para el contrato de suministro de Ferretería adelantado mediante acuerdo marco de precios se generó la orden de compra OC-90822 con numeración interna  4233000-726-2022, adicionalmente se suscribió el contrato 4233000-711-2022 para el suministro e instalación de una carpa para el Centro de Encuentro Rafael Uribe Uribe, y se radicó ante la Dirección de Contratación la solicitud de adición del contrato 1050-2021 para la adquisición e instalación de vidrios, a través del radicado 3-2022-13957. La adición se efectuó el 16 de mayo de 2022.
 La suscripción del contrato para el suministro e instalación de una Carpa para el Centro de Encuentro Rafael Uribe Uribe, y la adición del contrato 1051 de 2021 para la adquisición e instalación de vidrios, se encontraban programados para el mes de julio, sin embargo, los procesos para la contratación y adición se surtieron de manera ágil.</v>
          </cell>
          <cell r="OA103" t="str">
            <v xml:space="preserve">Al corte de junio de 2022, la actividad "4. Adquirir los bienes requeridos por la Entidad para ejecutar los lineamientos ambientales, mantenimientos y adecuaciones en las Sedes de la Secretaría General" tenía una programación acumulada del 100% y ejecutó 15% debido a que la radicación del proceso para la adquisición de lectores de códigos de barras se tenía previsto para junio, sin embargo, estaba pendiente la viabilidad por parte de la Dirección de Contratación para adelantar el proceso a través de Grandes Superficies. Si bien el proyecto tiene previsto la radicación del proceso se efectuará para el mes de julio se requiere seguimiento permanente para su cumplimiento.
</v>
          </cell>
          <cell r="OB103" t="str">
            <v xml:space="preserve">Al corte de julio de 2022, la meta tenía una programación acumulada de 72,47%, y alcanzó una ejecución acumulada de 57,30%, es decir, un rezago del 15,17%. En la medida que el avance de la meta depende de las actividades se presenta la siguiente situación:
La actividad "3. Adquirir los insumos para ejecutar los lineamientos ambientales, mantenimientos y adecuaciones programados en las Sedes de la Secretaría General." tenía una programación acumulada del 100% y ejecutó 75% debido a que en julio se realizó un nuevo proceso de estudio de mercado para el mantenimiento de equipos de Audio y video, sin resultado satisfactorio. Por lo anterior, se contempla un nuevo proceso de estudio de mercado ajustando el alcance del objeto consistente en realizar el mantenimiento preventivo con diagnóstico técnico.
</v>
          </cell>
          <cell r="OC103" t="str">
            <v xml:space="preserve">Al corte de agosto de 2022, la meta tenía una programación de 75,65%, y alcanzó una ejecución acumulada de 60,51 %, es decir, un rezago del 15,14%. En la medida que el avance de la meta depende de las actividades se presenta la siguiente situación:
La actividad "3. Adquirir los insumos para ejecutar los lineamientos ambientales, mantenimientos y adecuaciones programados en las Sedes de la Secretaría General" tenía una programación acumulada del 100% y ejecutó 75%, es decir, un rezago del 15%, debido a que en julio se realizó un nuevo estudio de mercado para contratar mediante un proceso de selección de mínima cuantía, el mantenimiento de equipos de Audio y video. Sin embargo, las cotizaciones recibidas superaban el presupuesto disponible en un 50%, por lo cual, el proyecto no contaría con los recursos para la presente vigencia y por ende se adelantará en la vigencia 2023.
La actividad 4 "Adquirir los bienes requeridos por la Entidad para ejecutar los lineamientos ambientales, mantenimientos y adecuaciones programados en las Sedes de la Secretaría General" tenía una programación acumulada del 100% y ejecutó 15%, es decir, un rezago del 75% debido a que el proceso de contratación para la adquisición de lectores de Código de barras, debía estar suscrito para el mes junio. Sin embargo, fue radicado ante la Dirección de Contratación mediante número 3-2022-25261 el 31 de agosto, se estima que el proceso se adjudique en el mes de septiembre.
En esta medida se recomienda articular las acciones pertinentes para garantizar su cumplimiento. </v>
          </cell>
          <cell r="OD103">
            <v>0</v>
          </cell>
          <cell r="OE103">
            <v>0</v>
          </cell>
          <cell r="OF103">
            <v>0</v>
          </cell>
          <cell r="OG103">
            <v>0</v>
          </cell>
          <cell r="OI103">
            <v>0</v>
          </cell>
          <cell r="OJ103" t="str">
            <v>PD168</v>
          </cell>
          <cell r="OK103">
            <v>79.782475158084921</v>
          </cell>
          <cell r="OL103">
            <v>0</v>
          </cell>
          <cell r="OM103">
            <v>0</v>
          </cell>
          <cell r="ON103">
            <v>0</v>
          </cell>
          <cell r="OO103">
            <v>0</v>
          </cell>
          <cell r="OP103">
            <v>0</v>
          </cell>
          <cell r="OQ103">
            <v>0</v>
          </cell>
          <cell r="OR103">
            <v>0</v>
          </cell>
          <cell r="OS103">
            <v>0</v>
          </cell>
          <cell r="OT103">
            <v>0</v>
          </cell>
          <cell r="OU103">
            <v>218640</v>
          </cell>
          <cell r="OV103">
            <v>0</v>
          </cell>
          <cell r="OW103">
            <v>0</v>
          </cell>
          <cell r="OX103">
            <v>218640</v>
          </cell>
          <cell r="OY103">
            <v>202756089</v>
          </cell>
          <cell r="OZ103">
            <v>202756089</v>
          </cell>
          <cell r="PA103">
            <v>202597481</v>
          </cell>
          <cell r="PB103">
            <v>202597481</v>
          </cell>
          <cell r="PC103">
            <v>202537862</v>
          </cell>
          <cell r="PD103">
            <v>202537862</v>
          </cell>
          <cell r="PE103">
            <v>202537449</v>
          </cell>
          <cell r="PF103">
            <v>202537449</v>
          </cell>
          <cell r="PG103">
            <v>202537449</v>
          </cell>
          <cell r="PH103">
            <v>202537449</v>
          </cell>
          <cell r="PI103">
            <v>0</v>
          </cell>
          <cell r="PJ103">
            <v>0</v>
          </cell>
          <cell r="PK103">
            <v>202537449</v>
          </cell>
          <cell r="PL103">
            <v>69371325</v>
          </cell>
          <cell r="PM103">
            <v>423111123</v>
          </cell>
          <cell r="PN103" t="str">
            <v>Meta Proyecto de Inversión</v>
          </cell>
        </row>
        <row r="104">
          <cell r="A104" t="str">
            <v>PD169</v>
          </cell>
          <cell r="B104">
            <v>7873</v>
          </cell>
          <cell r="C104" t="str">
            <v>7873_1</v>
          </cell>
          <cell r="D104">
            <v>2020110010189</v>
          </cell>
          <cell r="E104" t="str">
            <v>Un nuevo contrato social y ambiental para la Bogotá del siglo XXI</v>
          </cell>
          <cell r="F104" t="str">
            <v>5. Construir Bogotá región con gobierno abierto, transparente y ciudadanía consciente.</v>
          </cell>
          <cell r="G104" t="str">
            <v>56. Gestión Pública Efectiva</v>
          </cell>
          <cell r="H104" t="str">
            <v>Incrementar la capacidad institucional para atender con eficiencia los retos de su misionalidad en el Distrito.</v>
          </cell>
          <cell r="I104" t="str">
            <v>1. Gestionar de manera eficiente los recursos para apoyar la misionalidad de la Entidad.</v>
          </cell>
          <cell r="J104" t="str">
            <v>Fortalecimiento de la Capacidad Institucional de la Secretaría General</v>
          </cell>
          <cell r="K104" t="str">
            <v>Subsecretaria Corporativa</v>
          </cell>
          <cell r="L104" t="str">
            <v>Marcela Manrique Castro</v>
          </cell>
          <cell r="M104" t="str">
            <v>Subsecretaria Corporativa</v>
          </cell>
          <cell r="N104" t="str">
            <v>Subdirección de Servicios Administrativos</v>
          </cell>
          <cell r="O104" t="str">
            <v>María Yenifer Prada Peña</v>
          </cell>
          <cell r="P104" t="str">
            <v>Subdirectora de Servicios Administrativos</v>
          </cell>
          <cell r="Q104" t="str">
            <v>Jenny Alexandra Triana Casallas</v>
          </cell>
          <cell r="R104" t="str">
            <v>Cristhian Guacaneme</v>
          </cell>
          <cell r="S104" t="str">
            <v>1. Implementar 100 porciento de la Política de Gestión Documental (Iso 303000).</v>
          </cell>
          <cell r="T104" t="str">
            <v>Implementar 100 porciento de la Política de Gestión Documental (Iso 303000).</v>
          </cell>
          <cell r="AC104" t="str">
            <v>1. Implementar 100 porciento de la Política de Gestión Documental (Iso 303000).</v>
          </cell>
          <cell r="AI104" t="str">
            <v xml:space="preserve">PD_Meta Proyecto: 1. Implementar 100 porciento de la Política de Gestión Documental (Iso 303000).; </v>
          </cell>
          <cell r="AJ104" t="str">
            <v>Ajustado conforme con el Documento Técnico del Proyecto</v>
          </cell>
          <cell r="AK104">
            <v>44055</v>
          </cell>
          <cell r="AL104">
            <v>1</v>
          </cell>
          <cell r="AM104">
            <v>2022</v>
          </cell>
          <cell r="AN104" t="str">
            <v>Esta asociado al desarrollo de actividades que le permitan a la entidad el cumplimiento de los lineamientos establecidos para la gestión documental y la implementación del Sistema de Gestión Documental</v>
          </cell>
          <cell r="AO104" t="str">
            <v>Conservación de la memoria historica documental de la Secretaría General para garantizar la preservación, acceso y consulta por parte de los ciudadanos y demás partes interesadas.</v>
          </cell>
          <cell r="AP104">
            <v>2020</v>
          </cell>
          <cell r="AQ104">
            <v>2024</v>
          </cell>
          <cell r="AR104" t="str">
            <v>Suma</v>
          </cell>
          <cell r="AS104" t="str">
            <v>Eficiencia</v>
          </cell>
          <cell r="AT104" t="str">
            <v>Porcentaje</v>
          </cell>
          <cell r="AU104" t="str">
            <v>Gestión</v>
          </cell>
          <cell r="AV104">
            <v>2020</v>
          </cell>
          <cell r="AW104">
            <v>24.8</v>
          </cell>
          <cell r="AX104" t="str">
            <v>Informe de Gestión</v>
          </cell>
          <cell r="AY104">
            <v>0</v>
          </cell>
          <cell r="AZ104">
            <v>1</v>
          </cell>
          <cell r="BB104" t="str">
            <v>Mide el avance de implementación de la Política de Gestión Documental (Iso 303000)</v>
          </cell>
          <cell r="BC104" t="str">
            <v>Avance en la implementación de la Política de Gestión Documental / Avance programado en la implementación de la Política de Gestión Documental</v>
          </cell>
          <cell r="BD104" t="str">
            <v>Avance en la implementación de la Política de Gestión Documental</v>
          </cell>
          <cell r="BE104" t="str">
            <v>Avance programado en la implementación de la Política de Gestión Documental</v>
          </cell>
          <cell r="BF104" t="str">
            <v>Informes de Gestión</v>
          </cell>
          <cell r="BG104">
            <v>2</v>
          </cell>
          <cell r="BH104">
            <v>44558</v>
          </cell>
          <cell r="BI104" t="str">
            <v>Se ajustan los beneficios, efectos o impactos esperados, la descripción del método de cálculo, las variables 1 y 2, la fórmula de medición del indicador, y el campo de ¿Cómo cumplirá la meta o el indicador a lo largo del cuatrienio?.</v>
          </cell>
          <cell r="BJ104" t="str">
            <v>Establecer variables 1 y/o 2 numéricas</v>
          </cell>
          <cell r="BK104">
            <v>100</v>
          </cell>
          <cell r="BL104">
            <v>42</v>
          </cell>
          <cell r="BM104">
            <v>12</v>
          </cell>
          <cell r="BN104">
            <v>20</v>
          </cell>
          <cell r="BO104">
            <v>19</v>
          </cell>
          <cell r="BP104">
            <v>7</v>
          </cell>
          <cell r="BQ104">
            <v>3042725287</v>
          </cell>
          <cell r="BR104">
            <v>391536940</v>
          </cell>
          <cell r="BS104">
            <v>716160461</v>
          </cell>
          <cell r="BT104">
            <v>891634886</v>
          </cell>
          <cell r="BU104">
            <v>566225000</v>
          </cell>
          <cell r="BV104">
            <v>477168000</v>
          </cell>
          <cell r="BW104">
            <v>42</v>
          </cell>
          <cell r="BX104">
            <v>14</v>
          </cell>
          <cell r="BY104">
            <v>32</v>
          </cell>
          <cell r="BZ104">
            <v>12</v>
          </cell>
          <cell r="CA104">
            <v>20</v>
          </cell>
          <cell r="CB104">
            <v>390332824</v>
          </cell>
          <cell r="CC104">
            <v>331721289</v>
          </cell>
          <cell r="CD104">
            <v>716160461</v>
          </cell>
          <cell r="CE104">
            <v>701145728</v>
          </cell>
          <cell r="CF104">
            <v>42</v>
          </cell>
          <cell r="CG104">
            <v>12</v>
          </cell>
          <cell r="CH104">
            <v>68</v>
          </cell>
          <cell r="CI104" t="str">
            <v>Suma</v>
          </cell>
          <cell r="CJ104">
            <v>1.6</v>
          </cell>
          <cell r="CK104">
            <v>0</v>
          </cell>
          <cell r="CL104">
            <v>3.4</v>
          </cell>
          <cell r="CM104">
            <v>0</v>
          </cell>
          <cell r="CN104">
            <v>0</v>
          </cell>
          <cell r="CO104">
            <v>5</v>
          </cell>
          <cell r="CP104">
            <v>0</v>
          </cell>
          <cell r="CQ104">
            <v>0</v>
          </cell>
          <cell r="CR104">
            <v>5</v>
          </cell>
          <cell r="CS104">
            <v>0</v>
          </cell>
          <cell r="CT104">
            <v>0</v>
          </cell>
          <cell r="CU104">
            <v>5</v>
          </cell>
          <cell r="CV104">
            <v>20</v>
          </cell>
          <cell r="CW104">
            <v>15</v>
          </cell>
          <cell r="CX104">
            <v>15</v>
          </cell>
          <cell r="CY104">
            <v>1.6</v>
          </cell>
          <cell r="CZ104">
            <v>0</v>
          </cell>
          <cell r="DA104">
            <v>3.4</v>
          </cell>
          <cell r="DB104">
            <v>0</v>
          </cell>
          <cell r="DC104">
            <v>0</v>
          </cell>
          <cell r="DD104">
            <v>5</v>
          </cell>
          <cell r="DE104">
            <v>0</v>
          </cell>
          <cell r="DF104">
            <v>0</v>
          </cell>
          <cell r="DG104">
            <v>5</v>
          </cell>
          <cell r="DH104">
            <v>0</v>
          </cell>
          <cell r="DI104">
            <v>0</v>
          </cell>
          <cell r="DJ104">
            <v>5</v>
          </cell>
          <cell r="DK104">
            <v>20</v>
          </cell>
          <cell r="DL104">
            <v>1.6</v>
          </cell>
          <cell r="DM104">
            <v>0</v>
          </cell>
          <cell r="DN104">
            <v>3.4</v>
          </cell>
          <cell r="DO104">
            <v>0</v>
          </cell>
          <cell r="DP104">
            <v>0</v>
          </cell>
          <cell r="DQ104">
            <v>4</v>
          </cell>
          <cell r="DR104">
            <v>0</v>
          </cell>
          <cell r="DS104">
            <v>0</v>
          </cell>
          <cell r="DT104">
            <v>5</v>
          </cell>
          <cell r="DU104">
            <v>0</v>
          </cell>
          <cell r="DV104">
            <v>0</v>
          </cell>
          <cell r="DW104">
            <v>0</v>
          </cell>
          <cell r="DX104">
            <v>14</v>
          </cell>
          <cell r="DY104">
            <v>14</v>
          </cell>
          <cell r="DZ104" t="str">
            <v>Cronograma implementación Política de Gestión documental vigencia 2022</v>
          </cell>
          <cell r="EA104">
            <v>0</v>
          </cell>
          <cell r="EB104" t="str">
            <v>Informe de Gestión del Proyecto 7873 trimestral acumulado.</v>
          </cell>
          <cell r="EC104">
            <v>0</v>
          </cell>
          <cell r="ED104">
            <v>0</v>
          </cell>
          <cell r="EE104" t="str">
            <v>Informe de Gestión del Proyecto 7873 trimestral acumulado.</v>
          </cell>
          <cell r="EF104">
            <v>0</v>
          </cell>
          <cell r="EG104">
            <v>0</v>
          </cell>
          <cell r="EH104" t="str">
            <v>Informe de Gestión del Proyecto 7873 trimestral acumulado.</v>
          </cell>
          <cell r="EI104">
            <v>0</v>
          </cell>
          <cell r="EJ104">
            <v>0</v>
          </cell>
          <cell r="EK104" t="str">
            <v>Informe de Gestión del Proyecto 7873 trimestral acumulado.</v>
          </cell>
          <cell r="EL104" t="str">
            <v>Cronograma implementación Política de Gestión documental vigencia 2022</v>
          </cell>
          <cell r="EM104">
            <v>0</v>
          </cell>
          <cell r="EN104" t="str">
            <v>Informe de Gestión del Proyecto 7873 trimestral acumulado.</v>
          </cell>
          <cell r="EO104">
            <v>0</v>
          </cell>
          <cell r="EP104">
            <v>0</v>
          </cell>
          <cell r="EQ104" t="str">
            <v>Informe de Gestión del Proyecto 7873 trimestral acumulado.</v>
          </cell>
          <cell r="ER104">
            <v>0</v>
          </cell>
          <cell r="ES104">
            <v>0</v>
          </cell>
          <cell r="ET104" t="str">
            <v>Informe de Gestión del Proyecto 7873 trimestral acumulado.</v>
          </cell>
          <cell r="EU104">
            <v>0</v>
          </cell>
          <cell r="EV104">
            <v>0</v>
          </cell>
          <cell r="EW104">
            <v>0</v>
          </cell>
          <cell r="EX104">
            <v>860551000</v>
          </cell>
          <cell r="EY104">
            <v>860551000</v>
          </cell>
          <cell r="EZ104">
            <v>860551000</v>
          </cell>
          <cell r="FA104">
            <v>860551000</v>
          </cell>
          <cell r="FB104">
            <v>860551000</v>
          </cell>
          <cell r="FC104">
            <v>860551000</v>
          </cell>
          <cell r="FD104">
            <v>860551000</v>
          </cell>
          <cell r="FE104">
            <v>860551000</v>
          </cell>
          <cell r="FF104">
            <v>860551000</v>
          </cell>
          <cell r="FG104">
            <v>860551000</v>
          </cell>
          <cell r="FH104">
            <v>860551000</v>
          </cell>
          <cell r="FI104">
            <v>860551000</v>
          </cell>
          <cell r="FJ104">
            <v>860551000</v>
          </cell>
          <cell r="FK104">
            <v>860551000</v>
          </cell>
          <cell r="FL104">
            <v>860551000</v>
          </cell>
          <cell r="FM104">
            <v>860551000</v>
          </cell>
          <cell r="FN104">
            <v>860551000</v>
          </cell>
          <cell r="FO104">
            <v>860551000</v>
          </cell>
          <cell r="FP104">
            <v>860551000</v>
          </cell>
          <cell r="FQ104">
            <v>891634886</v>
          </cell>
          <cell r="FR104">
            <v>891634886</v>
          </cell>
          <cell r="FS104">
            <v>891634886</v>
          </cell>
          <cell r="FT104">
            <v>891634886</v>
          </cell>
          <cell r="FU104">
            <v>0</v>
          </cell>
          <cell r="FV104">
            <v>0</v>
          </cell>
          <cell r="FW104">
            <v>891634886</v>
          </cell>
          <cell r="FX104">
            <v>802548043</v>
          </cell>
          <cell r="FY104">
            <v>802548043</v>
          </cell>
          <cell r="FZ104">
            <v>802548043</v>
          </cell>
          <cell r="GA104">
            <v>802548043</v>
          </cell>
          <cell r="GB104">
            <v>802548043</v>
          </cell>
          <cell r="GC104">
            <v>802548043</v>
          </cell>
          <cell r="GD104">
            <v>775109148</v>
          </cell>
          <cell r="GE104">
            <v>744233783</v>
          </cell>
          <cell r="GF104">
            <v>793137403</v>
          </cell>
          <cell r="GG104">
            <v>801067721</v>
          </cell>
          <cell r="GH104">
            <v>0</v>
          </cell>
          <cell r="GI104">
            <v>0</v>
          </cell>
          <cell r="GJ104">
            <v>801067721</v>
          </cell>
          <cell r="GK104">
            <v>0</v>
          </cell>
          <cell r="GL104">
            <v>12794243</v>
          </cell>
          <cell r="GM104">
            <v>68835148</v>
          </cell>
          <cell r="GN104">
            <v>126567854</v>
          </cell>
          <cell r="GO104">
            <v>206135364</v>
          </cell>
          <cell r="GP104">
            <v>279094277</v>
          </cell>
          <cell r="GQ104">
            <v>352053190</v>
          </cell>
          <cell r="GR104">
            <v>418667850</v>
          </cell>
          <cell r="GS104">
            <v>485282510</v>
          </cell>
          <cell r="GT104">
            <v>555281221</v>
          </cell>
          <cell r="GU104">
            <v>0</v>
          </cell>
          <cell r="GV104">
            <v>0</v>
          </cell>
          <cell r="GW104">
            <v>555281221</v>
          </cell>
          <cell r="GX104">
            <v>0</v>
          </cell>
          <cell r="GY104">
            <v>0</v>
          </cell>
          <cell r="GZ104">
            <v>0</v>
          </cell>
          <cell r="HA104">
            <v>0</v>
          </cell>
          <cell r="HB104">
            <v>0</v>
          </cell>
          <cell r="HC104">
            <v>0</v>
          </cell>
          <cell r="HD104">
            <v>0</v>
          </cell>
          <cell r="HE104">
            <v>0</v>
          </cell>
          <cell r="HF104">
            <v>0</v>
          </cell>
          <cell r="HG104">
            <v>15014733</v>
          </cell>
          <cell r="HH104">
            <v>0</v>
          </cell>
          <cell r="HI104">
            <v>0</v>
          </cell>
          <cell r="HJ104">
            <v>15014733</v>
          </cell>
          <cell r="HK104">
            <v>0</v>
          </cell>
          <cell r="HL104">
            <v>9304905</v>
          </cell>
          <cell r="HM104">
            <v>15014733</v>
          </cell>
          <cell r="HN104">
            <v>15014733</v>
          </cell>
          <cell r="HO104">
            <v>15014733</v>
          </cell>
          <cell r="HP104">
            <v>15014733</v>
          </cell>
          <cell r="HQ104">
            <v>15014733</v>
          </cell>
          <cell r="HR104">
            <v>15014733</v>
          </cell>
          <cell r="HS104">
            <v>15014733</v>
          </cell>
          <cell r="HT104">
            <v>15014733</v>
          </cell>
          <cell r="HU104">
            <v>0</v>
          </cell>
          <cell r="HV104">
            <v>0</v>
          </cell>
          <cell r="HW104">
            <v>15014733</v>
          </cell>
          <cell r="HX104" t="str">
            <v xml:space="preserve">Con corte a septiembre, la Secretaría General Cuenta con un avance del 14% en la implementación de todo el Sistema de Gestión Documental, del 20% programado para la vigencia 2022 estableciendo el cronograma de actividades para la implementación de la Política de Gestión Documental. 
Se logró la constitución de un repositorio de información para análisis y disponibilidad de esta y la aprobación de los programas de reprografía, documentos vitales y esenciales, capacitación archivística, descripción documental , el Modelo de requisitos para la gestión de documentos, el Esquema de metadatos, el Plan de transferencias documentales del Programa de Gestión Documental e instrumentos archivísticos,  Programa de normalización de formas y formularios electrónicos, el Programa de documentos especiales, y el Programa de fortalecimiento de la cultura archivística  por parte del Comité Institucional de Gestión y Desempeño de la entidad.
</v>
          </cell>
          <cell r="HY104" t="str">
            <v>En el cuarto trimestre se adelantarán las siguientes actividades previstas en el cronograma: la revisión final del documento para la implementación del Programa de Auditoría y Control y su remisión a la Oficina de Control Intenro,  la segunda mesa de trabajo con la Oficina de Tecnologías de la Información y las Comunicaciones para trabajar en la implementación de la Tabla de control de accesos; la definición de las actividades para la mplementación del Programa de fortalecimiento de la cultura archivística, y se actualizarán los demás aspectos del documento Sistema Integrado de Conservación.
Los productos que presentan algún rezago al igual que los que se encuentran programados para la vigencia, terminan su ejecución y serán entregados al 100% con corte a 31 de diciembre de 2022.
El 0,1 de rezago se presenta por solicitudes de terminación anticipada por parte de algunos contratistas de la subdirección de gestión documental que tenían en sus obligaciones, productos asociados a la meta 1.</v>
          </cell>
          <cell r="HZ104" t="str">
            <v/>
          </cell>
          <cell r="IA104" t="str">
            <v>Se elaboró el Cronograma implementación Política de Gestión documental vigencia 2022</v>
          </cell>
          <cell r="IB104" t="str">
            <v>No se programó avance para el periodo</v>
          </cell>
          <cell r="IC104" t="str">
            <v>Se realizó la revisión del inventario de Archivo Central del cual se identificaron registros que ya cumplieron el tiempo de retención y cuya Disposición Final es Conservación Total o Eliminación; se identificaron los registros correspondientes a series/subseries 6 dependencias; además, se alistaron 51 registros, se identificaron 8 registros duplicados de expedientes que pasarán a proceso de Eliminación. Se presentó el documento ajustado del programa de documentos especiales, la propuesta de formato de testigo documental, la propuesta de rotulo de referencia cruzada y la propuesta de formato de inventario de documentos especiales; se incorporó a 3 dependencias en el cuadro de caracterización documental; se elaboró y socializó el cronograma de visitas de asistencia técnica para la organización de archivos mediante memorando 3-2022-452 y se realizaron 6 visitas; se actualizó la ubicación topográfica de 7969 registros de la serie contratos vigencia 2012, 2013, 2014, 2015 y 2016 en el inventario documental del Archivo Central; se verificó la consolidación de los inventarios documentales de los archivos de gestión para 6 dependencias; se realizó análisis de las series y subseries con disposición final selección y conservación total objeto de transferencia secundaria al archivo central periodo 10; se presentó la consulta al Archivo Distrital de Bogotá sobre las características del proceso de digitalización objeto de transferencia secundaria; se solicitó a la Oficina de Tecnologías de la Información la configuración de los escáneres de ventanilla para cumplir con los criterios cel procedimiento;  se proyectó la resolución de costos de reproducción; se elaboró la presentación para la socialización del programa de reprografía; se determinó la metodología de trabajo a seguir y el listado de temas a presentar dentro del procedimiento de valoración que va a ser actualizado; y se intervinieron 6 fichas de valoración de la producción documental identificada dentro del período 9 de las Tablas de Valoración Documental. Se realizó la revisión e identificación de ajustes del programa de fortalecimiento de la cultura archivística y se presentó el documento con observaciones para ajustes; se actualizó el documento Sistema Integrado de Conservación, en los ítems Introducción y objetivos.</v>
          </cell>
          <cell r="ID104" t="str">
            <v>No se programó avance para el periodo</v>
          </cell>
          <cell r="IE104" t="str">
            <v>No se programó avance para el periodo</v>
          </cell>
          <cell r="IF104" t="str">
            <v>Se adelantaron las siguientes actividades previstas en el Cronograma de implementación Política de Gestión documental vigencia 2022: la revisión del inventario de Archivo Central del cual se identificaron registros que ya cumplieron el tiempo de retención y cuya Disposición Final es Conservación Total o Eliminación, con base en la Tabla de Valoración Documental, tarea en la cual se identificaron 5 registros que son duplicidad de expedientes ya intervenidos y que deben pasar a proceso de Eliminación; presentación del programa de formatos especiales al Comité Institucional de Gestión y Desempeño; revisión del Procedimiento 051 Organización de archivos, el Rótulo Documentos Especiales, Testigo Documentos Especiales, y el FUIDE - Formato Inventario Documentos Especiales; incorporación de la incorporación de tres dependencias al cuadro de caracterización documental; elaboración del plan de implementación del modelo de requisitos, que se estructuró en el plan de implementación de estrategia de documento electrónico; identificación y alistamiento de los registros de series/subseries de la antes denominadas Subdirección Administrativa, y Dirección Distrital de Asuntos Disciplinarios, cuya Disposición Final es Conservación Total; ejecución del cronograma de visitas para la implementación de la TRD en los archivos de gestión; actualización del inventario de Archivo Central, incorporando 234 nuevos registros de transferencia primarias; actualización de la ubicación topográfica de 1002 registros de la serie contratos vigencia 2011; elaboración del proyecto de digitalización para revisión de la Dirección Distrital de Archivo de Bogotá; elaboración y actualización de 37 fichas de valoración documental; presentación del documento de Programa de Fortalecimiento de la Cultura Archivística para aprobación del Comité Institucional de Gestión y Desempeño; actualización del documento Sistema Integrado de Conservación, en los ítems Introducción y objetivos; revisión del Plan de preservación frente a las dispocisiones del Acuerdo 06 de 2014 del Archivo General de la Nación y la guía “Fundamentos de Preservación digital a largo plazo”; y la revisión y adecuación del Plan de Preservación a Largo Plazo.</v>
          </cell>
          <cell r="IG104" t="str">
            <v>No se programó avance para el periodo</v>
          </cell>
          <cell r="IH104" t="str">
            <v>No se programó avance para el periodo</v>
          </cell>
          <cell r="II104" t="str">
            <v>Se adelantaron las siguientes actividades previstas en el Cronograma de implementación Política de Gestión documental vigencia 2022: la revisión del inventario de Archivo Central del cual se identificaron registros que ya cumplieron el tiempo de retención y cuya Disposición Final es Conservación Total o Eliminación, con base en la Tabla de Valoración Documental, tarea en la cual se identificaron 5 registros que son duplicidad de expedientes ya intervenidos y que deben pasar a proceso de Eliminación; presentación del programa de formatos especiales al Comité Institucional de Gestión y Desempeño; revisión del Procedimiento 051 Organización de archivos, el Rótulo Documentos Especiales, Testigo Documentos Especiales, y el FUIDE - Formato Inventario Documentos Especiales; incorporación de la incorporación de tres dependencias al cuadro de caracterización documental; elaboración del plan de implementación del modelo de requisitos, que se estructuró en el plan de implementación de estrategia de documento electrónico; identificación y alistamiento de los registros de series/subseries de la antes denominadas Subdirección Administrativa, y Dirección Distrital de Asuntos Disciplinarios, cuya Disposición Final es Conservación Total; ejecución del cronograma de visitas para la implementación de la TRD en los archivos de gestión; actualización del inventario de Archivo Central, incorporando 234 nuevos registros de transferencia primarias; actualización de la ubicación topográfica de 1002 registros de la serie contratos vigencia 2011; elaboración del proyecto de digitalización para revisión de la Dirección Distrital de Archivo de Bogotá; elaboración y actualización de 37 fichas de valoración documental; presentación del documento de Programa de Fortalecimiento de la Cultura Archivística para aprobación del Comité Institucional de Gestión y Desempeño; actualización del documento Sistema Integrado de Conservación, en los ítems Introducción y objetivos; revisión del Plan de preservación frente a las dispocisiones del Acuerdo 06 de 2014 del Archivo General de la Nación y la guía “Fundamentos de Preservación digital a largo plazo”; y la revisión y adecuación del Plan de Preservación a Largo Plazo.</v>
          </cell>
          <cell r="IJ104" t="str">
            <v>No se programó avance para el periodo</v>
          </cell>
          <cell r="IK104" t="str">
            <v/>
          </cell>
          <cell r="IL104" t="str">
            <v/>
          </cell>
          <cell r="IM104">
            <v>1</v>
          </cell>
          <cell r="IN104">
            <v>0</v>
          </cell>
          <cell r="IO104">
            <v>1</v>
          </cell>
          <cell r="IP104">
            <v>0</v>
          </cell>
          <cell r="IQ104">
            <v>0</v>
          </cell>
          <cell r="IR104">
            <v>0.8</v>
          </cell>
          <cell r="IS104">
            <v>0</v>
          </cell>
          <cell r="IT104">
            <v>0</v>
          </cell>
          <cell r="IU104">
            <v>1</v>
          </cell>
          <cell r="IV104">
            <v>0</v>
          </cell>
          <cell r="IW104">
            <v>0</v>
          </cell>
          <cell r="IX104">
            <v>0</v>
          </cell>
          <cell r="IY104">
            <v>0.7</v>
          </cell>
          <cell r="IZ104">
            <v>8</v>
          </cell>
          <cell r="JA104">
            <v>0</v>
          </cell>
          <cell r="JB104">
            <v>17</v>
          </cell>
          <cell r="JC104">
            <v>0</v>
          </cell>
          <cell r="JD104">
            <v>0</v>
          </cell>
          <cell r="JE104">
            <v>20</v>
          </cell>
          <cell r="JF104">
            <v>0</v>
          </cell>
          <cell r="JG104">
            <v>0</v>
          </cell>
          <cell r="JH104">
            <v>25</v>
          </cell>
          <cell r="JI104">
            <v>0</v>
          </cell>
          <cell r="JJ104">
            <v>0</v>
          </cell>
          <cell r="JK104">
            <v>0</v>
          </cell>
          <cell r="JL104">
            <v>70</v>
          </cell>
          <cell r="JM104">
            <v>8</v>
          </cell>
          <cell r="JN104">
            <v>8</v>
          </cell>
          <cell r="JO104">
            <v>25</v>
          </cell>
          <cell r="JP104">
            <v>25</v>
          </cell>
          <cell r="JQ104">
            <v>25</v>
          </cell>
          <cell r="JR104">
            <v>45</v>
          </cell>
          <cell r="JS104">
            <v>45</v>
          </cell>
          <cell r="JT104">
            <v>45</v>
          </cell>
          <cell r="JU104">
            <v>70</v>
          </cell>
          <cell r="JV104">
            <v>70</v>
          </cell>
          <cell r="JW104">
            <v>70</v>
          </cell>
          <cell r="JX104">
            <v>70</v>
          </cell>
          <cell r="JY104">
            <v>100</v>
          </cell>
          <cell r="JZ104" t="str">
            <v/>
          </cell>
          <cell r="KA104">
            <v>100</v>
          </cell>
          <cell r="KB104" t="str">
            <v/>
          </cell>
          <cell r="KC104" t="str">
            <v/>
          </cell>
          <cell r="KD104">
            <v>80</v>
          </cell>
          <cell r="KE104" t="str">
            <v/>
          </cell>
          <cell r="KF104" t="str">
            <v/>
          </cell>
          <cell r="KG104">
            <v>100</v>
          </cell>
          <cell r="KH104" t="str">
            <v/>
          </cell>
          <cell r="KI104" t="str">
            <v/>
          </cell>
          <cell r="KJ104" t="str">
            <v/>
          </cell>
          <cell r="KK104">
            <v>100</v>
          </cell>
          <cell r="KL104">
            <v>100</v>
          </cell>
          <cell r="KM104">
            <v>100</v>
          </cell>
          <cell r="KN104">
            <v>100</v>
          </cell>
          <cell r="KO104">
            <v>100</v>
          </cell>
          <cell r="KP104">
            <v>90</v>
          </cell>
          <cell r="KQ104">
            <v>90</v>
          </cell>
          <cell r="KR104">
            <v>90</v>
          </cell>
          <cell r="KS104">
            <v>93.333333333333329</v>
          </cell>
          <cell r="KT104">
            <v>93.333333333333329</v>
          </cell>
          <cell r="KU104" t="str">
            <v/>
          </cell>
          <cell r="KV104" t="str">
            <v/>
          </cell>
          <cell r="KW104">
            <v>93.333333333333329</v>
          </cell>
          <cell r="KX104" t="str">
            <v>7873_1</v>
          </cell>
          <cell r="KY104" t="str">
            <v>1. Gestionar de manera eficiente los recursos para apoyar la misionalidad de la Entidad.</v>
          </cell>
          <cell r="KZ104">
            <v>94.056186868686865</v>
          </cell>
          <cell r="LA104">
            <v>69.76961017127006</v>
          </cell>
          <cell r="LB104" t="str">
            <v/>
          </cell>
          <cell r="LC104" t="str">
            <v/>
          </cell>
          <cell r="LD104">
            <v>97.028093434343432</v>
          </cell>
          <cell r="LE104">
            <v>74.134805085635037</v>
          </cell>
          <cell r="LF104">
            <v>14083637000</v>
          </cell>
          <cell r="LG104">
            <v>13162316148</v>
          </cell>
          <cell r="LH104">
            <v>8890437529</v>
          </cell>
          <cell r="LI104">
            <v>492482448</v>
          </cell>
          <cell r="LJ104">
            <v>423111123</v>
          </cell>
          <cell r="LK104">
            <v>1.6</v>
          </cell>
          <cell r="LL104">
            <v>0</v>
          </cell>
          <cell r="LM104">
            <v>3.4</v>
          </cell>
          <cell r="LN104">
            <v>0</v>
          </cell>
          <cell r="LO104">
            <v>0</v>
          </cell>
          <cell r="LP104">
            <v>4</v>
          </cell>
          <cell r="LQ104">
            <v>0</v>
          </cell>
          <cell r="LR104">
            <v>0</v>
          </cell>
          <cell r="LS104">
            <v>5</v>
          </cell>
          <cell r="LT104">
            <v>0</v>
          </cell>
          <cell r="LU104" t="str">
            <v/>
          </cell>
          <cell r="LV104" t="str">
            <v/>
          </cell>
          <cell r="LW104">
            <v>14</v>
          </cell>
          <cell r="LX104">
            <v>14</v>
          </cell>
          <cell r="LY104">
            <v>14</v>
          </cell>
          <cell r="LZ104" t="str">
            <v>No oportuna: El tiempo de radicación debe coincidir con el plazo establecido por la Oficina Asesora de Planeación - OAP</v>
          </cell>
          <cell r="MA104" t="str">
            <v>No aplica</v>
          </cell>
          <cell r="MB104" t="str">
            <v>Oportuno: Se radica en los tiempos establecidos por la Oficina Asesora de Planeación - OAP</v>
          </cell>
          <cell r="MC104" t="str">
            <v>No aplica</v>
          </cell>
          <cell r="MD104" t="str">
            <v>No aplica</v>
          </cell>
          <cell r="ME104" t="str">
            <v>Oportuno: Se radica en los tiempos establecidos por la Oficina Asesora de Planeación - OAP</v>
          </cell>
          <cell r="MF104" t="str">
            <v>No aplica</v>
          </cell>
          <cell r="MG104" t="str">
            <v>No aplica</v>
          </cell>
          <cell r="MH104">
            <v>0</v>
          </cell>
          <cell r="MI104">
            <v>0</v>
          </cell>
          <cell r="MJ104">
            <v>0</v>
          </cell>
          <cell r="MK104">
            <v>0</v>
          </cell>
          <cell r="ML10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104" t="str">
            <v>No aplica</v>
          </cell>
          <cell r="MN10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104" t="str">
            <v>No aplica</v>
          </cell>
          <cell r="MP104" t="str">
            <v>No aplica</v>
          </cell>
          <cell r="MQ10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104" t="str">
            <v>No aplica</v>
          </cell>
          <cell r="MS104" t="str">
            <v>No aplica</v>
          </cell>
          <cell r="MT104">
            <v>0</v>
          </cell>
          <cell r="MU104">
            <v>0</v>
          </cell>
          <cell r="MV104">
            <v>0</v>
          </cell>
          <cell r="MW104">
            <v>0</v>
          </cell>
          <cell r="MX104">
            <v>100</v>
          </cell>
          <cell r="MY104">
            <v>100</v>
          </cell>
          <cell r="MZ104">
            <v>100</v>
          </cell>
          <cell r="NA104">
            <v>100</v>
          </cell>
          <cell r="NB104">
            <v>100</v>
          </cell>
          <cell r="NC104">
            <v>90</v>
          </cell>
          <cell r="ND104">
            <v>90</v>
          </cell>
          <cell r="NE104">
            <v>90</v>
          </cell>
          <cell r="NF104">
            <v>93.333333333333329</v>
          </cell>
          <cell r="NG104">
            <v>93.333333333333329</v>
          </cell>
          <cell r="NH104" t="str">
            <v/>
          </cell>
          <cell r="NI104" t="str">
            <v/>
          </cell>
          <cell r="NJ104" t="str">
            <v>La información consignada por el proyecto corresponde frente a las fuentes de información presupuestal oficial.
De acuerdo con el informe de cierre de vigencia a Enero de 2022:
El valor comprometido es del 93.26%.
Los giros sobre el valor programado corresponden al 0%.
Los giros sobre las reservas son del 0%.</v>
          </cell>
          <cell r="NK104" t="str">
            <v>La información consignada por el proyecto corresponde frente a las fuentes de información presupuestal oficial.
De acuerdo con el informe de cierre de vigencia a febrero de 2022:
El valor comprometido es del 93.26%.
Los giros sobre el valor programado corresponden al 1.49%.
Los giros sobre las reservas son del 61.97%.</v>
          </cell>
          <cell r="NL104" t="str">
            <v>La información consignada por el proyecto corresponde frente a las fuentes de información presupuestal oficial.
De acuerdo con el informe de cierre de vigencia a marzo de 2022:
El valor comprometido es del 93.26%.
Los giros sobre el valor programado corresponden al 8.00%.
Los giros sobre las reservas son del 100%.</v>
          </cell>
          <cell r="NM104" t="str">
            <v>La información consignada por el proyecto corresponde frente a las fuentes de información presupuestal oficial.
De acuerdo con el informe de cierre de vigencia a abril de 2022:
El valor comprometido es del 93.26%.
Los giros sobre el valor programado corresponden al 14.71%.
Los giros sobre las reservas son del 100%.</v>
          </cell>
          <cell r="NN104" t="str">
            <v>La información consignada por el proyecto corresponde frente a las fuentes de información presupuestal oficial.
De acuerdo con el informe de cierre de vigencia a mayo de 2022:
El valor comprometido es del 93.26%.
Los giros sobre el valor programado corresponden al 23.95%.
Los giros sobre las reservas son del 100%.</v>
          </cell>
          <cell r="NO104" t="str">
            <v>La información consignada por el proyecto corresponde frente a las fuentes de información presupuestal oficial.
De acuerdo con el informe de cierre de vigencia a junio de 2022:
El valor comprometido es del 93.26%.
Los giros sobre el valor programado corresponden al 32.43%.
Los giros sobre las reservas son del 100%.</v>
          </cell>
          <cell r="NP104" t="str">
            <v>La información consignada por el proyecto corresponde frente a las fuentes de información presupuestal oficial.
De acuerdo con el informe de cierre de vigencia a julio de 2022:
El valor comprometido es del 87,67%.
Los giros sobre el valor programado corresponden al 39,48%.
Los giros sobre las reservas son del 100%.</v>
          </cell>
          <cell r="NQ104" t="str">
            <v>La información consignada por el proyecto corresponde frente a las fuentes de información presupuestal oficial.
De acuerdo con el informe de cierre de vigencia a agosto de 2022:
El valor comprometido es del 83.47%.
Los giros sobre el valor programado corresponden al 46.96%.
Los giros sobre las reservas son del 100%.</v>
          </cell>
          <cell r="NR104">
            <v>0</v>
          </cell>
          <cell r="NS104">
            <v>0</v>
          </cell>
          <cell r="NT104">
            <v>0</v>
          </cell>
          <cell r="NU104">
            <v>0</v>
          </cell>
          <cell r="NV104"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W104" t="str">
            <v>No aplica para el mes de reporte de acuerdo con la programación de la meta.</v>
          </cell>
          <cell r="NX104"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Y104" t="str">
            <v>No aplica para el mes de reporte de acuerdo con la programación de la meta.</v>
          </cell>
          <cell r="NZ104" t="str">
            <v>No aplica para el mes de reporte de acuerdo con la programación de la meta.</v>
          </cell>
          <cell r="OA104" t="str">
            <v xml:space="preserve">Al corte de junio de 2022, la meta tenía una programación acumulada de 10% y alcanzó una ejecución del 9%, es decir, un rezago de 1%. En la medida que el avance de la meta depende de las actividades se presenta la siguiente situación:
Las actividades  "2. Organizar y transferir los archivos de gestión y mantener del sistema de gestión documental” y "3. Implementar el Sistema Integrado de Conservación", tenía una programación acumulada del 52,5% y ejecutó 47,48% y 43% respectivamente debido a que está pendiente realizar  la mesa técnica con la Dirección Distrital de Archivo de Bogotá, para la estructuración y revisión del documento para la implementación del Programa de Auditoría y Control, y la segunda mesa de trabajo con la Oficina de Tecnologías de la Información y las Comunicaciones para trabajar en la implementación de la Tabla de control de accesos.
En la medida que se encuentra pendiente la aprobación del proyecto de digitalización por parte de la Dirección Distrital del Archivo de Bogotá, se requiere articular las acciones necesarias que permitan su cumplimiento en los plazos previstos. 
</v>
          </cell>
          <cell r="OB104" t="str">
            <v xml:space="preserve">Al corte de julio de 2022, la meta tenía una programación acumulada de 10% y alcanzó una ejecución del 9%, es decir, un rezago de 1%. En la medida que el avance de la meta depende de las actividades se presenta la siguiente situación:
Las actividades  "2. Organizar y transferir los archivos de gestión y mantener del sistema de gestión documental” y "3. Implementar el Sistema Integrado de Conservación", tenía una programación acumulada del 52,5% y ejecutó 47,48% y 43% respectivamente debido a que está pendiente realizar  la mesa técnica con la Dirección Distrital de Archivo de Bogotá, para la estructuración y revisión del documento para la implementación del Programa de Auditoría y Control, y la segunda mesa de trabajo con la Oficina de Tecnologías de la Información y las Comunicaciones para trabajar en la implementación de la Tabla de control de accesos.
En la medida que se encuentra pendiente la aprobación del proyecto de digitalización por parte de la Dirección Distrital del Archivo de Bogotá, se requiere articular las acciones necesarias que permitan su cumplimiento en los plazos previstos. 
</v>
          </cell>
          <cell r="OC104" t="str">
            <v xml:space="preserve">Al corte de agosto de 2022, la meta tenía programado el 10% y alcanzó el 9%, es decir, un rezago de 1%, debido que se encuentra pendiente realizar 2 mesas técnicas para:
• La estructuración y revisión del documento para la implementación del Programa de Auditoría y Control (La mesa técnica con la Dirección Distrital de Archivo de Bogotá).
• Avanzar en la implementación de la Tabla de control de accesos con la Oficina de Tecnologías de la Información y las Comunicaciones para definir las actividades asociadas a la implementación del Programa de fortalecimiento de la cultura archivística y aspectos del documento Sistema Integrado de Conservación.
El proyecto indica que las mesas se realizarán en el tercer trimestre del 2022.
Adicionalmente en el reporte con corte agosto se indica que está pendiente la aprobación del proyecto digitalización por parte de la Dirección Distrital del Archivo de Bogotá, sin embargo, según memorando radicado 3-2022-24580 se indica que no se va a llevar a cabo para la vigencia 2022, se recomienda a la dependencia ampliar información sobre la afectación que pueda tener en el cumplimiento de la meta. 
</v>
          </cell>
          <cell r="OD104">
            <v>0</v>
          </cell>
          <cell r="OE104">
            <v>0</v>
          </cell>
          <cell r="OF104">
            <v>0</v>
          </cell>
          <cell r="OG104">
            <v>0</v>
          </cell>
          <cell r="OJ104" t="str">
            <v>PD169</v>
          </cell>
          <cell r="OK104">
            <v>15</v>
          </cell>
          <cell r="OL104">
            <v>0</v>
          </cell>
          <cell r="OM104">
            <v>0</v>
          </cell>
          <cell r="ON104">
            <v>0</v>
          </cell>
          <cell r="OO104">
            <v>0</v>
          </cell>
          <cell r="OP104">
            <v>0</v>
          </cell>
          <cell r="OQ104">
            <v>0</v>
          </cell>
          <cell r="OR104">
            <v>0</v>
          </cell>
          <cell r="OS104">
            <v>0</v>
          </cell>
          <cell r="OT104">
            <v>0</v>
          </cell>
          <cell r="OU104">
            <v>0</v>
          </cell>
          <cell r="OV104">
            <v>0</v>
          </cell>
          <cell r="OW104">
            <v>0</v>
          </cell>
          <cell r="OX104">
            <v>0</v>
          </cell>
          <cell r="OY104">
            <v>15014733</v>
          </cell>
          <cell r="OZ104">
            <v>15014733</v>
          </cell>
          <cell r="PA104">
            <v>15014733</v>
          </cell>
          <cell r="PB104">
            <v>15014733</v>
          </cell>
          <cell r="PC104">
            <v>15014733</v>
          </cell>
          <cell r="PD104">
            <v>15014733</v>
          </cell>
          <cell r="PE104">
            <v>15014733</v>
          </cell>
          <cell r="PF104">
            <v>15014733</v>
          </cell>
          <cell r="PG104">
            <v>15014733</v>
          </cell>
          <cell r="PH104">
            <v>15014733</v>
          </cell>
          <cell r="PI104">
            <v>0</v>
          </cell>
          <cell r="PJ104">
            <v>0</v>
          </cell>
          <cell r="PK104">
            <v>15014733</v>
          </cell>
          <cell r="PL104">
            <v>69371325</v>
          </cell>
          <cell r="PM104">
            <v>423111123</v>
          </cell>
          <cell r="PN104" t="str">
            <v>Meta Proyecto de Inversión</v>
          </cell>
        </row>
        <row r="105">
          <cell r="A105" t="str">
            <v>PD170</v>
          </cell>
          <cell r="B105">
            <v>7873</v>
          </cell>
          <cell r="C105" t="str">
            <v>7873_2</v>
          </cell>
          <cell r="D105">
            <v>2020110010189</v>
          </cell>
          <cell r="E105" t="str">
            <v>Un nuevo contrato social y ambiental para la Bogotá del siglo XXI</v>
          </cell>
          <cell r="F105" t="str">
            <v>5. Construir Bogotá región con gobierno abierto, transparente y ciudadanía consciente.</v>
          </cell>
          <cell r="G105" t="str">
            <v>56. Gestión Pública Efectiva</v>
          </cell>
          <cell r="H105" t="str">
            <v>Incrementar la capacidad institucional para atender con eficiencia los retos de su misionalidad en el Distrito.</v>
          </cell>
          <cell r="I105" t="str">
            <v>1. Gestionar de manera eficiente los recursos para apoyar la misionalidad de la Entidad.</v>
          </cell>
          <cell r="J105" t="str">
            <v>Fortalecimiento de la Capacidad Institucional de la Secretaría General</v>
          </cell>
          <cell r="K105" t="str">
            <v>Subsecretaria Corporativa</v>
          </cell>
          <cell r="L105" t="str">
            <v>Marcela Manrique Castro</v>
          </cell>
          <cell r="M105" t="str">
            <v>Subsecretaria Corporativa</v>
          </cell>
          <cell r="N105" t="str">
            <v>Subsecretaría Corporativa</v>
          </cell>
          <cell r="O105" t="str">
            <v>Marcela Manrique Castro</v>
          </cell>
          <cell r="P105" t="str">
            <v>Subsecretaria Corporativa</v>
          </cell>
          <cell r="Q105" t="str">
            <v>Jenny Alexandra Triana Casallas</v>
          </cell>
          <cell r="R105" t="str">
            <v>Cristhian Guacaneme</v>
          </cell>
          <cell r="S105" t="str">
            <v>2. Lograr 100 porciento de la eficiencia operacional para soportar la actividad misional de la entidad.</v>
          </cell>
          <cell r="T105" t="str">
            <v>Lograr 100 porciento de la eficiencia operacional para soportar la actividad misional de la entidad.</v>
          </cell>
          <cell r="AC105" t="str">
            <v>2. Lograr 100 porciento de la eficiencia operacional para soportar la actividad misional de la entidad.</v>
          </cell>
          <cell r="AI105" t="str">
            <v xml:space="preserve">PD_Meta Proyecto: 2. Lograr 100 porciento de la eficiencia operacional para soportar la actividad misional de la entidad.; </v>
          </cell>
          <cell r="AJ105">
            <v>0</v>
          </cell>
          <cell r="AK105">
            <v>44055</v>
          </cell>
          <cell r="AL105">
            <v>1</v>
          </cell>
          <cell r="AM105">
            <v>2022</v>
          </cell>
          <cell r="AN105" t="str">
            <v>Enmarca todas las gestiones adelantadas para generar los lineamientos técnicos que propendan por la optimización de los recursos, la agilidad u fortalecimiento de los procesos.</v>
          </cell>
          <cell r="AO105" t="str">
            <v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v>
          </cell>
          <cell r="AP105">
            <v>2020</v>
          </cell>
          <cell r="AQ105">
            <v>2024</v>
          </cell>
          <cell r="AR105" t="str">
            <v>Constante</v>
          </cell>
          <cell r="AS105" t="str">
            <v>Eficiencia</v>
          </cell>
          <cell r="AT105" t="str">
            <v>Porcentaje</v>
          </cell>
          <cell r="AU105" t="str">
            <v>Gestión</v>
          </cell>
          <cell r="AV105" t="str">
            <v>N/D</v>
          </cell>
          <cell r="AW105" t="str">
            <v>N/D</v>
          </cell>
          <cell r="AX105" t="str">
            <v>N/D</v>
          </cell>
          <cell r="AY105">
            <v>1</v>
          </cell>
          <cell r="AZ105">
            <v>0</v>
          </cell>
          <cell r="BB105" t="str">
            <v>Porcentaje de actividades adelantadas para lograr el 100% de la eficiencia operacional para soportar la actividad misional de la entidad</v>
          </cell>
          <cell r="BC105" t="str">
            <v>Total avance en la ejecución de las actividades programadas / Total ejecución programada de actividades</v>
          </cell>
          <cell r="BD105" t="str">
            <v>Avance en la ejecución de actividades programadas</v>
          </cell>
          <cell r="BE105" t="str">
            <v>Ejecución programada de Actividades</v>
          </cell>
          <cell r="BF105" t="str">
            <v>Informes de Gestión</v>
          </cell>
          <cell r="BG105">
            <v>1</v>
          </cell>
          <cell r="BH105">
            <v>44055</v>
          </cell>
          <cell r="BI105" t="str">
            <v>SIN</v>
          </cell>
          <cell r="BJ105" t="str">
            <v>Plan de acción - proyectos de inversión (actividades)</v>
          </cell>
          <cell r="BK105">
            <v>100</v>
          </cell>
          <cell r="BL105">
            <v>100</v>
          </cell>
          <cell r="BM105">
            <v>100</v>
          </cell>
          <cell r="BN105">
            <v>100</v>
          </cell>
          <cell r="BO105">
            <v>100</v>
          </cell>
          <cell r="BP105">
            <v>100</v>
          </cell>
          <cell r="BQ105">
            <v>16961130939</v>
          </cell>
          <cell r="BR105">
            <v>2259011209</v>
          </cell>
          <cell r="BS105">
            <v>4940293103</v>
          </cell>
          <cell r="BT105">
            <v>4591641599</v>
          </cell>
          <cell r="BU105">
            <v>618963000</v>
          </cell>
          <cell r="BV105">
            <v>4551222028</v>
          </cell>
          <cell r="BW105">
            <v>100</v>
          </cell>
          <cell r="BX105">
            <v>100</v>
          </cell>
          <cell r="BY105">
            <v>100</v>
          </cell>
          <cell r="BZ105">
            <v>100</v>
          </cell>
          <cell r="CA105">
            <v>100</v>
          </cell>
          <cell r="CB105">
            <v>2251995051</v>
          </cell>
          <cell r="CC105">
            <v>1893459170</v>
          </cell>
          <cell r="CD105">
            <v>4921704935</v>
          </cell>
          <cell r="CE105">
            <v>4715273344</v>
          </cell>
          <cell r="CF105">
            <v>100</v>
          </cell>
          <cell r="CG105">
            <v>100</v>
          </cell>
          <cell r="CH105" t="str">
            <v>No aplica</v>
          </cell>
          <cell r="CI105" t="str">
            <v>Suma</v>
          </cell>
          <cell r="CJ105">
            <v>0</v>
          </cell>
          <cell r="CK105">
            <v>0</v>
          </cell>
          <cell r="CL105">
            <v>25</v>
          </cell>
          <cell r="CM105">
            <v>0</v>
          </cell>
          <cell r="CN105">
            <v>0</v>
          </cell>
          <cell r="CO105">
            <v>25</v>
          </cell>
          <cell r="CP105">
            <v>0</v>
          </cell>
          <cell r="CQ105">
            <v>0</v>
          </cell>
          <cell r="CR105">
            <v>25</v>
          </cell>
          <cell r="CS105">
            <v>0</v>
          </cell>
          <cell r="CT105">
            <v>0</v>
          </cell>
          <cell r="CU105">
            <v>25</v>
          </cell>
          <cell r="CV105">
            <v>100</v>
          </cell>
          <cell r="CW105">
            <v>75</v>
          </cell>
          <cell r="CX105">
            <v>75</v>
          </cell>
          <cell r="CY105">
            <v>0</v>
          </cell>
          <cell r="CZ105">
            <v>0</v>
          </cell>
          <cell r="DA105">
            <v>25</v>
          </cell>
          <cell r="DB105">
            <v>0</v>
          </cell>
          <cell r="DC105">
            <v>0</v>
          </cell>
          <cell r="DD105">
            <v>25</v>
          </cell>
          <cell r="DE105">
            <v>0</v>
          </cell>
          <cell r="DF105">
            <v>0</v>
          </cell>
          <cell r="DG105">
            <v>25</v>
          </cell>
          <cell r="DH105">
            <v>0</v>
          </cell>
          <cell r="DI105">
            <v>0</v>
          </cell>
          <cell r="DJ105">
            <v>25</v>
          </cell>
          <cell r="DK105">
            <v>100</v>
          </cell>
          <cell r="DL105">
            <v>0</v>
          </cell>
          <cell r="DM105">
            <v>0</v>
          </cell>
          <cell r="DN105">
            <v>25</v>
          </cell>
          <cell r="DO105">
            <v>0</v>
          </cell>
          <cell r="DP105">
            <v>0</v>
          </cell>
          <cell r="DQ105">
            <v>25</v>
          </cell>
          <cell r="DR105">
            <v>0</v>
          </cell>
          <cell r="DS105">
            <v>0</v>
          </cell>
          <cell r="DT105">
            <v>25</v>
          </cell>
          <cell r="DU105">
            <v>0</v>
          </cell>
          <cell r="DV105">
            <v>0</v>
          </cell>
          <cell r="DW105">
            <v>0</v>
          </cell>
          <cell r="DX105">
            <v>75</v>
          </cell>
          <cell r="DY105">
            <v>75</v>
          </cell>
          <cell r="DZ105">
            <v>0</v>
          </cell>
          <cell r="EA105">
            <v>0</v>
          </cell>
          <cell r="EB105" t="str">
            <v>Informe de Gestión del Proyecto 7873 trimestral acumulado.</v>
          </cell>
          <cell r="EC105">
            <v>0</v>
          </cell>
          <cell r="ED105">
            <v>0</v>
          </cell>
          <cell r="EE105" t="str">
            <v>Informe de Gestión del Proyecto 7873 trimestral acumulado.</v>
          </cell>
          <cell r="EF105">
            <v>0</v>
          </cell>
          <cell r="EG105">
            <v>0</v>
          </cell>
          <cell r="EH105" t="str">
            <v>Informe de Gestión del Proyecto 7873 trimestral acumulado.</v>
          </cell>
          <cell r="EI105">
            <v>0</v>
          </cell>
          <cell r="EJ105">
            <v>0</v>
          </cell>
          <cell r="EK105" t="str">
            <v>Informe de Gestión del Proyecto 7873 trimestral acumulado.</v>
          </cell>
          <cell r="EL105">
            <v>0</v>
          </cell>
          <cell r="EM105">
            <v>0</v>
          </cell>
          <cell r="EN105" t="str">
            <v>Informe de Gestión del Proyecto 7873 trimestral acumulado.</v>
          </cell>
          <cell r="EO105">
            <v>0</v>
          </cell>
          <cell r="EP105">
            <v>0</v>
          </cell>
          <cell r="EQ105" t="str">
            <v>Informe de Gestión del Proyecto 7873 trimestral acumulado.</v>
          </cell>
          <cell r="ER105">
            <v>0</v>
          </cell>
          <cell r="ES105">
            <v>0</v>
          </cell>
          <cell r="ET105" t="str">
            <v>Informe de Gestión del Proyecto 7873 trimestral acumulado.</v>
          </cell>
          <cell r="EU105">
            <v>0</v>
          </cell>
          <cell r="EV105">
            <v>0</v>
          </cell>
          <cell r="EW105">
            <v>0</v>
          </cell>
          <cell r="EX105">
            <v>4815840000</v>
          </cell>
          <cell r="EY105">
            <v>4815840000</v>
          </cell>
          <cell r="EZ105">
            <v>4815840000</v>
          </cell>
          <cell r="FA105">
            <v>4815840000</v>
          </cell>
          <cell r="FB105">
            <v>4815840000</v>
          </cell>
          <cell r="FC105">
            <v>4815840000</v>
          </cell>
          <cell r="FD105">
            <v>4815840000</v>
          </cell>
          <cell r="FE105">
            <v>4815840000</v>
          </cell>
          <cell r="FF105">
            <v>4815840000</v>
          </cell>
          <cell r="FG105">
            <v>4815840000</v>
          </cell>
          <cell r="FH105">
            <v>4815840000</v>
          </cell>
          <cell r="FI105">
            <v>4815840000</v>
          </cell>
          <cell r="FJ105">
            <v>4815840000</v>
          </cell>
          <cell r="FK105">
            <v>4815840000</v>
          </cell>
          <cell r="FL105">
            <v>4815840000</v>
          </cell>
          <cell r="FM105">
            <v>4786296406</v>
          </cell>
          <cell r="FN105">
            <v>4407177314</v>
          </cell>
          <cell r="FO105">
            <v>4407177314</v>
          </cell>
          <cell r="FP105">
            <v>4407177314</v>
          </cell>
          <cell r="FQ105">
            <v>4591641599</v>
          </cell>
          <cell r="FR105">
            <v>4591641599</v>
          </cell>
          <cell r="FS105">
            <v>4591641599</v>
          </cell>
          <cell r="FT105">
            <v>4591641599</v>
          </cell>
          <cell r="FU105">
            <v>0</v>
          </cell>
          <cell r="FV105">
            <v>0</v>
          </cell>
          <cell r="FW105">
            <v>4591641599</v>
          </cell>
          <cell r="FX105">
            <v>4193369460</v>
          </cell>
          <cell r="FY105">
            <v>4193369460</v>
          </cell>
          <cell r="FZ105">
            <v>4193369460</v>
          </cell>
          <cell r="GA105">
            <v>4193369460</v>
          </cell>
          <cell r="GB105">
            <v>4193369460</v>
          </cell>
          <cell r="GC105">
            <v>4337384014</v>
          </cell>
          <cell r="GD105">
            <v>4314386096</v>
          </cell>
          <cell r="GE105">
            <v>4478638815</v>
          </cell>
          <cell r="GF105">
            <v>4549478185</v>
          </cell>
          <cell r="GG105">
            <v>4563435542</v>
          </cell>
          <cell r="GH105">
            <v>0</v>
          </cell>
          <cell r="GI105">
            <v>0</v>
          </cell>
          <cell r="GJ105">
            <v>4563435542</v>
          </cell>
          <cell r="GK105">
            <v>0</v>
          </cell>
          <cell r="GL105">
            <v>159687501</v>
          </cell>
          <cell r="GM105">
            <v>577141999</v>
          </cell>
          <cell r="GN105">
            <v>1026056087</v>
          </cell>
          <cell r="GO105">
            <v>1462279024</v>
          </cell>
          <cell r="GP105">
            <v>1892950739</v>
          </cell>
          <cell r="GQ105">
            <v>2321624015</v>
          </cell>
          <cell r="GR105">
            <v>2755848512</v>
          </cell>
          <cell r="GS105">
            <v>3157159553</v>
          </cell>
          <cell r="GT105">
            <v>3537976011</v>
          </cell>
          <cell r="GU105">
            <v>0</v>
          </cell>
          <cell r="GV105">
            <v>0</v>
          </cell>
          <cell r="GW105">
            <v>3537976011</v>
          </cell>
          <cell r="GX105">
            <v>0</v>
          </cell>
          <cell r="GY105">
            <v>0</v>
          </cell>
          <cell r="GZ105">
            <v>0</v>
          </cell>
          <cell r="HA105">
            <v>0</v>
          </cell>
          <cell r="HB105">
            <v>0</v>
          </cell>
          <cell r="HC105">
            <v>0</v>
          </cell>
          <cell r="HD105">
            <v>0</v>
          </cell>
          <cell r="HE105">
            <v>0</v>
          </cell>
          <cell r="HF105">
            <v>0</v>
          </cell>
          <cell r="HG105">
            <v>206431591</v>
          </cell>
          <cell r="HH105">
            <v>0</v>
          </cell>
          <cell r="HI105">
            <v>0</v>
          </cell>
          <cell r="HJ105">
            <v>206431591</v>
          </cell>
          <cell r="HK105">
            <v>39492979</v>
          </cell>
          <cell r="HL105">
            <v>205003819</v>
          </cell>
          <cell r="HM105">
            <v>205558941</v>
          </cell>
          <cell r="HN105">
            <v>205558941</v>
          </cell>
          <cell r="HO105">
            <v>205558941</v>
          </cell>
          <cell r="HP105">
            <v>205558941</v>
          </cell>
          <cell r="HQ105">
            <v>205558941</v>
          </cell>
          <cell r="HR105">
            <v>205558941</v>
          </cell>
          <cell r="HS105">
            <v>205558941</v>
          </cell>
          <cell r="HT105">
            <v>205558941</v>
          </cell>
          <cell r="HU105">
            <v>0</v>
          </cell>
          <cell r="HV105">
            <v>0</v>
          </cell>
          <cell r="HW105">
            <v>205558941</v>
          </cell>
          <cell r="HX105" t="str">
            <v xml:space="preserve">Con corte al 30 de septiembre, la Secretaría General ha adelantado el  75% de la gestión programada para la vigencia 2022, para lograr la eficiencia operacional que permita soportar la actividad misional de la entidad, representado en avances como: 
- Boletín jurídico de la Secretaría General (Febrero, Marzo, Abril y septiembre de  2022)
- Se apoyó la gestión requerida para la suscripción de 816 contratos en las diferentes modalidades contractuales con corte a 30 de septiembre de 2022.
- El Plan Estratégico de Talento Humano cuenta con un avance en la ejecución del 76,17%.  
- Se han atendido jurídicamente 5.014 asuntos desde la Oficina Jurídica.
- Más de 2000 actividades de comunicación interna y externa entre piezas gráficas, videos, boletines soy 10, eventos producidos y trasmitidos a través de diferentes plataformas, entre otros. </v>
          </cell>
          <cell r="HY105" t="str">
            <v>N/A</v>
          </cell>
          <cell r="HZ105" t="str">
            <v/>
          </cell>
          <cell r="IA105" t="str">
            <v>No se programó avance para el periodo</v>
          </cell>
          <cell r="IB105" t="str">
            <v>No se programó avance para el periodo</v>
          </cell>
          <cell r="IC105" t="str">
            <v xml:space="preserve">El informe de gestión contiene las actividades que se han desarrollado por las direcciones de las Subsecretaría Corporativa, la Oficina Asesora de jurídica y del equipo de comunicaciones, para fortalecer la gestión corporativa, jurídica y la estrategia de comunicación, y la optimización de la gestión misional de la Secretaría General. </v>
          </cell>
          <cell r="ID105" t="str">
            <v>No se programó avance para el periodo</v>
          </cell>
          <cell r="IE105" t="str">
            <v>No se programó avance para el periodo</v>
          </cell>
          <cell r="IF105" t="str">
            <v xml:space="preserve">El informe de gestión contiene las actividades que se han desarrollado por las direcciones de las Subsecretaría Corporativa, la Oficina Asesora de jurídica y del equipo de comunicaciones, para fortalecer la gestión corporativa, jurídica y la estrategia de comunicación, y la optimización de la gestión misional de la Secretaría General. </v>
          </cell>
          <cell r="IG105" t="str">
            <v>No se programó avance para el periodo</v>
          </cell>
          <cell r="IH105" t="str">
            <v>No se programó avance para el periodo</v>
          </cell>
          <cell r="II105" t="str">
            <v xml:space="preserve">El informe de gestión contiene las actividades que se han desarrollado por las direcciones de las Subsecretaría Corporativa, la Oficina jurídica y del equipo de comunicaciones, para fortalecer la gestión corporativa, jurídica y la estrategia de comunicación, y la optimización de la gestión misional de la Secretaría General. </v>
          </cell>
          <cell r="IJ105" t="str">
            <v>No se programó avance para el preiodo</v>
          </cell>
          <cell r="IK105" t="str">
            <v/>
          </cell>
          <cell r="IL105" t="str">
            <v/>
          </cell>
          <cell r="IM105">
            <v>0</v>
          </cell>
          <cell r="IN105">
            <v>0</v>
          </cell>
          <cell r="IO105">
            <v>1</v>
          </cell>
          <cell r="IP105">
            <v>0</v>
          </cell>
          <cell r="IQ105">
            <v>0</v>
          </cell>
          <cell r="IR105">
            <v>1</v>
          </cell>
          <cell r="IS105">
            <v>0</v>
          </cell>
          <cell r="IT105">
            <v>0</v>
          </cell>
          <cell r="IU105">
            <v>1</v>
          </cell>
          <cell r="IV105">
            <v>0</v>
          </cell>
          <cell r="IW105">
            <v>0</v>
          </cell>
          <cell r="IX105">
            <v>0</v>
          </cell>
          <cell r="IY105">
            <v>0.75</v>
          </cell>
          <cell r="IZ105">
            <v>0</v>
          </cell>
          <cell r="JA105">
            <v>0</v>
          </cell>
          <cell r="JB105">
            <v>25</v>
          </cell>
          <cell r="JC105">
            <v>0</v>
          </cell>
          <cell r="JD105">
            <v>0</v>
          </cell>
          <cell r="JE105">
            <v>25</v>
          </cell>
          <cell r="JF105">
            <v>0</v>
          </cell>
          <cell r="JG105">
            <v>0</v>
          </cell>
          <cell r="JH105">
            <v>25</v>
          </cell>
          <cell r="JI105">
            <v>0</v>
          </cell>
          <cell r="JJ105">
            <v>0</v>
          </cell>
          <cell r="JK105">
            <v>0</v>
          </cell>
          <cell r="JL105">
            <v>75</v>
          </cell>
          <cell r="JM105">
            <v>0</v>
          </cell>
          <cell r="JN105">
            <v>0</v>
          </cell>
          <cell r="JO105">
            <v>25</v>
          </cell>
          <cell r="JP105">
            <v>25</v>
          </cell>
          <cell r="JQ105">
            <v>25</v>
          </cell>
          <cell r="JR105">
            <v>50</v>
          </cell>
          <cell r="JS105">
            <v>50</v>
          </cell>
          <cell r="JT105">
            <v>50</v>
          </cell>
          <cell r="JU105">
            <v>75</v>
          </cell>
          <cell r="JV105">
            <v>75</v>
          </cell>
          <cell r="JW105">
            <v>75</v>
          </cell>
          <cell r="JX105">
            <v>75</v>
          </cell>
          <cell r="JY105" t="str">
            <v>No Programó</v>
          </cell>
          <cell r="JZ105" t="str">
            <v/>
          </cell>
          <cell r="KA105">
            <v>100</v>
          </cell>
          <cell r="KB105" t="str">
            <v/>
          </cell>
          <cell r="KC105" t="str">
            <v/>
          </cell>
          <cell r="KD105">
            <v>100</v>
          </cell>
          <cell r="KE105" t="str">
            <v/>
          </cell>
          <cell r="KF105" t="str">
            <v/>
          </cell>
          <cell r="KG105">
            <v>100</v>
          </cell>
          <cell r="KH105" t="str">
            <v/>
          </cell>
          <cell r="KI105" t="str">
            <v/>
          </cell>
          <cell r="KJ105" t="str">
            <v/>
          </cell>
          <cell r="KK105" t="str">
            <v>No Programó</v>
          </cell>
          <cell r="KL105" t="str">
            <v>No Programó</v>
          </cell>
          <cell r="KM105">
            <v>100</v>
          </cell>
          <cell r="KN105">
            <v>100</v>
          </cell>
          <cell r="KO105">
            <v>100</v>
          </cell>
          <cell r="KP105">
            <v>100</v>
          </cell>
          <cell r="KQ105">
            <v>100</v>
          </cell>
          <cell r="KR105">
            <v>100</v>
          </cell>
          <cell r="KS105">
            <v>100</v>
          </cell>
          <cell r="KT105">
            <v>100</v>
          </cell>
          <cell r="KU105" t="str">
            <v/>
          </cell>
          <cell r="KV105" t="str">
            <v/>
          </cell>
          <cell r="KW105">
            <v>100</v>
          </cell>
          <cell r="KX105" t="str">
            <v>7873_1</v>
          </cell>
          <cell r="KY105" t="str">
            <v>1. Gestionar de manera eficiente los recursos para apoyar la misionalidad de la Entidad.</v>
          </cell>
          <cell r="KZ105">
            <v>94.056186868686865</v>
          </cell>
          <cell r="LA105">
            <v>69.76961017127006</v>
          </cell>
          <cell r="LB105" t="str">
            <v/>
          </cell>
          <cell r="LC105" t="str">
            <v/>
          </cell>
          <cell r="LD105">
            <v>97.028093434343432</v>
          </cell>
          <cell r="LE105">
            <v>74.134805085635037</v>
          </cell>
          <cell r="LF105">
            <v>14083637000</v>
          </cell>
          <cell r="LG105">
            <v>13162316148</v>
          </cell>
          <cell r="LH105">
            <v>8890437529</v>
          </cell>
          <cell r="LI105">
            <v>492482448</v>
          </cell>
          <cell r="LJ105">
            <v>423111123</v>
          </cell>
          <cell r="LK105" t="str">
            <v>No Programó</v>
          </cell>
          <cell r="LL105" t="str">
            <v>No Programó</v>
          </cell>
          <cell r="LM105">
            <v>25</v>
          </cell>
          <cell r="LN105">
            <v>0</v>
          </cell>
          <cell r="LO105">
            <v>0</v>
          </cell>
          <cell r="LP105">
            <v>25</v>
          </cell>
          <cell r="LQ105">
            <v>0</v>
          </cell>
          <cell r="LR105">
            <v>0</v>
          </cell>
          <cell r="LS105">
            <v>25</v>
          </cell>
          <cell r="LT105">
            <v>0</v>
          </cell>
          <cell r="LU105" t="str">
            <v/>
          </cell>
          <cell r="LV105" t="str">
            <v/>
          </cell>
          <cell r="LW105">
            <v>75</v>
          </cell>
          <cell r="LX105">
            <v>75</v>
          </cell>
          <cell r="LY105">
            <v>75</v>
          </cell>
          <cell r="LZ105" t="str">
            <v>No oportuna: El tiempo de radicación debe coincidir con el plazo establecido por la Oficina Asesora de Planeación - OAP</v>
          </cell>
          <cell r="MA105" t="str">
            <v>No aplica</v>
          </cell>
          <cell r="MB105" t="str">
            <v>Oportuno: Se radica en los tiempos establecidos por la Oficina Asesora de Planeación - OAP</v>
          </cell>
          <cell r="MC105" t="str">
            <v>No aplica</v>
          </cell>
          <cell r="MD105" t="str">
            <v>No aplica</v>
          </cell>
          <cell r="ME105" t="str">
            <v>Oportuno: Se radica en los tiempos establecidos por la Oficina Asesora de Planeación - OAP</v>
          </cell>
          <cell r="MF105" t="str">
            <v>No aplica</v>
          </cell>
          <cell r="MG105" t="str">
            <v>No aplica</v>
          </cell>
          <cell r="MH105">
            <v>0</v>
          </cell>
          <cell r="MI105">
            <v>0</v>
          </cell>
          <cell r="MJ105">
            <v>0</v>
          </cell>
          <cell r="MK105">
            <v>0</v>
          </cell>
          <cell r="ML10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105" t="str">
            <v>No aplica</v>
          </cell>
          <cell r="MN10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O105" t="str">
            <v>No aplica</v>
          </cell>
          <cell r="MP105" t="str">
            <v>No aplica</v>
          </cell>
          <cell r="MQ10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105" t="str">
            <v>No aplica</v>
          </cell>
          <cell r="MS105" t="str">
            <v>No aplica</v>
          </cell>
          <cell r="MT105">
            <v>0</v>
          </cell>
          <cell r="MU105">
            <v>0</v>
          </cell>
          <cell r="MV105">
            <v>0</v>
          </cell>
          <cell r="MW105">
            <v>0</v>
          </cell>
          <cell r="MX105" t="str">
            <v>No Programó</v>
          </cell>
          <cell r="MY105" t="str">
            <v>No Programó</v>
          </cell>
          <cell r="MZ105">
            <v>100</v>
          </cell>
          <cell r="NA105">
            <v>100</v>
          </cell>
          <cell r="NB105">
            <v>100</v>
          </cell>
          <cell r="NC105">
            <v>100</v>
          </cell>
          <cell r="ND105">
            <v>100</v>
          </cell>
          <cell r="NE105">
            <v>100</v>
          </cell>
          <cell r="NF105">
            <v>100</v>
          </cell>
          <cell r="NG105">
            <v>100</v>
          </cell>
          <cell r="NH105" t="str">
            <v/>
          </cell>
          <cell r="NI105" t="str">
            <v/>
          </cell>
          <cell r="NJ105" t="str">
            <v>La información consignada por el proyecto corresponde frente a las fuentes de información presupuestal oficial.
De acuerdo con el informe de cierre de vigencia a Enero de 2022:
El valor comprometido es del 87,07%.
Los giros sobre el valor programado corresponden al 0%.
Los giros sobre las reservas son del 19.13%.</v>
          </cell>
          <cell r="NK105" t="str">
            <v>La información consignada por el proyecto corresponde frente a las fuentes de información presupuestal oficial.
De acuerdo con el informe de cierre de vigencia a febrero de 2022:
El valor comprometido es del 87,07%.
Los giros sobre el valor programado corresponden al 3.32%.
Los giros sobre las reservas son del 99.31%.</v>
          </cell>
          <cell r="NL105" t="str">
            <v>La información consignada por el proyecto corresponde frente a las fuentes de información presupuestal oficial.
De acuerdo con el informe de cierre de vigencia a marzo de 2022:
El valor comprometido es del 87,61%.
Los giros sobre el valor programado corresponden al 12,06%.
Los giros sobre las reservas son del 100%.</v>
          </cell>
          <cell r="NM105" t="str">
            <v>La información consignada por el proyecto corresponde frente a las fuentes de información presupuestal oficial.
De acuerdo con el informe de cierre de vigencia a abril de 2022:
El valor comprometido es del 95,15%.
Los giros sobre el valor programado corresponden al 23,28%.
Los giros sobre las reservas son del 100%.</v>
          </cell>
          <cell r="NN105" t="str">
            <v>La información consignada por el proyecto corresponde frente a las fuentes de información presupuestal oficial.
De acuerdo con el informe de cierre de vigencia a mayo de 2022:
El valor comprometido es del 95,15%.
Los giros sobre el valor programado corresponden al 33,18%.
Los giros sobre las reservas son del 100%.</v>
          </cell>
          <cell r="NO105" t="str">
            <v>La información consignada por el proyecto corresponde frente a las fuentes de información presupuestal oficial.
De acuerdo con el informe de cierre de vigencia a junio de 2022:
El valor comprometido es del 98,42%.
Los giros sobre el valor programado corresponden al 42,95%.
Los giros sobre las reservas son del 100%.</v>
          </cell>
          <cell r="NP105" t="str">
            <v>La información consignada por el proyecto corresponde frente a las fuentes de información presupuestal oficial.
De acuerdo con el informe de cierre de vigencia a julio de 2022:
El valor comprometido es del 93,96%.
Los giros sobre el valor programado corresponden al 50,56%.
Los giros sobre las reservas son del 100%.</v>
          </cell>
          <cell r="NQ105" t="str">
            <v>La información consignada por el proyecto corresponde frente a las fuentes de información presupuestal oficial.
De acuerdo con el informe de cierre de vigencia a agosto de 2022:
El valor comprometido es del 97.54%.
Los giros sobre el valor programado corresponden al 60.02%.
Los giros sobre las reservas son del 100%.</v>
          </cell>
          <cell r="NR105">
            <v>0</v>
          </cell>
          <cell r="NS105">
            <v>0</v>
          </cell>
          <cell r="NT105">
            <v>0</v>
          </cell>
          <cell r="NU105">
            <v>0</v>
          </cell>
          <cell r="NV105" t="str">
            <v>No aplica para el mes de reporte de acuerdo con la programación de la meta.</v>
          </cell>
          <cell r="NW105" t="str">
            <v>No aplica para el mes de reporte de acuerdo con la programación de la meta.</v>
          </cell>
          <cell r="NX105"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Y105" t="str">
            <v>No aplica para el mes de reporte de acuerdo con la programación de la meta.</v>
          </cell>
          <cell r="NZ105" t="str">
            <v>No aplica para el mes de reporte de acuerdo con la programación de la meta.</v>
          </cell>
          <cell r="OA105"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105" t="str">
            <v>No aplica para el mes de reporte de acuerdo con la programación de la meta.</v>
          </cell>
          <cell r="OC105"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D105">
            <v>0</v>
          </cell>
          <cell r="OE105">
            <v>0</v>
          </cell>
          <cell r="OF105">
            <v>0</v>
          </cell>
          <cell r="OG105">
            <v>0</v>
          </cell>
          <cell r="OJ105" t="str">
            <v>PD170</v>
          </cell>
          <cell r="OK105">
            <v>75</v>
          </cell>
          <cell r="OL105">
            <v>0</v>
          </cell>
          <cell r="OM105">
            <v>0</v>
          </cell>
          <cell r="ON105">
            <v>0</v>
          </cell>
          <cell r="OO105">
            <v>0</v>
          </cell>
          <cell r="OP105">
            <v>0</v>
          </cell>
          <cell r="OQ105">
            <v>0</v>
          </cell>
          <cell r="OR105">
            <v>0</v>
          </cell>
          <cell r="OS105">
            <v>0</v>
          </cell>
          <cell r="OT105">
            <v>0</v>
          </cell>
          <cell r="OU105">
            <v>872650</v>
          </cell>
          <cell r="OV105">
            <v>0</v>
          </cell>
          <cell r="OW105">
            <v>0</v>
          </cell>
          <cell r="OX105">
            <v>872650</v>
          </cell>
          <cell r="OY105">
            <v>206431591</v>
          </cell>
          <cell r="OZ105">
            <v>206431591</v>
          </cell>
          <cell r="PA105">
            <v>205558941</v>
          </cell>
          <cell r="PB105">
            <v>205558941</v>
          </cell>
          <cell r="PC105">
            <v>205558941</v>
          </cell>
          <cell r="PD105">
            <v>205558941</v>
          </cell>
          <cell r="PE105">
            <v>205558941</v>
          </cell>
          <cell r="PF105">
            <v>205558941</v>
          </cell>
          <cell r="PG105">
            <v>205558941</v>
          </cell>
          <cell r="PH105">
            <v>205558941</v>
          </cell>
          <cell r="PI105">
            <v>0</v>
          </cell>
          <cell r="PJ105">
            <v>0</v>
          </cell>
          <cell r="PK105">
            <v>205558941</v>
          </cell>
          <cell r="PL105">
            <v>69371325</v>
          </cell>
          <cell r="PM105">
            <v>423111123</v>
          </cell>
          <cell r="PN105" t="str">
            <v>Meta Proyecto de Inversión</v>
          </cell>
        </row>
        <row r="106">
          <cell r="A106" t="str">
            <v>PD171</v>
          </cell>
          <cell r="B106">
            <v>7873</v>
          </cell>
          <cell r="C106" t="str">
            <v>7873_MGA_6</v>
          </cell>
          <cell r="D106">
            <v>2020110010189</v>
          </cell>
          <cell r="E106" t="str">
            <v>Un nuevo contrato social y ambiental para la Bogotá del siglo XXI</v>
          </cell>
          <cell r="F106" t="str">
            <v>5. Construir Bogotá región con gobierno abierto, transparente y ciudadanía consciente.</v>
          </cell>
          <cell r="G106" t="str">
            <v>56. Gestión Pública Efectiva</v>
          </cell>
          <cell r="H106" t="str">
            <v>Incrementar la capacidad institucional para atender con eficiencia los retos de su misionalidad en el Distrito.</v>
          </cell>
          <cell r="I106" t="str">
            <v>N/A</v>
          </cell>
          <cell r="J106" t="str">
            <v>Fortalecimiento de la Capacidad Institucional de la Secretaría General</v>
          </cell>
          <cell r="K106" t="str">
            <v>Subsecretaria Corporativa</v>
          </cell>
          <cell r="L106" t="str">
            <v>Marcela Manrique Castro</v>
          </cell>
          <cell r="M106" t="str">
            <v>Subsecretaria Corporativa</v>
          </cell>
          <cell r="N106" t="str">
            <v>Subsecretaría Corporativa</v>
          </cell>
          <cell r="O106" t="str">
            <v>Marcela Manrique Castro</v>
          </cell>
          <cell r="P106" t="str">
            <v>Subsecretaria Corporativa</v>
          </cell>
          <cell r="Q106" t="str">
            <v>Jenny Alexandra Triana Casallas</v>
          </cell>
          <cell r="R106" t="str">
            <v>Cristhian Guacaneme</v>
          </cell>
          <cell r="S106" t="str">
            <v>Acciones De Fortalecimiento Institucional Emprendidas</v>
          </cell>
          <cell r="T106" t="str">
            <v>Acciones De Fortalecimiento Institucional Emprendidas</v>
          </cell>
          <cell r="AF106" t="str">
            <v>Acciones De Fortalecimiento Institucional Emprendidas</v>
          </cell>
          <cell r="AI106" t="str">
            <v xml:space="preserve">PD_Gestion MGA: Acciones De Fortalecimiento Institucional Emprendidas; </v>
          </cell>
          <cell r="AJ106" t="str">
            <v>Se ajustó teniendo en cuenta los ajustes que se hicieron en los otros indicadores</v>
          </cell>
          <cell r="AK106">
            <v>44055</v>
          </cell>
          <cell r="AL106">
            <v>1</v>
          </cell>
          <cell r="AM106">
            <v>2022</v>
          </cell>
          <cell r="AN106" t="str">
            <v>Indicador de gestión que permite identificar el porcentaje total de avance del proyecto, contemplando todos los componentes del mismo.</v>
          </cell>
          <cell r="AO106" t="str">
            <v xml:space="preserve">Gestión oportuna de la infraestructura, la capacidad operativa y estrategias de planeación, así como el seguimiento y control para la  atención eficiente de la demanda de los procesos misionales y estratégicos.
Optimización de la gestión de los recursos de la Entidad para el apoyo de la misionalidad.
</v>
          </cell>
          <cell r="AP106">
            <v>2020</v>
          </cell>
          <cell r="AQ106">
            <v>2024</v>
          </cell>
          <cell r="AR106" t="str">
            <v>Suma</v>
          </cell>
          <cell r="AS106" t="str">
            <v>Eficacia</v>
          </cell>
          <cell r="AT106" t="str">
            <v>Porcentaje</v>
          </cell>
          <cell r="AU106" t="str">
            <v>Gestión</v>
          </cell>
          <cell r="AV106" t="str">
            <v>N/D</v>
          </cell>
          <cell r="AW106" t="str">
            <v>N/D</v>
          </cell>
          <cell r="AX106" t="str">
            <v>N/D</v>
          </cell>
          <cell r="AY106">
            <v>0</v>
          </cell>
          <cell r="AZ106">
            <v>1</v>
          </cell>
          <cell r="BB106" t="str">
            <v>Suma de los documentos que dan cuenta del avance de la Estrategia de Fortalecimiento Institucional Emprendida</v>
          </cell>
          <cell r="BC106" t="str">
            <v>Número de documentos elaborados derivados de las actividades adelantadas para el fortalecimiento Institucional / Número de documentos programados derivados de las actividades para el fortalecimiento Institucional.</v>
          </cell>
          <cell r="BD106" t="str">
            <v>Número de documentos elaborados derivados de las actividades adelantadas para el fortalecimiento Institucional</v>
          </cell>
          <cell r="BE106" t="str">
            <v>Número de documentos programados derivados de las actividades para el fortalecimiento Institucional</v>
          </cell>
          <cell r="BF106" t="str">
            <v xml:space="preserve">Informes de Gestión, documentos de lineamientos técnicos y demás productos que dan cuenta del avance de la Estrategia de Fortalecimiento Institucional Emprendida. </v>
          </cell>
          <cell r="BG106">
            <v>2</v>
          </cell>
          <cell r="BH106">
            <v>44558</v>
          </cell>
          <cell r="BI106" t="str">
            <v>Se ajusta la descripción del método de cálculo, las variables 1 y 2, la fórmula de medición y las fuentes de información verificable del indicador.</v>
          </cell>
          <cell r="BJ106" t="str">
            <v>Establecer variables 1 y/o 2 numéricas</v>
          </cell>
          <cell r="BK106">
            <v>1</v>
          </cell>
          <cell r="BL106">
            <v>0.25</v>
          </cell>
          <cell r="BM106">
            <v>0.23</v>
          </cell>
          <cell r="BN106">
            <v>0.22</v>
          </cell>
          <cell r="BO106">
            <v>0.17</v>
          </cell>
          <cell r="BP106">
            <v>0.13</v>
          </cell>
          <cell r="BW106">
            <v>0.1</v>
          </cell>
          <cell r="BX106">
            <v>0.27</v>
          </cell>
          <cell r="BY106">
            <v>0.2</v>
          </cell>
          <cell r="BZ106">
            <v>0.23</v>
          </cell>
          <cell r="CA106">
            <v>0.22</v>
          </cell>
          <cell r="CB106">
            <v>0</v>
          </cell>
          <cell r="CC106" t="str">
            <v>N/A</v>
          </cell>
          <cell r="CD106" t="str">
            <v>N/A</v>
          </cell>
          <cell r="CE106" t="str">
            <v>N/A</v>
          </cell>
          <cell r="CF106">
            <v>0.252</v>
          </cell>
          <cell r="CG106">
            <v>0.23</v>
          </cell>
          <cell r="CH106">
            <v>0.63430769230769224</v>
          </cell>
          <cell r="CI106" t="str">
            <v>Suma</v>
          </cell>
          <cell r="CJ106">
            <v>3.3846153846153845E-2</v>
          </cell>
          <cell r="CK106">
            <v>3.3846153846153845E-2</v>
          </cell>
          <cell r="CL106">
            <v>0</v>
          </cell>
          <cell r="CM106">
            <v>3.3846153846153845E-2</v>
          </cell>
          <cell r="CN106">
            <v>0</v>
          </cell>
          <cell r="CO106">
            <v>1.6923076923076923E-2</v>
          </cell>
          <cell r="CP106">
            <v>1.6923076923076923E-2</v>
          </cell>
          <cell r="CQ106">
            <v>0</v>
          </cell>
          <cell r="CR106">
            <v>1.6923076923076923E-2</v>
          </cell>
          <cell r="CS106">
            <v>1.6923076923076923E-2</v>
          </cell>
          <cell r="CT106">
            <v>1.6923076923076923E-2</v>
          </cell>
          <cell r="CU106">
            <v>3.3846153846153845E-2</v>
          </cell>
          <cell r="CV106">
            <v>0.22</v>
          </cell>
          <cell r="CW106">
            <v>0.16923076923076924</v>
          </cell>
          <cell r="CX106">
            <v>0.16923076923076924</v>
          </cell>
          <cell r="CY106">
            <v>2</v>
          </cell>
          <cell r="CZ106">
            <v>2</v>
          </cell>
          <cell r="DA106">
            <v>0</v>
          </cell>
          <cell r="DB106">
            <v>2</v>
          </cell>
          <cell r="DC106">
            <v>0</v>
          </cell>
          <cell r="DD106">
            <v>1</v>
          </cell>
          <cell r="DE106">
            <v>1</v>
          </cell>
          <cell r="DF106">
            <v>0</v>
          </cell>
          <cell r="DG106">
            <v>1</v>
          </cell>
          <cell r="DH106">
            <v>1</v>
          </cell>
          <cell r="DI106">
            <v>1</v>
          </cell>
          <cell r="DJ106">
            <v>2</v>
          </cell>
          <cell r="DK106">
            <v>13</v>
          </cell>
          <cell r="DL106">
            <v>2</v>
          </cell>
          <cell r="DM106">
            <v>2</v>
          </cell>
          <cell r="DN106">
            <v>0</v>
          </cell>
          <cell r="DO106">
            <v>2</v>
          </cell>
          <cell r="DP106">
            <v>0</v>
          </cell>
          <cell r="DQ106">
            <v>1</v>
          </cell>
          <cell r="DR106">
            <v>1</v>
          </cell>
          <cell r="DS106">
            <v>0</v>
          </cell>
          <cell r="DT106">
            <v>1</v>
          </cell>
          <cell r="DU106">
            <v>0</v>
          </cell>
          <cell r="DV106">
            <v>0</v>
          </cell>
          <cell r="DW106">
            <v>0</v>
          </cell>
          <cell r="DX106">
            <v>9</v>
          </cell>
          <cell r="DY106">
            <v>9</v>
          </cell>
          <cell r="DZ106" t="str">
            <v>Plan de Acción PIGA 2022
Documento de programación Plan de acción institucional Secretaría General 2022</v>
          </cell>
          <cell r="EA106" t="str">
            <v>Informe de Austeridad del Gasto de la Secretaría General
Política Austeridad del Gasto Secretaría General Vigencia 2022</v>
          </cell>
          <cell r="EB106">
            <v>0</v>
          </cell>
          <cell r="EC106" t="str">
            <v>Informe de la Audiencia Pública de la Rendición de Cuentas 2021.
Boletín jurídico de la Secretaría General de la Alcaldía</v>
          </cell>
          <cell r="ED106">
            <v>0</v>
          </cell>
          <cell r="EE106" t="str">
            <v>Guía para la utilización de mecanismos de agregación de demanda y bolsa de productos</v>
          </cell>
          <cell r="EF106" t="str">
            <v>Informe de Austeridad del Gasto de la Secretaría General</v>
          </cell>
          <cell r="EG106">
            <v>0</v>
          </cell>
          <cell r="EH106" t="str">
            <v>Boletín jurídico de la Secretaría General de la Alcaldía</v>
          </cell>
          <cell r="EI106" t="str">
            <v>Documento de Planeación estratégica de la Secretaría General frente a la gestión de la información estadística</v>
          </cell>
          <cell r="EJ106" t="str">
            <v>Informe del Modelo Integrado de Planeación y Gestión (MIPG) en la Secretaría General</v>
          </cell>
          <cell r="EK106" t="str">
            <v xml:space="preserve">Informe de gestiión acumulado del proyecto 7873, que incluye la gestión asociada con las sedes  adecuadas y de la Gestión de Planeación Estratégica de la Entidad. durante la vigencia. </v>
          </cell>
          <cell r="EL106" t="str">
            <v>Plan de Acción PIGA 2022
Documento de programación Plan de acción institucional Secretaría General 2022</v>
          </cell>
          <cell r="EM106" t="str">
            <v>Informe de Austeridad del Gasto de la Secretaría General
Política Austeridad del Gasto Secretaría General Vigencia 2022</v>
          </cell>
          <cell r="EN106">
            <v>0</v>
          </cell>
          <cell r="EO106" t="str">
            <v>Informe de la Audiencia Pública de la Rendición de Cuentas 2021.
Boletín jurídico de la Secretaría General de la Alcaldía</v>
          </cell>
          <cell r="EP106">
            <v>0</v>
          </cell>
          <cell r="EQ106" t="str">
            <v>Guía para la utilización de mecanismos de agregación de demanda y bolsa de productos</v>
          </cell>
          <cell r="ER106" t="str">
            <v>Informe de Austeridad del Gasto de la Secretaría General</v>
          </cell>
          <cell r="ES106">
            <v>0</v>
          </cell>
          <cell r="ET106" t="str">
            <v xml:space="preserve">
Boletín jurídico de la Secretaría General de la Alcaldía</v>
          </cell>
          <cell r="EU106" t="str">
            <v>Documento base para la Gestión de la Información Estadística de la Secretaría General, con avance al 31 de octubre de 2022.</v>
          </cell>
          <cell r="EV106">
            <v>0</v>
          </cell>
          <cell r="EW106">
            <v>0</v>
          </cell>
          <cell r="EX106" t="str">
            <v>N/A</v>
          </cell>
          <cell r="EY106" t="str">
            <v>N/A</v>
          </cell>
          <cell r="EZ106" t="str">
            <v>N/A</v>
          </cell>
          <cell r="FA106" t="str">
            <v>N/A</v>
          </cell>
          <cell r="FB106" t="str">
            <v>N/A</v>
          </cell>
          <cell r="FC106" t="str">
            <v>N/A</v>
          </cell>
          <cell r="FD106" t="str">
            <v>N/A</v>
          </cell>
          <cell r="FE106" t="str">
            <v>N/A</v>
          </cell>
          <cell r="FF106" t="str">
            <v>N/A</v>
          </cell>
          <cell r="FG106" t="str">
            <v>N/A</v>
          </cell>
          <cell r="FH106" t="str">
            <v>N/A</v>
          </cell>
          <cell r="FI106" t="str">
            <v>N/A</v>
          </cell>
          <cell r="FJ106" t="str">
            <v>N/A</v>
          </cell>
          <cell r="FK106" t="str">
            <v>N/A</v>
          </cell>
          <cell r="FL106" t="str">
            <v>N/A</v>
          </cell>
          <cell r="FM106" t="str">
            <v>N/A</v>
          </cell>
          <cell r="FN106" t="str">
            <v>N/A</v>
          </cell>
          <cell r="FO106" t="str">
            <v>N/A</v>
          </cell>
          <cell r="FP106" t="str">
            <v>N/A</v>
          </cell>
          <cell r="FQ106" t="str">
            <v>N/A</v>
          </cell>
          <cell r="FR106" t="str">
            <v>N/A</v>
          </cell>
          <cell r="FS106" t="str">
            <v>N/A</v>
          </cell>
          <cell r="FT106" t="str">
            <v>N/A</v>
          </cell>
          <cell r="FU106" t="str">
            <v>N/A</v>
          </cell>
          <cell r="FV106" t="str">
            <v>N/A</v>
          </cell>
          <cell r="FW106" t="str">
            <v>N/A</v>
          </cell>
          <cell r="FX106" t="str">
            <v>N/A</v>
          </cell>
          <cell r="FY106" t="str">
            <v>N/A</v>
          </cell>
          <cell r="FZ106" t="str">
            <v>N/A</v>
          </cell>
          <cell r="GA106" t="str">
            <v>N/A</v>
          </cell>
          <cell r="GB106" t="str">
            <v>N/A</v>
          </cell>
          <cell r="GC106" t="str">
            <v>N/A</v>
          </cell>
          <cell r="GD106" t="str">
            <v>N/A</v>
          </cell>
          <cell r="GE106" t="str">
            <v>N/A</v>
          </cell>
          <cell r="GF106" t="str">
            <v>N/A</v>
          </cell>
          <cell r="GG106" t="str">
            <v>N/A</v>
          </cell>
          <cell r="GH106" t="str">
            <v>N/A</v>
          </cell>
          <cell r="GI106" t="str">
            <v>N/A</v>
          </cell>
          <cell r="GJ106" t="str">
            <v>N/A</v>
          </cell>
          <cell r="GK106" t="str">
            <v>N/A</v>
          </cell>
          <cell r="GL106" t="str">
            <v>N/A</v>
          </cell>
          <cell r="GM106" t="str">
            <v>N/A</v>
          </cell>
          <cell r="GN106" t="str">
            <v>N/A</v>
          </cell>
          <cell r="GO106" t="str">
            <v>N/A</v>
          </cell>
          <cell r="GP106" t="str">
            <v>N/A</v>
          </cell>
          <cell r="GQ106" t="str">
            <v>N/A</v>
          </cell>
          <cell r="GR106" t="str">
            <v>N/A</v>
          </cell>
          <cell r="GS106" t="str">
            <v>N/A</v>
          </cell>
          <cell r="GT106" t="str">
            <v>N/A</v>
          </cell>
          <cell r="GU106" t="str">
            <v>N/A</v>
          </cell>
          <cell r="GV106" t="str">
            <v>N/A</v>
          </cell>
          <cell r="GW106" t="str">
            <v>N/A</v>
          </cell>
          <cell r="GX106" t="str">
            <v>N/A</v>
          </cell>
          <cell r="GY106" t="str">
            <v>N/A</v>
          </cell>
          <cell r="GZ106" t="str">
            <v>N/A</v>
          </cell>
          <cell r="HA106" t="str">
            <v>N/A</v>
          </cell>
          <cell r="HB106" t="str">
            <v>N/A</v>
          </cell>
          <cell r="HC106" t="str">
            <v>N/A</v>
          </cell>
          <cell r="HD106" t="str">
            <v>N/A</v>
          </cell>
          <cell r="HE106" t="str">
            <v>N/A</v>
          </cell>
          <cell r="HF106" t="str">
            <v>N/A</v>
          </cell>
          <cell r="HG106" t="str">
            <v>N/A</v>
          </cell>
          <cell r="HH106" t="str">
            <v>N/A</v>
          </cell>
          <cell r="HI106" t="str">
            <v>N/A</v>
          </cell>
          <cell r="HJ106" t="str">
            <v>N/A</v>
          </cell>
          <cell r="HK106" t="str">
            <v>N/A</v>
          </cell>
          <cell r="HL106" t="str">
            <v>N/A</v>
          </cell>
          <cell r="HM106" t="str">
            <v>N/A</v>
          </cell>
          <cell r="HN106" t="str">
            <v>N/A</v>
          </cell>
          <cell r="HO106" t="str">
            <v>N/A</v>
          </cell>
          <cell r="HP106" t="str">
            <v>N/A</v>
          </cell>
          <cell r="HQ106" t="str">
            <v>N/A</v>
          </cell>
          <cell r="HR106" t="str">
            <v>N/A</v>
          </cell>
          <cell r="HS106" t="str">
            <v>N/A</v>
          </cell>
          <cell r="HT106" t="str">
            <v>N/A</v>
          </cell>
          <cell r="HU106" t="str">
            <v>N/A</v>
          </cell>
          <cell r="HV106" t="str">
            <v>N/A</v>
          </cell>
          <cell r="HW106" t="str">
            <v>N/A</v>
          </cell>
          <cell r="HX106" t="str">
            <v>La Secretaría General durante la vigencia 2022  ha avanzado en un 0.15% en la programación de las acciones de fortalecimiento institucional a través de 8  documentos de lineamientos técnicos y/o de apoyo a saber: Plan de Acción PIGA 2022; Documeno de Programación Plan de Acción Institucional Secretaría General 2022; Informe de Austeridad del Gasto con corte a 31 de diciembre del 2021; la Política de Austeridad del Gasto para la vigencia 2022; el Informe de la Audiencia Pública de la Rendición de Cuentas 2021, el Boletín jurídico de la Secretaría General de la Alcaldía "Notas Jurídicas" para el mes de abril,  la Guía para la utilización de mecanismos de agregación de demanda y bolsa de productos; e informe de austeridad del gasto, correspondiente al primer semestre de la vigencia 2022, así como el Boletín jurídico de la Secretaría General de la Alcaldía "Notas Jurídicas" para el mes de septiembre</v>
          </cell>
          <cell r="HY106" t="str">
            <v xml:space="preserve">Al corte de octubre de 2022, el indicador de gestión "Acciones de Fortalecimiento Institucional Emprendidas" tenía programado un avance de 0.17 y ejecutó 0.15, es decie, presenta un rezago de 0,02 debido a que se encuentra pendiente finalizar el "Documento de Planeación estratégica de la Secretaría General frente a la gestión de la información estadística" el cual, debe estar alineado a la propuesta de actividades para la formulación del Plan de Acción Sectorial Gestión Pública que hace parte del Plan Estadístico Distrital, que será remitido por la Secretaría Distrital de Planeación en el mes noviembre. 
Lo anterior,  permitirá finalizar el documento con la planeación estratégica del 2023 bajo los lineamientos de la Secretaría Distrital de Planeación y surtir la revisión y aprobación entre el mes de noviembre y diciembre. </v>
          </cell>
          <cell r="HZ106" t="str">
            <v/>
          </cell>
          <cell r="IA106" t="str">
            <v>Se formularon y generaron los siguientes documentos: 
Plan de Acción PIGA 2022
Documento de programación Plan de acción institucional Secretaría General 2022</v>
          </cell>
          <cell r="IB106" t="str">
            <v>La Secretaría General estructuró y generó el Informe de Austeridad del Gasto con corte a 31 de diciembre del 2021; así como la Política de Austeridad del Gasto para la vigencia 2022.</v>
          </cell>
          <cell r="IC106" t="str">
            <v>No se programó avance para el periodo</v>
          </cell>
          <cell r="ID106" t="str">
            <v>La Secretaría General elaboró el informe de la Audiencia pública de Rendición de Cuentas 2021, que contiene los resultados de la gestión de la Secretaría General durante la vigencia 2021 con un lenguaje claro, el cual fue dispuesto para consulta ciudadana, ajustado atendiendo los requerimientos de la ciudadanía y publicado en el botón de transparencia de la página web de la Entidad.
Asimismo, la entidad elaboró y el Boletín Jurídico de la Secretaría General de la Alcaldía Mayor de Bogotá, D. C., "Notas Jurídicas" para el mes de abril, que relaciona la normativa y jurisprudencia relevante para el Sector Gestión Pública.</v>
          </cell>
          <cell r="IE106" t="str">
            <v>No se programó avance para el periodo</v>
          </cell>
          <cell r="IF106" t="str">
            <v>La Secretaría General elaboró la "Guía para la utilización de mecanismos de agregación de demanda y bolsa de productos"</v>
          </cell>
          <cell r="IG106" t="str">
            <v>La Secretaría General elaboró el informe de austeridad del gasto, correspondiente al primer semestre de la vigencia 2022</v>
          </cell>
          <cell r="IH106" t="str">
            <v/>
          </cell>
          <cell r="II106" t="str">
            <v xml:space="preserve"> La entidad elaboró el Boletín Jurídico de la Secretaría General de la Alcaldía Mayor de Bogotá, D. C., "Notas Jurídicas" para el mes de septiembre, que relaciona la normativa y jurisprudencia relevante para el Sector Gestión Pública.</v>
          </cell>
          <cell r="IJ106" t="str">
            <v xml:space="preserve">Frente al avance del documento de planeación estratégica de la Secretaría General de la gestión de la información estadística, la Oficina Asesora de Planeación, bajo los lineamientos de la Secretaría Distrital de Planeación, ha adelantado mesas de trabajo con diferentes dependencias de la entidad, con el fin de consolidar el diagnóstico del estado de la información que generan y su nivel cumplimiento con los parámetros estadísticos a nivel distrital y nacional. 
Sin embargo, para complementar este documento, es necesario recibir la propuesta de actividades para la formulación del Plan de Acción Sectorial Gestión Pública que hace parte del Plan Estadístico Distrital, que será remitido por la Secretaría Distrital de Planeación en el mes noviembre, lo cual, permitirá finalizar el documento con la planeación estratégica del 2023 en coherencia con los lineamientos distritales, y surtir la revisión y aprobación de la Jefe de la Oficina Asesora de Planeación en el mes de diciembre.
</v>
          </cell>
          <cell r="IK106" t="str">
            <v/>
          </cell>
          <cell r="IL106" t="str">
            <v/>
          </cell>
          <cell r="IM106">
            <v>1</v>
          </cell>
          <cell r="IN106">
            <v>1</v>
          </cell>
          <cell r="IO106">
            <v>0</v>
          </cell>
          <cell r="IP106">
            <v>1</v>
          </cell>
          <cell r="IQ106">
            <v>0</v>
          </cell>
          <cell r="IR106">
            <v>1</v>
          </cell>
          <cell r="IS106">
            <v>1</v>
          </cell>
          <cell r="IT106">
            <v>0</v>
          </cell>
          <cell r="IU106">
            <v>1</v>
          </cell>
          <cell r="IV106">
            <v>0</v>
          </cell>
          <cell r="IW106">
            <v>0</v>
          </cell>
          <cell r="IX106">
            <v>0</v>
          </cell>
          <cell r="IY106">
            <v>0.69230769230769229</v>
          </cell>
          <cell r="IZ106">
            <v>15.384615384615385</v>
          </cell>
          <cell r="JA106">
            <v>15.384615384615385</v>
          </cell>
          <cell r="JB106">
            <v>0</v>
          </cell>
          <cell r="JC106">
            <v>15.384615384615385</v>
          </cell>
          <cell r="JD106">
            <v>0</v>
          </cell>
          <cell r="JE106">
            <v>7.6923076923076925</v>
          </cell>
          <cell r="JF106">
            <v>7.6923076923076925</v>
          </cell>
          <cell r="JG106">
            <v>0</v>
          </cell>
          <cell r="JH106">
            <v>7.6923076923076925</v>
          </cell>
          <cell r="JI106">
            <v>0</v>
          </cell>
          <cell r="JJ106">
            <v>0</v>
          </cell>
          <cell r="JK106">
            <v>0</v>
          </cell>
          <cell r="JL106">
            <v>69.230769230769226</v>
          </cell>
          <cell r="JM106">
            <v>15.384615384615385</v>
          </cell>
          <cell r="JN106">
            <v>30.76923076923077</v>
          </cell>
          <cell r="JO106">
            <v>30.76923076923077</v>
          </cell>
          <cell r="JP106">
            <v>46.153846153846153</v>
          </cell>
          <cell r="JQ106">
            <v>46.153846153846153</v>
          </cell>
          <cell r="JR106">
            <v>53.846153846153847</v>
          </cell>
          <cell r="JS106">
            <v>61.53846153846154</v>
          </cell>
          <cell r="JT106">
            <v>61.53846153846154</v>
          </cell>
          <cell r="JU106">
            <v>69.230769230769226</v>
          </cell>
          <cell r="JV106">
            <v>69.230769230769226</v>
          </cell>
          <cell r="JW106">
            <v>69.230769230769226</v>
          </cell>
          <cell r="JX106">
            <v>69.230769230769226</v>
          </cell>
          <cell r="JY106">
            <v>100</v>
          </cell>
          <cell r="JZ106">
            <v>100</v>
          </cell>
          <cell r="KA106" t="str">
            <v/>
          </cell>
          <cell r="KB106">
            <v>100</v>
          </cell>
          <cell r="KC106" t="str">
            <v/>
          </cell>
          <cell r="KD106">
            <v>100</v>
          </cell>
          <cell r="KE106">
            <v>100</v>
          </cell>
          <cell r="KF106" t="str">
            <v/>
          </cell>
          <cell r="KG106">
            <v>100</v>
          </cell>
          <cell r="KH106">
            <v>0</v>
          </cell>
          <cell r="KI106" t="str">
            <v/>
          </cell>
          <cell r="KJ106" t="str">
            <v/>
          </cell>
          <cell r="KK106">
            <v>100</v>
          </cell>
          <cell r="KL106">
            <v>100</v>
          </cell>
          <cell r="KM106">
            <v>100</v>
          </cell>
          <cell r="KN106">
            <v>100</v>
          </cell>
          <cell r="KO106">
            <v>100</v>
          </cell>
          <cell r="KP106">
            <v>100</v>
          </cell>
          <cell r="KQ106">
            <v>100</v>
          </cell>
          <cell r="KR106">
            <v>100</v>
          </cell>
          <cell r="KS106">
            <v>100</v>
          </cell>
          <cell r="KT106">
            <v>90</v>
          </cell>
          <cell r="KU106" t="str">
            <v/>
          </cell>
          <cell r="KV106" t="str">
            <v/>
          </cell>
          <cell r="KW106">
            <v>90</v>
          </cell>
          <cell r="KX106" t="str">
            <v>7873_N</v>
          </cell>
          <cell r="KY106" t="str">
            <v>N/A</v>
          </cell>
          <cell r="KZ106" t="str">
            <v>No programó</v>
          </cell>
          <cell r="LA106" t="str">
            <v/>
          </cell>
          <cell r="LB106" t="str">
            <v/>
          </cell>
          <cell r="LC106" t="str">
            <v/>
          </cell>
          <cell r="LD106">
            <v>97.028093434343432</v>
          </cell>
          <cell r="LE106">
            <v>74.134805085635037</v>
          </cell>
          <cell r="LF106">
            <v>14083637000</v>
          </cell>
          <cell r="LG106">
            <v>13162316148</v>
          </cell>
          <cell r="LH106">
            <v>8890437529</v>
          </cell>
          <cell r="LI106">
            <v>492482448</v>
          </cell>
          <cell r="LJ106">
            <v>423111123</v>
          </cell>
          <cell r="LK106">
            <v>3.3846153846153845E-2</v>
          </cell>
          <cell r="LL106">
            <v>3.3846153846153845E-2</v>
          </cell>
          <cell r="LM106">
            <v>0</v>
          </cell>
          <cell r="LN106">
            <v>3.3846153846153845E-2</v>
          </cell>
          <cell r="LO106">
            <v>0</v>
          </cell>
          <cell r="LP106">
            <v>1.6923076923076916E-2</v>
          </cell>
          <cell r="LQ106">
            <v>1.692307692307693E-2</v>
          </cell>
          <cell r="LR106">
            <v>0</v>
          </cell>
          <cell r="LS106">
            <v>1.692307692307693E-2</v>
          </cell>
          <cell r="LT106">
            <v>0</v>
          </cell>
          <cell r="LU106" t="str">
            <v/>
          </cell>
          <cell r="LV106" t="str">
            <v/>
          </cell>
          <cell r="LW106">
            <v>0.15230769230769231</v>
          </cell>
          <cell r="LX106">
            <v>0.15230769230769231</v>
          </cell>
          <cell r="LY106">
            <v>0.15230769230769231</v>
          </cell>
          <cell r="LZ106" t="str">
            <v/>
          </cell>
          <cell r="MA106" t="str">
            <v/>
          </cell>
          <cell r="MB106" t="str">
            <v/>
          </cell>
          <cell r="MC106" t="str">
            <v/>
          </cell>
          <cell r="MD106" t="str">
            <v/>
          </cell>
          <cell r="ME106" t="str">
            <v/>
          </cell>
          <cell r="MF106" t="str">
            <v/>
          </cell>
          <cell r="MG106" t="str">
            <v/>
          </cell>
          <cell r="MH106" t="str">
            <v/>
          </cell>
          <cell r="MI106" t="str">
            <v/>
          </cell>
          <cell r="MJ106" t="str">
            <v/>
          </cell>
          <cell r="MK106" t="str">
            <v/>
          </cell>
          <cell r="ML106" t="str">
            <v/>
          </cell>
          <cell r="MM106" t="str">
            <v/>
          </cell>
          <cell r="MN106" t="str">
            <v/>
          </cell>
          <cell r="MO106" t="str">
            <v/>
          </cell>
          <cell r="MP106" t="str">
            <v/>
          </cell>
          <cell r="MQ106" t="str">
            <v/>
          </cell>
          <cell r="MR106" t="str">
            <v/>
          </cell>
          <cell r="MS106" t="str">
            <v/>
          </cell>
          <cell r="MT106" t="str">
            <v/>
          </cell>
          <cell r="MU106" t="str">
            <v/>
          </cell>
          <cell r="MV106" t="str">
            <v/>
          </cell>
          <cell r="MW106" t="str">
            <v/>
          </cell>
          <cell r="MX106" t="str">
            <v/>
          </cell>
          <cell r="MY106" t="str">
            <v/>
          </cell>
          <cell r="MZ106" t="str">
            <v/>
          </cell>
          <cell r="NA106" t="str">
            <v/>
          </cell>
          <cell r="NB106" t="str">
            <v/>
          </cell>
          <cell r="NC106" t="str">
            <v/>
          </cell>
          <cell r="ND106" t="str">
            <v/>
          </cell>
          <cell r="NE106" t="str">
            <v/>
          </cell>
          <cell r="NF106" t="str">
            <v/>
          </cell>
          <cell r="NG106" t="str">
            <v/>
          </cell>
          <cell r="NH106" t="str">
            <v/>
          </cell>
          <cell r="NI106" t="str">
            <v/>
          </cell>
          <cell r="NJ106" t="str">
            <v/>
          </cell>
          <cell r="NK106" t="str">
            <v/>
          </cell>
          <cell r="NL106" t="str">
            <v/>
          </cell>
          <cell r="NM106" t="str">
            <v/>
          </cell>
          <cell r="NN106" t="str">
            <v/>
          </cell>
          <cell r="NO106" t="str">
            <v/>
          </cell>
          <cell r="NP106" t="str">
            <v/>
          </cell>
          <cell r="NQ106" t="str">
            <v/>
          </cell>
          <cell r="NR106" t="str">
            <v/>
          </cell>
          <cell r="NS106" t="str">
            <v/>
          </cell>
          <cell r="NT106" t="str">
            <v/>
          </cell>
          <cell r="NU106" t="str">
            <v/>
          </cell>
          <cell r="NV106" t="str">
            <v/>
          </cell>
          <cell r="NW106" t="str">
            <v/>
          </cell>
          <cell r="NX106" t="str">
            <v/>
          </cell>
          <cell r="NY106" t="str">
            <v/>
          </cell>
          <cell r="NZ106" t="str">
            <v/>
          </cell>
          <cell r="OA106" t="str">
            <v/>
          </cell>
          <cell r="OB106" t="str">
            <v/>
          </cell>
          <cell r="OC106" t="str">
            <v/>
          </cell>
          <cell r="OD106" t="str">
            <v/>
          </cell>
          <cell r="OE106" t="str">
            <v/>
          </cell>
          <cell r="OF106" t="str">
            <v/>
          </cell>
          <cell r="OG106" t="str">
            <v/>
          </cell>
          <cell r="OJ106" t="str">
            <v>PD171</v>
          </cell>
          <cell r="OK106">
            <v>0.16923076923076924</v>
          </cell>
          <cell r="OL106" t="str">
            <v>N/A</v>
          </cell>
          <cell r="OM106" t="str">
            <v>N/A</v>
          </cell>
          <cell r="ON106" t="str">
            <v>N/A</v>
          </cell>
          <cell r="OO106" t="str">
            <v>N/A</v>
          </cell>
          <cell r="OP106" t="str">
            <v>N/A</v>
          </cell>
          <cell r="OQ106" t="str">
            <v>N/A</v>
          </cell>
          <cell r="OR106" t="str">
            <v>N/A</v>
          </cell>
          <cell r="OS106" t="str">
            <v>N/A</v>
          </cell>
          <cell r="OT106" t="str">
            <v>N/A</v>
          </cell>
          <cell r="OU106" t="str">
            <v>N/A</v>
          </cell>
          <cell r="OV106" t="str">
            <v>N/A</v>
          </cell>
          <cell r="OW106" t="str">
            <v>N/A</v>
          </cell>
          <cell r="OX106" t="str">
            <v>N/A</v>
          </cell>
          <cell r="OY106" t="str">
            <v>N/A</v>
          </cell>
          <cell r="OZ106" t="str">
            <v>N/A</v>
          </cell>
          <cell r="PA106" t="str">
            <v>N/A</v>
          </cell>
          <cell r="PB106" t="str">
            <v>N/A</v>
          </cell>
          <cell r="PC106" t="str">
            <v>N/A</v>
          </cell>
          <cell r="PD106" t="str">
            <v>N/A</v>
          </cell>
          <cell r="PE106" t="str">
            <v>N/A</v>
          </cell>
          <cell r="PF106" t="str">
            <v>N/A</v>
          </cell>
          <cell r="PG106" t="str">
            <v>N/A</v>
          </cell>
          <cell r="PH106" t="str">
            <v>N/A</v>
          </cell>
          <cell r="PI106" t="str">
            <v>N/A</v>
          </cell>
          <cell r="PJ106" t="str">
            <v>N/A</v>
          </cell>
          <cell r="PK106" t="str">
            <v>N/A</v>
          </cell>
          <cell r="PL106">
            <v>69371325</v>
          </cell>
          <cell r="PM106">
            <v>423111123</v>
          </cell>
          <cell r="PN106" t="str">
            <v>Indicador Gestión</v>
          </cell>
        </row>
        <row r="107">
          <cell r="A107" t="str">
            <v>PD172</v>
          </cell>
          <cell r="B107">
            <v>7873</v>
          </cell>
          <cell r="D107">
            <v>2020110010189</v>
          </cell>
          <cell r="E107" t="str">
            <v>Un nuevo contrato social y ambiental para la Bogotá del siglo XXI</v>
          </cell>
          <cell r="F107" t="str">
            <v>5. Construir Bogotá región con gobierno abierto, transparente y ciudadanía consciente.</v>
          </cell>
          <cell r="G107" t="str">
            <v>56. Gestión Pública Efectiva</v>
          </cell>
          <cell r="H107" t="str">
            <v>Incrementar la capacidad institucional para atender con eficiencia los retos de su misionalidad en el Distrito.</v>
          </cell>
          <cell r="I107" t="str">
            <v>N/A</v>
          </cell>
          <cell r="J107" t="str">
            <v>Fortalecimiento de la Capacidad Institucional de la Secretaría General</v>
          </cell>
          <cell r="K107" t="str">
            <v>Subsecretaria Corporativa</v>
          </cell>
          <cell r="L107" t="str">
            <v>Marcela Manrique Castro</v>
          </cell>
          <cell r="M107" t="str">
            <v>Subsecretaria Corporativa</v>
          </cell>
          <cell r="N107" t="str">
            <v>Oficina Asesora de Planeación</v>
          </cell>
          <cell r="O107" t="str">
            <v>Doris Bibiana Cardozo Peña</v>
          </cell>
          <cell r="P107" t="str">
            <v>Jefe Oficina Asesora de Planeación</v>
          </cell>
          <cell r="Q107" t="str">
            <v>Tatiana Adriana Gelvez</v>
          </cell>
          <cell r="R107" t="str">
            <v>Cristhian Guacaneme</v>
          </cell>
          <cell r="S107" t="str">
            <v>Elevar el índice de Medición de Desempeño Municipal - MDM</v>
          </cell>
          <cell r="T107" t="str">
            <v>Índice de Desempeño Municipal</v>
          </cell>
          <cell r="V107" t="str">
            <v>72. Elevar el índice de Medición de Desempeño Municipal</v>
          </cell>
          <cell r="W107" t="str">
            <v>Índice de Desempeño Municipal</v>
          </cell>
          <cell r="AH107" t="str">
            <v>16. Paz, justicia e instituciones sólidas;</v>
          </cell>
          <cell r="AI107" t="str">
            <v xml:space="preserve">PD_Meta Trazadora: 72. Elevar el índice de Medición de Desempeño Municipal; PD_ID Meta Trazadora: Índice de Desempeño Municipal; ODS: 16. Paz, justicia e instituciones sólidas;; </v>
          </cell>
          <cell r="AK107">
            <v>44735</v>
          </cell>
          <cell r="AL107">
            <v>1</v>
          </cell>
          <cell r="AM107">
            <v>2022</v>
          </cell>
          <cell r="AN107" t="str">
            <v>La aplicación de la medición de desempeño municipal tiene en cuenta: la capacidad de gestión y de generación de resultados de desarrollo. En este sentido la MDM se estructura en dos componentes y una categoría de agrupación. El primero, enfocado en la gestión, incluye las acciones y decisiones que adelanta la administración de Bogotá que buscan transformar los recursos en un mayor bienestar de la población y desarrollo; el segundo, el componente de resultados, mide los elementos constitutivos del bienestar de la población. Por su parte, la categoría de municipios agrupa municipios que comparten ciertas características.</v>
          </cell>
          <cell r="AO107" t="str">
            <v>Permite medir y comparar el desempeño de Bogotá, como entidad territorial, la consecución de resultados de desarrollo entendido como el aumento de la calidad de vida de la población, teniendo en cuenta la capacidad para incentivar la inversión orientada a resultados y como instrumento para el diseño de políticas públicas para el cierre de brechas territoriales.</v>
          </cell>
          <cell r="AP107">
            <v>2022</v>
          </cell>
          <cell r="AQ107">
            <v>2024</v>
          </cell>
          <cell r="AR107" t="str">
            <v>Creciente</v>
          </cell>
          <cell r="AS107" t="str">
            <v>Efectividad</v>
          </cell>
          <cell r="AT107" t="str">
            <v>Porcentaje</v>
          </cell>
          <cell r="AU107" t="str">
            <v>Resultado</v>
          </cell>
          <cell r="AV107">
            <v>2017</v>
          </cell>
          <cell r="AW107">
            <v>69.56</v>
          </cell>
          <cell r="AX107" t="str">
            <v>Informe de resultados: MDM 2017
https://colaboracion.dnp.gov.co/CDT/Desarrollo%20Territorial/MDM/Resultados_MDM_2017.pdf</v>
          </cell>
          <cell r="AY107">
            <v>0</v>
          </cell>
          <cell r="AZ107">
            <v>1</v>
          </cell>
          <cell r="BB107" t="str">
            <v>El indice está establecido por 2 compenentes (1. gestión y 2. Resultados) compuestos cada uno por 4 dimensiones, que a su vez sen miden a través de 24 indicadores.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v>
          </cell>
          <cell r="BC107" t="str">
            <v>Resultado de índice de medicion de desempeño municipal entregado por el DNP</v>
          </cell>
          <cell r="BD107" t="str">
            <v>Resultado % del índice de MDM entregado por el DNP</v>
          </cell>
          <cell r="BE107" t="str">
            <v>N/A</v>
          </cell>
          <cell r="BF107" t="str">
            <v>Resultados Medición de Desempeño Municipal para cada vigencia  - DNP</v>
          </cell>
          <cell r="BG107">
            <v>1</v>
          </cell>
          <cell r="BH107">
            <v>44735</v>
          </cell>
          <cell r="BI107" t="str">
            <v>Creación de la hoja de vida</v>
          </cell>
          <cell r="BJ107" t="str">
            <v>Establecer variables 1 y/o 2 numéricas</v>
          </cell>
          <cell r="BK107">
            <v>80</v>
          </cell>
          <cell r="BL107">
            <v>0</v>
          </cell>
          <cell r="BM107">
            <v>0</v>
          </cell>
          <cell r="BN107">
            <v>75.099999999999994</v>
          </cell>
          <cell r="BO107">
            <v>79</v>
          </cell>
          <cell r="BP107">
            <v>80</v>
          </cell>
          <cell r="CA107">
            <v>75.099999999999994</v>
          </cell>
          <cell r="CG107">
            <v>0</v>
          </cell>
          <cell r="CI107" t="str">
            <v>Suma</v>
          </cell>
          <cell r="CJ107">
            <v>0</v>
          </cell>
          <cell r="CK107">
            <v>0</v>
          </cell>
          <cell r="CL107">
            <v>0</v>
          </cell>
          <cell r="CM107">
            <v>0</v>
          </cell>
          <cell r="CN107">
            <v>0</v>
          </cell>
          <cell r="CO107">
            <v>0</v>
          </cell>
          <cell r="CP107">
            <v>0</v>
          </cell>
          <cell r="CQ107">
            <v>0</v>
          </cell>
          <cell r="CR107">
            <v>0</v>
          </cell>
          <cell r="CS107">
            <v>0</v>
          </cell>
          <cell r="CT107">
            <v>0</v>
          </cell>
          <cell r="CU107">
            <v>75.099999999999994</v>
          </cell>
          <cell r="CV107">
            <v>75.099999999999994</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75.099999999999994</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t="str">
            <v>Informe de resultados índice de Medición de Desempeño Municipal - MDM</v>
          </cell>
          <cell r="EL107">
            <v>0</v>
          </cell>
          <cell r="EM107">
            <v>0</v>
          </cell>
          <cell r="EN107">
            <v>0</v>
          </cell>
          <cell r="EO107">
            <v>0</v>
          </cell>
          <cell r="EP107">
            <v>0</v>
          </cell>
          <cell r="EQ107">
            <v>0</v>
          </cell>
          <cell r="ER107">
            <v>0</v>
          </cell>
          <cell r="ES107">
            <v>0</v>
          </cell>
          <cell r="ET107">
            <v>0</v>
          </cell>
          <cell r="EU107">
            <v>0</v>
          </cell>
          <cell r="EV107">
            <v>0</v>
          </cell>
          <cell r="EW107">
            <v>0</v>
          </cell>
          <cell r="EX107" t="str">
            <v>N/A</v>
          </cell>
          <cell r="EY107" t="str">
            <v>N/A</v>
          </cell>
          <cell r="EZ107" t="str">
            <v>N/A</v>
          </cell>
          <cell r="FA107" t="str">
            <v>N/A</v>
          </cell>
          <cell r="FB107" t="str">
            <v>N/A</v>
          </cell>
          <cell r="FC107" t="str">
            <v>N/A</v>
          </cell>
          <cell r="FD107" t="str">
            <v>N/A</v>
          </cell>
          <cell r="FE107" t="str">
            <v>N/A</v>
          </cell>
          <cell r="FF107" t="str">
            <v>N/A</v>
          </cell>
          <cell r="FG107" t="str">
            <v>N/A</v>
          </cell>
          <cell r="FH107" t="str">
            <v>N/A</v>
          </cell>
          <cell r="FI107" t="str">
            <v>N/A</v>
          </cell>
          <cell r="FJ107" t="str">
            <v>N/A</v>
          </cell>
          <cell r="FK107" t="str">
            <v>N/A</v>
          </cell>
          <cell r="FL107" t="str">
            <v>N/A</v>
          </cell>
          <cell r="FM107" t="str">
            <v>N/A</v>
          </cell>
          <cell r="FN107" t="str">
            <v>N/A</v>
          </cell>
          <cell r="FO107" t="str">
            <v>N/A</v>
          </cell>
          <cell r="FP107" t="str">
            <v>N/A</v>
          </cell>
          <cell r="FQ107" t="str">
            <v>N/A</v>
          </cell>
          <cell r="FR107" t="str">
            <v>N/A</v>
          </cell>
          <cell r="FS107" t="str">
            <v>N/A</v>
          </cell>
          <cell r="FT107" t="str">
            <v>N/A</v>
          </cell>
          <cell r="FU107" t="str">
            <v>N/A</v>
          </cell>
          <cell r="FV107" t="str">
            <v>N/A</v>
          </cell>
          <cell r="FW107" t="str">
            <v>N/A</v>
          </cell>
          <cell r="FX107" t="str">
            <v>N/A</v>
          </cell>
          <cell r="FY107" t="str">
            <v>N/A</v>
          </cell>
          <cell r="FZ107" t="str">
            <v>N/A</v>
          </cell>
          <cell r="GA107" t="str">
            <v>N/A</v>
          </cell>
          <cell r="GB107" t="str">
            <v>N/A</v>
          </cell>
          <cell r="GC107" t="str">
            <v>N/A</v>
          </cell>
          <cell r="GD107" t="str">
            <v>N/A</v>
          </cell>
          <cell r="GE107" t="str">
            <v>N/A</v>
          </cell>
          <cell r="GF107" t="str">
            <v>N/A</v>
          </cell>
          <cell r="GG107" t="str">
            <v>N/A</v>
          </cell>
          <cell r="GH107" t="str">
            <v>N/A</v>
          </cell>
          <cell r="GI107" t="str">
            <v>N/A</v>
          </cell>
          <cell r="GJ107" t="str">
            <v>N/A</v>
          </cell>
          <cell r="GK107" t="str">
            <v>N/A</v>
          </cell>
          <cell r="GL107" t="str">
            <v>N/A</v>
          </cell>
          <cell r="GM107" t="str">
            <v>N/A</v>
          </cell>
          <cell r="GN107" t="str">
            <v>N/A</v>
          </cell>
          <cell r="GO107" t="str">
            <v>N/A</v>
          </cell>
          <cell r="GP107" t="str">
            <v>N/A</v>
          </cell>
          <cell r="GQ107" t="str">
            <v>N/A</v>
          </cell>
          <cell r="GR107" t="str">
            <v>N/A</v>
          </cell>
          <cell r="GS107" t="str">
            <v>N/A</v>
          </cell>
          <cell r="GT107" t="str">
            <v>N/A</v>
          </cell>
          <cell r="GU107" t="str">
            <v>N/A</v>
          </cell>
          <cell r="GV107" t="str">
            <v>N/A</v>
          </cell>
          <cell r="GW107" t="str">
            <v>N/A</v>
          </cell>
          <cell r="GX107" t="str">
            <v>N/A</v>
          </cell>
          <cell r="GY107" t="str">
            <v>N/A</v>
          </cell>
          <cell r="GZ107" t="str">
            <v>N/A</v>
          </cell>
          <cell r="HA107" t="str">
            <v>N/A</v>
          </cell>
          <cell r="HB107" t="str">
            <v>N/A</v>
          </cell>
          <cell r="HC107" t="str">
            <v>N/A</v>
          </cell>
          <cell r="HD107" t="str">
            <v>N/A</v>
          </cell>
          <cell r="HE107" t="str">
            <v>N/A</v>
          </cell>
          <cell r="HF107" t="str">
            <v>N/A</v>
          </cell>
          <cell r="HG107" t="str">
            <v>N/A</v>
          </cell>
          <cell r="HH107" t="str">
            <v>N/A</v>
          </cell>
          <cell r="HI107" t="str">
            <v>N/A</v>
          </cell>
          <cell r="HJ107" t="str">
            <v>N/A</v>
          </cell>
          <cell r="HK107" t="str">
            <v>N/A</v>
          </cell>
          <cell r="HL107" t="str">
            <v>N/A</v>
          </cell>
          <cell r="HM107" t="str">
            <v>N/A</v>
          </cell>
          <cell r="HN107" t="str">
            <v>N/A</v>
          </cell>
          <cell r="HO107" t="str">
            <v>N/A</v>
          </cell>
          <cell r="HP107" t="str">
            <v>N/A</v>
          </cell>
          <cell r="HQ107" t="str">
            <v>N/A</v>
          </cell>
          <cell r="HR107" t="str">
            <v>N/A</v>
          </cell>
          <cell r="HS107" t="str">
            <v>N/A</v>
          </cell>
          <cell r="HT107" t="str">
            <v>N/A</v>
          </cell>
          <cell r="HU107" t="str">
            <v>N/A</v>
          </cell>
          <cell r="HV107" t="str">
            <v>N/A</v>
          </cell>
          <cell r="HW107" t="str">
            <v>N/A</v>
          </cell>
          <cell r="HX107" t="str">
            <v xml:space="preserve">En el Plan Distrital de Desarrollo Un nuevo contrato social y ambiental para la Bogotá del siglo XXI se estableció el compromiso de mejorar la puntuación del Índice de Medición de Desempeño Municipal -MDM.
La Medición de Desempeño Municipal (MDM) cuenta con dos componentes: el componente de Gestión que mide las acciones y decisiones de los gobiernos locales que buscan transformar los recursos públicos en desarrollo para los municipios; y el Componente de Resultados que mide el cambio en las condiciones de vida de la población.
La ciudad de Bogotá ha venido mejorando en sus indicadores del Índice de Desempeño Municipal, el reporte para 2020 muestra que el valor total alcanza un puntaje por encima de 80 puntos, que estaría acorde con lo establecido en la meta trazada para este indicador con resultados de 81,33 puntos en gestión y 72,43 en resultados. Estos últimos datos muestran que, en términos del índice, la ciudad ha venido consolidando mejoras en el componente de gestión; principalmente en aspectos como el porcentaje de inversión financiada con recursos propios, gobierno abierto y transparencia (donde se logró un puntaje de 100% de cumplimiento) y en cobertura en salud y vacunación prevalente en el componente de resultados.
Esta medición se realiza de manera anual por parte de Departamento Nacional de Planeación, siendo la última medición publicada por el DNP,  el resultado de 84,08 correspondiente a los datos recibidos en 2021 frente a la vigencia 2020.
</v>
          </cell>
          <cell r="HY107" t="str">
            <v>En el periodo de reporte no se presentaron retrasos.</v>
          </cell>
          <cell r="HZ107" t="str">
            <v/>
          </cell>
          <cell r="IA107" t="str">
            <v/>
          </cell>
          <cell r="IB107" t="str">
            <v/>
          </cell>
          <cell r="IC107" t="str">
            <v/>
          </cell>
          <cell r="ID107" t="str">
            <v/>
          </cell>
          <cell r="IE107" t="str">
            <v/>
          </cell>
          <cell r="IF107" t="str">
            <v/>
          </cell>
          <cell r="IG107" t="str">
            <v/>
          </cell>
          <cell r="IH107" t="str">
            <v/>
          </cell>
          <cell r="II107" t="str">
            <v/>
          </cell>
          <cell r="IJ107" t="str">
            <v/>
          </cell>
          <cell r="IK107" t="str">
            <v/>
          </cell>
          <cell r="IL107" t="str">
            <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t="str">
            <v>No Programó</v>
          </cell>
          <cell r="JZ107" t="str">
            <v/>
          </cell>
          <cell r="KA107" t="str">
            <v/>
          </cell>
          <cell r="KB107" t="str">
            <v/>
          </cell>
          <cell r="KC107" t="str">
            <v/>
          </cell>
          <cell r="KD107" t="str">
            <v/>
          </cell>
          <cell r="KE107" t="str">
            <v/>
          </cell>
          <cell r="KF107" t="str">
            <v/>
          </cell>
          <cell r="KG107" t="str">
            <v/>
          </cell>
          <cell r="KH107" t="str">
            <v/>
          </cell>
          <cell r="KI107" t="str">
            <v/>
          </cell>
          <cell r="KJ107" t="str">
            <v/>
          </cell>
          <cell r="KK107" t="str">
            <v>No Programó</v>
          </cell>
          <cell r="KL107" t="str">
            <v>No Programó</v>
          </cell>
          <cell r="KM107" t="str">
            <v>No Programó</v>
          </cell>
          <cell r="KN107" t="str">
            <v>No Programó</v>
          </cell>
          <cell r="KO107" t="str">
            <v>No Programó</v>
          </cell>
          <cell r="KP107" t="str">
            <v>No Programó</v>
          </cell>
          <cell r="KQ107" t="str">
            <v>No Programó</v>
          </cell>
          <cell r="KR107" t="str">
            <v>No Programó</v>
          </cell>
          <cell r="KS107" t="str">
            <v>No Programó</v>
          </cell>
          <cell r="KT107" t="str">
            <v>No Programó</v>
          </cell>
          <cell r="KU107" t="str">
            <v/>
          </cell>
          <cell r="KV107" t="str">
            <v/>
          </cell>
          <cell r="KW107" t="str">
            <v>No Programó</v>
          </cell>
          <cell r="KX107" t="str">
            <v>7873_N</v>
          </cell>
          <cell r="KY107" t="str">
            <v>N/A</v>
          </cell>
          <cell r="KZ107" t="str">
            <v>No programó</v>
          </cell>
          <cell r="LA107" t="str">
            <v/>
          </cell>
          <cell r="LB107" t="str">
            <v/>
          </cell>
          <cell r="LC107" t="str">
            <v/>
          </cell>
          <cell r="LD107">
            <v>97.028093434343432</v>
          </cell>
          <cell r="LE107">
            <v>74.134805085635037</v>
          </cell>
          <cell r="LF107">
            <v>14083637000</v>
          </cell>
          <cell r="LG107">
            <v>13162316148</v>
          </cell>
          <cell r="LH107">
            <v>8890437529</v>
          </cell>
          <cell r="LI107">
            <v>492482448</v>
          </cell>
          <cell r="LJ107">
            <v>423111123</v>
          </cell>
          <cell r="LK107" t="str">
            <v>No Programó</v>
          </cell>
          <cell r="LL107" t="str">
            <v>No Programó</v>
          </cell>
          <cell r="LM107" t="str">
            <v>No Programó</v>
          </cell>
          <cell r="LN107" t="str">
            <v>No Programó</v>
          </cell>
          <cell r="LO107" t="str">
            <v>No Programó</v>
          </cell>
          <cell r="LP107" t="str">
            <v>No Programó</v>
          </cell>
          <cell r="LQ107" t="str">
            <v>No Programó</v>
          </cell>
          <cell r="LR107" t="str">
            <v>No Programó</v>
          </cell>
          <cell r="LS107" t="str">
            <v>No Programó</v>
          </cell>
          <cell r="LT107" t="str">
            <v>No Programó</v>
          </cell>
          <cell r="LU107" t="str">
            <v/>
          </cell>
          <cell r="LV107" t="str">
            <v/>
          </cell>
          <cell r="LW107">
            <v>0</v>
          </cell>
          <cell r="LX107">
            <v>0</v>
          </cell>
          <cell r="LY107">
            <v>0</v>
          </cell>
          <cell r="LZ107" t="str">
            <v>No oportuna: El tiempo de radicación debe coincidir con el plazo establecido por la Oficina Asesora de Planeación - OAP</v>
          </cell>
          <cell r="MA107" t="str">
            <v>Oportuno: Se radica en los tiempos establecidos por la Oficina Asesora de Planeación - OAP</v>
          </cell>
          <cell r="MB107" t="str">
            <v>No aplica</v>
          </cell>
          <cell r="MC107" t="str">
            <v>Oportuno: Se radica en los tiempos establecidos por la Oficina Asesora de Planeación - OAP</v>
          </cell>
          <cell r="MD107" t="str">
            <v>No aplica</v>
          </cell>
          <cell r="ME107" t="str">
            <v>Oportuno: Se radica en los tiempos establecidos por la Oficina Asesora de Planeación - OAP</v>
          </cell>
          <cell r="MF107" t="str">
            <v>Oportuno: Se radica en los tiempos establecidos por la Oficina Asesora de Planeación - OAP</v>
          </cell>
          <cell r="MG107" t="str">
            <v>No aplica</v>
          </cell>
          <cell r="MH107">
            <v>0</v>
          </cell>
          <cell r="MI107">
            <v>0</v>
          </cell>
          <cell r="MJ107">
            <v>0</v>
          </cell>
          <cell r="MK107">
            <v>0</v>
          </cell>
          <cell r="ML10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M10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N107" t="str">
            <v>No aplica</v>
          </cell>
          <cell r="MO10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P107" t="str">
            <v>No aplica</v>
          </cell>
          <cell r="MQ10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10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107" t="str">
            <v>No aplica</v>
          </cell>
          <cell r="MT107">
            <v>0</v>
          </cell>
          <cell r="MU107">
            <v>0</v>
          </cell>
          <cell r="MV107">
            <v>0</v>
          </cell>
          <cell r="MW107">
            <v>0</v>
          </cell>
          <cell r="MX107">
            <v>100</v>
          </cell>
          <cell r="MY107">
            <v>100</v>
          </cell>
          <cell r="MZ107">
            <v>100</v>
          </cell>
          <cell r="NA107">
            <v>100</v>
          </cell>
          <cell r="NB107">
            <v>100</v>
          </cell>
          <cell r="NC107">
            <v>100</v>
          </cell>
          <cell r="ND107">
            <v>100</v>
          </cell>
          <cell r="NE107">
            <v>100</v>
          </cell>
          <cell r="NF107">
            <v>100</v>
          </cell>
          <cell r="NG107">
            <v>90</v>
          </cell>
          <cell r="NH107" t="str">
            <v/>
          </cell>
          <cell r="NI107" t="str">
            <v/>
          </cell>
          <cell r="NJ107" t="str">
            <v>No aplica</v>
          </cell>
          <cell r="NK107" t="str">
            <v>No aplica</v>
          </cell>
          <cell r="NL107" t="str">
            <v>No aplica</v>
          </cell>
          <cell r="NM107" t="str">
            <v>No aplica</v>
          </cell>
          <cell r="NN107" t="str">
            <v>No aplica</v>
          </cell>
          <cell r="NO107" t="str">
            <v>No aplica</v>
          </cell>
          <cell r="NP107" t="str">
            <v>No aplica</v>
          </cell>
          <cell r="NQ107" t="str">
            <v>No aplica</v>
          </cell>
          <cell r="NR107">
            <v>0</v>
          </cell>
          <cell r="NS107">
            <v>0</v>
          </cell>
          <cell r="NT107">
            <v>0</v>
          </cell>
          <cell r="NU107">
            <v>0</v>
          </cell>
          <cell r="NV10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W10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X107" t="str">
            <v>No aplica para el mes de reporte de acuerdo con la programación de la meta.</v>
          </cell>
          <cell r="NY10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Z107" t="str">
            <v>No aplica para el mes de reporte de acuerdo con la programación de la meta.</v>
          </cell>
          <cell r="OA10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10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107" t="str">
            <v>No aplica</v>
          </cell>
          <cell r="OD107">
            <v>0</v>
          </cell>
          <cell r="OE107">
            <v>0</v>
          </cell>
          <cell r="OF107">
            <v>0</v>
          </cell>
          <cell r="OG107">
            <v>0</v>
          </cell>
          <cell r="OJ107" t="str">
            <v>PD172</v>
          </cell>
          <cell r="OK107">
            <v>0</v>
          </cell>
          <cell r="OL107" t="str">
            <v>N/A</v>
          </cell>
          <cell r="OM107" t="str">
            <v>N/A</v>
          </cell>
          <cell r="ON107" t="str">
            <v>N/A</v>
          </cell>
          <cell r="OO107" t="str">
            <v>N/A</v>
          </cell>
          <cell r="OP107" t="str">
            <v>N/A</v>
          </cell>
          <cell r="OQ107" t="str">
            <v>N/A</v>
          </cell>
          <cell r="OR107" t="str">
            <v>N/A</v>
          </cell>
          <cell r="OS107" t="str">
            <v>N/A</v>
          </cell>
          <cell r="OT107" t="str">
            <v>N/A</v>
          </cell>
          <cell r="OU107" t="str">
            <v>N/A</v>
          </cell>
          <cell r="OV107" t="str">
            <v>N/A</v>
          </cell>
          <cell r="OW107" t="str">
            <v>N/A</v>
          </cell>
          <cell r="OX107" t="str">
            <v>N/A</v>
          </cell>
          <cell r="OY107" t="str">
            <v>N/A</v>
          </cell>
          <cell r="OZ107" t="str">
            <v>N/A</v>
          </cell>
          <cell r="PA107" t="str">
            <v>N/A</v>
          </cell>
          <cell r="PB107" t="str">
            <v>N/A</v>
          </cell>
          <cell r="PC107" t="str">
            <v>N/A</v>
          </cell>
          <cell r="PD107" t="str">
            <v>N/A</v>
          </cell>
          <cell r="PE107" t="str">
            <v>N/A</v>
          </cell>
          <cell r="PF107" t="str">
            <v>N/A</v>
          </cell>
          <cell r="PG107" t="str">
            <v>N/A</v>
          </cell>
          <cell r="PH107" t="str">
            <v>N/A</v>
          </cell>
          <cell r="PI107" t="str">
            <v>N/A</v>
          </cell>
          <cell r="PJ107" t="str">
            <v>N/A</v>
          </cell>
          <cell r="PK107" t="str">
            <v>N/A</v>
          </cell>
          <cell r="PL107">
            <v>69371325</v>
          </cell>
          <cell r="PM107">
            <v>423111123</v>
          </cell>
          <cell r="PN107" t="str">
            <v>Meta Trazadora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Instructivo Plan de Acción"/>
      <sheetName val="Ficha técnica IP#..."/>
      <sheetName val="Ficha técnica IP#... (2)"/>
      <sheetName val="Ficha técnica IP#... (3)"/>
      <sheetName val=" Instructivo ficha técnica"/>
      <sheetName val="Desplegabl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 val="Plan de acción"/>
      <sheetName val="Instructivo Plan de Acción"/>
      <sheetName val="Ficha técnica IR#..."/>
      <sheetName val="Ficha técnica IP#..."/>
      <sheetName val=" Instructivo ficha técnic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Ficha técnica IR#..."/>
      <sheetName val="Ficha técnica IP#1_IDRD"/>
      <sheetName val="Ficha técnica IP#2_IDRD"/>
      <sheetName val="Instructivo Plan de Acción"/>
      <sheetName val=" Instructivo ficha técnica"/>
    </sheetNames>
    <sheetDataSet>
      <sheetData sheetId="0"/>
      <sheetData sheetId="1">
        <row r="9">
          <cell r="B9" t="str">
            <v>Suma</v>
          </cell>
        </row>
        <row r="10">
          <cell r="B10" t="str">
            <v>Constante</v>
          </cell>
        </row>
        <row r="11">
          <cell r="B11" t="str">
            <v>Creciente</v>
          </cell>
        </row>
        <row r="12">
          <cell r="B12" t="str">
            <v>Decreciente</v>
          </cell>
        </row>
      </sheetData>
      <sheetData sheetId="2"/>
      <sheetData sheetId="3"/>
      <sheetData sheetId="4"/>
      <sheetData sheetId="5"/>
      <sheetData sheetId="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 val="Plan de acción"/>
      <sheetName val="Instructivo Plan de Acción"/>
      <sheetName val="Ficha técnica IR 1"/>
      <sheetName val="Ficha técnica IR 2"/>
      <sheetName val="Ficha técnica IR 3"/>
      <sheetName val="Ficha técnica IR 4"/>
      <sheetName val="Ficha técnica IR 5"/>
      <sheetName val="Ficha técnica IR 6"/>
      <sheetName val="Ficha técnica IR 7"/>
      <sheetName val="Ficha técnica IR 8"/>
      <sheetName val="Ficha técnica IR 9"/>
      <sheetName val="Ficha técnica IR 10"/>
      <sheetName val=" Instructivo ficha técnic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P#..."/>
      <sheetName val=" Instructivo ficha técnica"/>
    </sheetNames>
    <sheetDataSet>
      <sheetData sheetId="0" refreshError="1"/>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P#..."/>
      <sheetName val="Ficha técnica IR#..."/>
      <sheetName val=" Instructivo ficha técnica"/>
    </sheetNames>
    <sheetDataSet>
      <sheetData sheetId="0"/>
      <sheetData sheetId="1">
        <row r="9">
          <cell r="B9" t="str">
            <v>Suma</v>
          </cell>
        </row>
        <row r="10">
          <cell r="B10" t="str">
            <v>Constante</v>
          </cell>
        </row>
        <row r="11">
          <cell r="B11" t="str">
            <v>Creciente</v>
          </cell>
        </row>
        <row r="12">
          <cell r="B12" t="str">
            <v>Decreciente</v>
          </cell>
        </row>
      </sheetData>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 Instructivo ficha técnica"/>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R#..."/>
      <sheetName val="Ficha técnica IP#..."/>
      <sheetName val=" Instructivo ficha técnica"/>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P#..."/>
      <sheetName val="Ficha técnica IR#..."/>
      <sheetName val=" Instructivo ficha técnica"/>
    </sheetNames>
    <sheetDataSet>
      <sheetData sheetId="0" refreshError="1"/>
      <sheetData sheetId="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emartinez@participacionbogota.gov.co" TargetMode="External"/><Relationship Id="rId1" Type="http://schemas.openxmlformats.org/officeDocument/2006/relationships/hyperlink" Target="mailto:emartinez@participacionbogota.gov.co"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emartinez@participacionbogota.gov.co"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emartinez@participacionbogota.gov.co" TargetMode="External"/><Relationship Id="rId1" Type="http://schemas.openxmlformats.org/officeDocument/2006/relationships/hyperlink" Target="mailto:emartinez@participacionbogota.gov.co"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emartinez@participacionbogota.gov.co" TargetMode="External"/><Relationship Id="rId1" Type="http://schemas.openxmlformats.org/officeDocument/2006/relationships/hyperlink" Target="mailto:emartinez@participacionbogota.gov.co"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imduran@alcaldiabogota.gov.co"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aura.escamilla@idrd.gov.co"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emartinez@participacionbogota.gov.co"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emartinez@participacionbogota.gov.co"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aevargas@jbb.gov.c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clopez@sdmujer.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cperez@participacionbogota.gov.co"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hernan.lopeza@scj.gov.co"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ivonne.gonzalez@gobiernobogota.gov.co"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emartinez@participacionbogota.gov.co"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mailto:dangulo@partipacionbogota.gov.co"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emartinez@participacionbogota.gov.co"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emartinez@participacionbogota.gov.co"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gmedellin@desarrolloeconomico.gov.co"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emartinez@participacionbogota.gov.co"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emartinez@participacionbogota.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emartinez@participacionbogota.gov.co"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emartinez@participacionbogota.gov.co"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emartinez@participacionbogota.gov.co"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mailto:fredy.alayon@gobiernobogota.gov.co" TargetMode="External"/><Relationship Id="rId1" Type="http://schemas.openxmlformats.org/officeDocument/2006/relationships/hyperlink" Target="mailto:fredy.alayon@gobiernobogota.gov.co"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emartinez@participacionbogota.gov.co"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emartinez@participacionbogota.gov.co"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emartinez@participacionbogota.gov.co"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mailto:emartinez@participacionbogota.gov.co"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emartinez@participacionbogota.gov.co"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hugo.cortes@scrd.gov.co" TargetMode="External"/><Relationship Id="rId18" Type="http://schemas.openxmlformats.org/officeDocument/2006/relationships/hyperlink" Target="mailto:emartinez@participacionbogota.gov.co" TargetMode="External"/><Relationship Id="rId26" Type="http://schemas.openxmlformats.org/officeDocument/2006/relationships/hyperlink" Target="mailto:emartinez@participacionbogota.gov.co" TargetMode="External"/><Relationship Id="rId39" Type="http://schemas.openxmlformats.org/officeDocument/2006/relationships/hyperlink" Target="mailto:aevargas@jbb.gov.co" TargetMode="External"/><Relationship Id="rId21" Type="http://schemas.openxmlformats.org/officeDocument/2006/relationships/hyperlink" Target="mailto:emartinez@participacionbogota.gov.co" TargetMode="External"/><Relationship Id="rId34" Type="http://schemas.openxmlformats.org/officeDocument/2006/relationships/hyperlink" Target="mailto:emartinez@participacionbogota.gov.co" TargetMode="External"/><Relationship Id="rId42" Type="http://schemas.openxmlformats.org/officeDocument/2006/relationships/hyperlink" Target="mailto:emoreno@sdmujer.gov.co" TargetMode="External"/><Relationship Id="rId47" Type="http://schemas.openxmlformats.org/officeDocument/2006/relationships/hyperlink" Target="mailto:emartinez@participacionbogota.gov.co" TargetMode="External"/><Relationship Id="rId50" Type="http://schemas.openxmlformats.org/officeDocument/2006/relationships/hyperlink" Target="mailto:luis.salcedo@idrd.gov.co" TargetMode="External"/><Relationship Id="rId7" Type="http://schemas.openxmlformats.org/officeDocument/2006/relationships/hyperlink" Target="mailto:emartinez@participacionbogota.gov." TargetMode="External"/><Relationship Id="rId2" Type="http://schemas.openxmlformats.org/officeDocument/2006/relationships/hyperlink" Target="mailto:ooviedo@participacionbogota.gov.co" TargetMode="External"/><Relationship Id="rId16" Type="http://schemas.openxmlformats.org/officeDocument/2006/relationships/hyperlink" Target="mailto:emartinez@participacionbogota.gov.co" TargetMode="External"/><Relationship Id="rId29" Type="http://schemas.openxmlformats.org/officeDocument/2006/relationships/hyperlink" Target="mailto:emartinez@participacionbogota.gov.co" TargetMode="External"/><Relationship Id="rId11" Type="http://schemas.openxmlformats.org/officeDocument/2006/relationships/hyperlink" Target="mailto:emartinez@participacionbogota.gov.co" TargetMode="External"/><Relationship Id="rId24" Type="http://schemas.openxmlformats.org/officeDocument/2006/relationships/hyperlink" Target="mailto:emartinez@participacionbogota.gov.co" TargetMode="External"/><Relationship Id="rId32" Type="http://schemas.openxmlformats.org/officeDocument/2006/relationships/hyperlink" Target="mailto:emartinez@participacionbogota.gov.co" TargetMode="External"/><Relationship Id="rId37" Type="http://schemas.openxmlformats.org/officeDocument/2006/relationships/hyperlink" Target="mailto:cmnaranjol@sdis.gov.co" TargetMode="External"/><Relationship Id="rId40" Type="http://schemas.openxmlformats.org/officeDocument/2006/relationships/hyperlink" Target="mailto:emartinez@participacionbogota.gov.co" TargetMode="External"/><Relationship Id="rId45" Type="http://schemas.openxmlformats.org/officeDocument/2006/relationships/hyperlink" Target="mailto:emartinez@participacionbogota.gov.co" TargetMode="External"/><Relationship Id="rId53" Type="http://schemas.openxmlformats.org/officeDocument/2006/relationships/hyperlink" Target="mailto:emartinez@participacionbogota.gov.co" TargetMode="External"/><Relationship Id="rId5" Type="http://schemas.openxmlformats.org/officeDocument/2006/relationships/hyperlink" Target="mailto:n.parra@animalesbog.gov.co" TargetMode="External"/><Relationship Id="rId10" Type="http://schemas.openxmlformats.org/officeDocument/2006/relationships/hyperlink" Target="mailto:emartinez@participacionbogota.gov.co" TargetMode="External"/><Relationship Id="rId19" Type="http://schemas.openxmlformats.org/officeDocument/2006/relationships/hyperlink" Target="mailto:emartinez@participacionbogota.gov.co" TargetMode="External"/><Relationship Id="rId31" Type="http://schemas.openxmlformats.org/officeDocument/2006/relationships/hyperlink" Target="mailto:emartinez@participacionbogota.gov.co" TargetMode="External"/><Relationship Id="rId44" Type="http://schemas.openxmlformats.org/officeDocument/2006/relationships/hyperlink" Target="mailto:jose.franco@umv.gov.co" TargetMode="External"/><Relationship Id="rId52" Type="http://schemas.openxmlformats.org/officeDocument/2006/relationships/hyperlink" Target="mailto:lmedinag@alcaldiabogota.gov.co" TargetMode="External"/><Relationship Id="rId4" Type="http://schemas.openxmlformats.org/officeDocument/2006/relationships/hyperlink" Target="mailto:aura.escamilla@idrd.gov.co" TargetMode="External"/><Relationship Id="rId9" Type="http://schemas.openxmlformats.org/officeDocument/2006/relationships/hyperlink" Target="mailto:emartinez@participacionbogota.gov.co" TargetMode="External"/><Relationship Id="rId14" Type="http://schemas.openxmlformats.org/officeDocument/2006/relationships/hyperlink" Target="mailto:emartinez@participacionbogota.gov.co" TargetMode="External"/><Relationship Id="rId22" Type="http://schemas.openxmlformats.org/officeDocument/2006/relationships/hyperlink" Target="mailto:emartinez@participacionbogota.gov.co" TargetMode="External"/><Relationship Id="rId27" Type="http://schemas.openxmlformats.org/officeDocument/2006/relationships/hyperlink" Target="mailto:emartinez@participacionbogota.gov.co" TargetMode="External"/><Relationship Id="rId30" Type="http://schemas.openxmlformats.org/officeDocument/2006/relationships/hyperlink" Target="mailto:omorales@participacionbogota.gov.co" TargetMode="External"/><Relationship Id="rId35" Type="http://schemas.openxmlformats.org/officeDocument/2006/relationships/hyperlink" Target="mailto:emartinez@participacionbogota.gov.co" TargetMode="External"/><Relationship Id="rId43" Type="http://schemas.openxmlformats.org/officeDocument/2006/relationships/hyperlink" Target="mailto:imduran@alcaldiabogota.gov.co" TargetMode="External"/><Relationship Id="rId48" Type="http://schemas.openxmlformats.org/officeDocument/2006/relationships/hyperlink" Target="mailto:correspondencia@idpc.gov.co" TargetMode="External"/><Relationship Id="rId8" Type="http://schemas.openxmlformats.org/officeDocument/2006/relationships/hyperlink" Target="mailto:clopez@sdmujer.gov.co" TargetMode="External"/><Relationship Id="rId51" Type="http://schemas.openxmlformats.org/officeDocument/2006/relationships/hyperlink" Target="mailto:hernan.lopeza@scj.gov.co" TargetMode="External"/><Relationship Id="rId3" Type="http://schemas.openxmlformats.org/officeDocument/2006/relationships/hyperlink" Target="mailto:emartinez@participacionbogota.gov." TargetMode="External"/><Relationship Id="rId12" Type="http://schemas.openxmlformats.org/officeDocument/2006/relationships/hyperlink" Target="mailto:eussa@educacionbogota.gov.co" TargetMode="External"/><Relationship Id="rId17" Type="http://schemas.openxmlformats.org/officeDocument/2006/relationships/hyperlink" Target="mailto:emartinez@participacionbogota.gov.co" TargetMode="External"/><Relationship Id="rId25" Type="http://schemas.openxmlformats.org/officeDocument/2006/relationships/hyperlink" Target="mailto:emartinez@participacionbogota.gov.co" TargetMode="External"/><Relationship Id="rId33" Type="http://schemas.openxmlformats.org/officeDocument/2006/relationships/hyperlink" Target="mailto:dangulo@participacionbogota.gov.co" TargetMode="External"/><Relationship Id="rId38" Type="http://schemas.openxmlformats.org/officeDocument/2006/relationships/hyperlink" Target="mailto:emartinez@participacionbogota.gov.co" TargetMode="External"/><Relationship Id="rId46" Type="http://schemas.openxmlformats.org/officeDocument/2006/relationships/hyperlink" Target="mailto:gmedellin@desarrolloeconomico.gov.co" TargetMode="External"/><Relationship Id="rId20" Type="http://schemas.openxmlformats.org/officeDocument/2006/relationships/hyperlink" Target="mailto:emartinez@participacionbogota.gov.co" TargetMode="External"/><Relationship Id="rId41" Type="http://schemas.openxmlformats.org/officeDocument/2006/relationships/hyperlink" Target="mailto:ooviedo@sdis.gov.co" TargetMode="External"/><Relationship Id="rId54" Type="http://schemas.openxmlformats.org/officeDocument/2006/relationships/printerSettings" Target="../printerSettings/printerSettings4.bin"/><Relationship Id="rId1" Type="http://schemas.openxmlformats.org/officeDocument/2006/relationships/hyperlink" Target="mailto:cvalderrama@participacionbogota.gov.co" TargetMode="External"/><Relationship Id="rId6" Type="http://schemas.openxmlformats.org/officeDocument/2006/relationships/hyperlink" Target="mailto:ivonne.gonzalez@gobiernobogota.gov.co" TargetMode="External"/><Relationship Id="rId15" Type="http://schemas.openxmlformats.org/officeDocument/2006/relationships/hyperlink" Target="mailto:emartinez@participacionbogota.gov.co" TargetMode="External"/><Relationship Id="rId23" Type="http://schemas.openxmlformats.org/officeDocument/2006/relationships/hyperlink" Target="mailto:emartinez@participacionbogota.gov.co" TargetMode="External"/><Relationship Id="rId28" Type="http://schemas.openxmlformats.org/officeDocument/2006/relationships/hyperlink" Target="mailto:emartinez@participacionbogota.gov.co" TargetMode="External"/><Relationship Id="rId36" Type="http://schemas.openxmlformats.org/officeDocument/2006/relationships/hyperlink" Target="mailto:emartinez@participacionbogota.gov.co" TargetMode="External"/><Relationship Id="rId49" Type="http://schemas.openxmlformats.org/officeDocument/2006/relationships/hyperlink" Target="mailto:emartinez@participacionbogota.gov.co"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eussa@educacionbogota.gov.co"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mailto:ooviedo@participacionbogota.gov.co"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mailto:emartinez@participacionbogota.gov.co"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mailto:emartinez@participacionbogota.gov.co"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mailto:ooviedo@sdis.gov.co"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emartinez@participacionbogota.gov.co"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emartinez@participacionbogota.gov.co"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emartinez@participacionbogota.gov.co"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mailto:hugo.cortes@scrd.gov.co"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mailto:emartinez@participacionbogota.gov.co"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emartinez@participacionbogota.gov.co" TargetMode="External"/><Relationship Id="rId1" Type="http://schemas.openxmlformats.org/officeDocument/2006/relationships/hyperlink" Target="mailto:emartinez@participacionbogota.gov.co"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emartinez@participacionbogota.gov.co"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emartinez@participacionbogota.gov.co" TargetMode="External"/></Relationships>
</file>

<file path=xl/worksheets/_rels/sheet52.xml.rels><?xml version="1.0" encoding="UTF-8" standalone="yes"?>
<Relationships xmlns="http://schemas.openxmlformats.org/package/2006/relationships"><Relationship Id="rId2" Type="http://schemas.openxmlformats.org/officeDocument/2006/relationships/hyperlink" Target="mailto:lmedinag@alcaldiabogota.gov.co" TargetMode="External"/><Relationship Id="rId1" Type="http://schemas.openxmlformats.org/officeDocument/2006/relationships/hyperlink" Target="mailto:lmedinag@alcaldiabogota.gov.co"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mailto:luis.salcedo@idrd.gov.co"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mailto:n.parra@animalesbog.gov.co"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mailto:jose.franco@umv.gov.co"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emartinez@participacionbogota.gov.co" TargetMode="External"/><Relationship Id="rId1" Type="http://schemas.openxmlformats.org/officeDocument/2006/relationships/hyperlink" Target="mailto:emartinez@participacionbogota.gov.co"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emartinez@participacionbogota.gov.co"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emartinez@participacionbogota.gov.co" TargetMode="External"/><Relationship Id="rId1" Type="http://schemas.openxmlformats.org/officeDocument/2006/relationships/hyperlink" Target="mailto:emartinez@participacionbogota.gov.co"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emartinez@participacionbogota.gov.co" TargetMode="External"/><Relationship Id="rId1" Type="http://schemas.openxmlformats.org/officeDocument/2006/relationships/hyperlink" Target="mailto:emartinez@participacion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5"/>
  <sheetViews>
    <sheetView zoomScale="90" zoomScaleNormal="90" workbookViewId="0">
      <selection activeCell="I19" sqref="I19"/>
    </sheetView>
  </sheetViews>
  <sheetFormatPr baseColWidth="10" defaultColWidth="11.5" defaultRowHeight="15"/>
  <cols>
    <col min="2" max="2" width="21.5" customWidth="1"/>
    <col min="3" max="3" width="11.5" customWidth="1"/>
    <col min="5" max="5" width="36.5" customWidth="1"/>
    <col min="6" max="6" width="32.5" customWidth="1"/>
    <col min="7" max="7" width="28.83203125" customWidth="1"/>
    <col min="11" max="11" width="13.5" customWidth="1"/>
    <col min="12" max="12" width="38.5" customWidth="1"/>
    <col min="13" max="13" width="31.5" customWidth="1"/>
  </cols>
  <sheetData>
    <row r="1" spans="2:9">
      <c r="B1" s="1" t="s">
        <v>0</v>
      </c>
    </row>
    <row r="2" spans="2:9">
      <c r="B2" t="s">
        <v>1</v>
      </c>
    </row>
    <row r="3" spans="2:9">
      <c r="B3" t="s">
        <v>2</v>
      </c>
      <c r="E3" s="2" t="s">
        <v>3</v>
      </c>
      <c r="F3" s="3" t="s">
        <v>4</v>
      </c>
      <c r="I3" s="2" t="s">
        <v>3</v>
      </c>
    </row>
    <row r="4" spans="2:9">
      <c r="B4" t="s">
        <v>5</v>
      </c>
      <c r="E4" s="4" t="s">
        <v>6</v>
      </c>
      <c r="F4" s="4" t="s">
        <v>7</v>
      </c>
      <c r="I4" s="4" t="s">
        <v>6</v>
      </c>
    </row>
    <row r="5" spans="2:9">
      <c r="B5" t="s">
        <v>8</v>
      </c>
      <c r="E5" s="4" t="s">
        <v>6</v>
      </c>
      <c r="F5" s="4" t="s">
        <v>9</v>
      </c>
      <c r="I5" s="4" t="s">
        <v>10</v>
      </c>
    </row>
    <row r="6" spans="2:9">
      <c r="B6" t="s">
        <v>11</v>
      </c>
      <c r="E6" s="4" t="s">
        <v>10</v>
      </c>
      <c r="F6" s="4" t="s">
        <v>12</v>
      </c>
      <c r="I6" s="4" t="s">
        <v>13</v>
      </c>
    </row>
    <row r="7" spans="2:9">
      <c r="B7" t="s">
        <v>14</v>
      </c>
      <c r="E7" s="4" t="s">
        <v>10</v>
      </c>
      <c r="F7" s="4" t="s">
        <v>15</v>
      </c>
      <c r="I7" s="4" t="s">
        <v>16</v>
      </c>
    </row>
    <row r="8" spans="2:9">
      <c r="B8" s="1" t="s">
        <v>17</v>
      </c>
      <c r="E8" s="4" t="s">
        <v>10</v>
      </c>
      <c r="F8" s="4" t="s">
        <v>18</v>
      </c>
      <c r="I8" s="4" t="s">
        <v>19</v>
      </c>
    </row>
    <row r="9" spans="2:9">
      <c r="B9" t="s">
        <v>20</v>
      </c>
      <c r="E9" s="4" t="s">
        <v>13</v>
      </c>
      <c r="F9" s="4" t="s">
        <v>21</v>
      </c>
      <c r="I9" s="4" t="s">
        <v>22</v>
      </c>
    </row>
    <row r="10" spans="2:9">
      <c r="B10" t="s">
        <v>23</v>
      </c>
      <c r="E10" s="4" t="s">
        <v>13</v>
      </c>
      <c r="F10" s="4" t="s">
        <v>24</v>
      </c>
      <c r="I10" s="4" t="s">
        <v>25</v>
      </c>
    </row>
    <row r="11" spans="2:9">
      <c r="B11" t="s">
        <v>26</v>
      </c>
      <c r="E11" s="4" t="s">
        <v>16</v>
      </c>
      <c r="F11" s="4" t="s">
        <v>27</v>
      </c>
      <c r="I11" s="4" t="s">
        <v>28</v>
      </c>
    </row>
    <row r="12" spans="2:9">
      <c r="B12" t="s">
        <v>29</v>
      </c>
      <c r="E12" s="4" t="s">
        <v>19</v>
      </c>
      <c r="F12" s="4" t="s">
        <v>30</v>
      </c>
      <c r="I12" s="4" t="s">
        <v>31</v>
      </c>
    </row>
    <row r="13" spans="2:9">
      <c r="E13" s="4" t="s">
        <v>19</v>
      </c>
      <c r="F13" s="4" t="s">
        <v>32</v>
      </c>
      <c r="I13" s="4" t="s">
        <v>33</v>
      </c>
    </row>
    <row r="14" spans="2:9">
      <c r="E14" s="4" t="s">
        <v>19</v>
      </c>
      <c r="F14" s="4" t="s">
        <v>34</v>
      </c>
      <c r="I14" s="4" t="s">
        <v>35</v>
      </c>
    </row>
    <row r="15" spans="2:9">
      <c r="E15" s="4" t="s">
        <v>19</v>
      </c>
      <c r="F15" s="4" t="s">
        <v>36</v>
      </c>
      <c r="I15" s="4" t="s">
        <v>37</v>
      </c>
    </row>
    <row r="16" spans="2:9">
      <c r="E16" s="4" t="s">
        <v>22</v>
      </c>
      <c r="F16" s="4" t="s">
        <v>38</v>
      </c>
      <c r="I16" s="4" t="s">
        <v>39</v>
      </c>
    </row>
    <row r="17" spans="1:12">
      <c r="E17" s="4" t="s">
        <v>25</v>
      </c>
      <c r="F17" s="4" t="s">
        <v>40</v>
      </c>
      <c r="I17" s="4" t="s">
        <v>41</v>
      </c>
    </row>
    <row r="18" spans="1:12">
      <c r="E18" s="4" t="s">
        <v>25</v>
      </c>
      <c r="F18" s="4" t="s">
        <v>42</v>
      </c>
      <c r="I18" s="4" t="s">
        <v>43</v>
      </c>
    </row>
    <row r="19" spans="1:12">
      <c r="E19" s="4" t="s">
        <v>25</v>
      </c>
      <c r="F19" s="4" t="s">
        <v>44</v>
      </c>
    </row>
    <row r="20" spans="1:12">
      <c r="E20" s="4" t="s">
        <v>25</v>
      </c>
      <c r="F20" s="4" t="s">
        <v>45</v>
      </c>
    </row>
    <row r="21" spans="1:12">
      <c r="A21" s="1"/>
      <c r="E21" s="4" t="s">
        <v>28</v>
      </c>
      <c r="F21" s="4" t="s">
        <v>46</v>
      </c>
    </row>
    <row r="22" spans="1:12">
      <c r="A22" s="1"/>
      <c r="E22" s="4" t="s">
        <v>28</v>
      </c>
      <c r="F22" s="4" t="s">
        <v>47</v>
      </c>
    </row>
    <row r="23" spans="1:12">
      <c r="E23" s="4" t="s">
        <v>28</v>
      </c>
      <c r="F23" s="4" t="s">
        <v>48</v>
      </c>
      <c r="L23" s="1" t="s">
        <v>49</v>
      </c>
    </row>
    <row r="24" spans="1:12">
      <c r="E24" s="4" t="s">
        <v>31</v>
      </c>
      <c r="F24" s="4" t="s">
        <v>50</v>
      </c>
      <c r="L24" t="s">
        <v>51</v>
      </c>
    </row>
    <row r="25" spans="1:12">
      <c r="E25" s="4" t="s">
        <v>31</v>
      </c>
      <c r="F25" s="4" t="s">
        <v>52</v>
      </c>
      <c r="L25" t="s">
        <v>53</v>
      </c>
    </row>
    <row r="26" spans="1:12">
      <c r="E26" s="4" t="s">
        <v>31</v>
      </c>
      <c r="F26" s="4" t="s">
        <v>54</v>
      </c>
      <c r="L26" t="s">
        <v>55</v>
      </c>
    </row>
    <row r="27" spans="1:12">
      <c r="E27" s="4" t="s">
        <v>33</v>
      </c>
      <c r="F27" s="4" t="s">
        <v>56</v>
      </c>
      <c r="L27" t="s">
        <v>57</v>
      </c>
    </row>
    <row r="28" spans="1:12">
      <c r="E28" s="4" t="s">
        <v>33</v>
      </c>
      <c r="F28" s="4" t="s">
        <v>58</v>
      </c>
      <c r="L28" t="s">
        <v>59</v>
      </c>
    </row>
    <row r="29" spans="1:12">
      <c r="E29" s="4" t="s">
        <v>35</v>
      </c>
      <c r="F29" s="4" t="s">
        <v>60</v>
      </c>
      <c r="L29" t="s">
        <v>61</v>
      </c>
    </row>
    <row r="30" spans="1:12">
      <c r="E30" s="4" t="s">
        <v>35</v>
      </c>
      <c r="F30" s="4" t="s">
        <v>62</v>
      </c>
      <c r="L30" t="s">
        <v>63</v>
      </c>
    </row>
    <row r="31" spans="1:12">
      <c r="E31" s="4" t="s">
        <v>35</v>
      </c>
      <c r="F31" s="4" t="s">
        <v>64</v>
      </c>
      <c r="L31" t="s">
        <v>65</v>
      </c>
    </row>
    <row r="32" spans="1:12">
      <c r="E32" s="4" t="s">
        <v>35</v>
      </c>
      <c r="F32" s="4" t="s">
        <v>66</v>
      </c>
      <c r="L32" t="s">
        <v>67</v>
      </c>
    </row>
    <row r="33" spans="2:12">
      <c r="E33" s="4" t="s">
        <v>35</v>
      </c>
      <c r="F33" s="4" t="s">
        <v>68</v>
      </c>
      <c r="L33" t="s">
        <v>69</v>
      </c>
    </row>
    <row r="34" spans="2:12">
      <c r="B34" s="1" t="s">
        <v>70</v>
      </c>
      <c r="E34" s="4" t="s">
        <v>35</v>
      </c>
      <c r="F34" s="4" t="s">
        <v>71</v>
      </c>
      <c r="L34" t="s">
        <v>72</v>
      </c>
    </row>
    <row r="35" spans="2:12">
      <c r="B35" t="s">
        <v>73</v>
      </c>
      <c r="E35" s="4" t="s">
        <v>35</v>
      </c>
      <c r="F35" s="4" t="s">
        <v>74</v>
      </c>
      <c r="L35" t="s">
        <v>75</v>
      </c>
    </row>
    <row r="36" spans="2:12">
      <c r="B36" t="s">
        <v>76</v>
      </c>
      <c r="E36" s="4" t="s">
        <v>37</v>
      </c>
      <c r="F36" s="4" t="s">
        <v>77</v>
      </c>
      <c r="L36" t="s">
        <v>78</v>
      </c>
    </row>
    <row r="37" spans="2:12">
      <c r="B37" t="s">
        <v>79</v>
      </c>
      <c r="E37" s="4" t="s">
        <v>37</v>
      </c>
      <c r="F37" s="4" t="s">
        <v>80</v>
      </c>
      <c r="L37" t="s">
        <v>81</v>
      </c>
    </row>
    <row r="38" spans="2:12">
      <c r="B38" t="s">
        <v>82</v>
      </c>
      <c r="E38" s="4" t="s">
        <v>37</v>
      </c>
      <c r="F38" s="4" t="s">
        <v>83</v>
      </c>
      <c r="L38" t="s">
        <v>84</v>
      </c>
    </row>
    <row r="39" spans="2:12">
      <c r="E39" s="4" t="s">
        <v>37</v>
      </c>
      <c r="F39" s="4" t="s">
        <v>85</v>
      </c>
      <c r="L39" t="s">
        <v>86</v>
      </c>
    </row>
    <row r="40" spans="2:12">
      <c r="E40" s="4" t="s">
        <v>39</v>
      </c>
      <c r="F40" s="4" t="s">
        <v>87</v>
      </c>
    </row>
    <row r="41" spans="2:12">
      <c r="E41" s="4" t="s">
        <v>39</v>
      </c>
      <c r="F41" s="4" t="s">
        <v>88</v>
      </c>
    </row>
    <row r="42" spans="2:12">
      <c r="E42" s="4" t="s">
        <v>39</v>
      </c>
      <c r="F42" s="95" t="s">
        <v>89</v>
      </c>
    </row>
    <row r="43" spans="2:12">
      <c r="E43" s="4" t="s">
        <v>39</v>
      </c>
      <c r="F43" s="4" t="s">
        <v>90</v>
      </c>
    </row>
    <row r="44" spans="2:12">
      <c r="B44" s="1" t="s">
        <v>91</v>
      </c>
      <c r="E44" s="4" t="s">
        <v>39</v>
      </c>
      <c r="F44" s="4" t="s">
        <v>92</v>
      </c>
    </row>
    <row r="45" spans="2:12">
      <c r="B45" t="s">
        <v>93</v>
      </c>
      <c r="E45" s="4" t="s">
        <v>39</v>
      </c>
      <c r="F45" s="4" t="s">
        <v>94</v>
      </c>
    </row>
    <row r="46" spans="2:12">
      <c r="B46" t="s">
        <v>95</v>
      </c>
      <c r="E46" s="4" t="s">
        <v>41</v>
      </c>
      <c r="F46" s="4" t="s">
        <v>96</v>
      </c>
    </row>
    <row r="47" spans="2:12">
      <c r="E47" s="4" t="s">
        <v>41</v>
      </c>
      <c r="F47" s="4" t="s">
        <v>97</v>
      </c>
    </row>
    <row r="48" spans="2:12">
      <c r="E48" s="4" t="s">
        <v>41</v>
      </c>
      <c r="F48" s="4" t="s">
        <v>98</v>
      </c>
    </row>
    <row r="49" spans="2:13">
      <c r="B49" s="1" t="s">
        <v>99</v>
      </c>
      <c r="E49" s="4" t="s">
        <v>41</v>
      </c>
      <c r="F49" s="4" t="s">
        <v>100</v>
      </c>
    </row>
    <row r="50" spans="2:13">
      <c r="B50" t="s">
        <v>101</v>
      </c>
      <c r="E50" s="4" t="s">
        <v>41</v>
      </c>
      <c r="F50" s="4" t="s">
        <v>102</v>
      </c>
    </row>
    <row r="51" spans="2:13">
      <c r="B51" t="s">
        <v>103</v>
      </c>
      <c r="E51" s="4" t="s">
        <v>41</v>
      </c>
      <c r="F51" s="4" t="s">
        <v>104</v>
      </c>
    </row>
    <row r="52" spans="2:13">
      <c r="B52" t="s">
        <v>105</v>
      </c>
      <c r="E52" s="4" t="s">
        <v>41</v>
      </c>
      <c r="F52" s="4" t="s">
        <v>106</v>
      </c>
    </row>
    <row r="53" spans="2:13">
      <c r="E53" s="4" t="s">
        <v>43</v>
      </c>
      <c r="F53" s="4" t="s">
        <v>107</v>
      </c>
    </row>
    <row r="54" spans="2:13">
      <c r="L54" s="1" t="s">
        <v>49</v>
      </c>
      <c r="M54" s="1" t="s">
        <v>108</v>
      </c>
    </row>
    <row r="55" spans="2:13">
      <c r="L55" t="s">
        <v>51</v>
      </c>
      <c r="M55" s="106" t="s">
        <v>109</v>
      </c>
    </row>
    <row r="56" spans="2:13">
      <c r="L56" t="s">
        <v>51</v>
      </c>
      <c r="M56" s="106" t="s">
        <v>110</v>
      </c>
    </row>
    <row r="57" spans="2:13">
      <c r="L57" t="s">
        <v>51</v>
      </c>
      <c r="M57" s="106" t="s">
        <v>111</v>
      </c>
    </row>
    <row r="58" spans="2:13">
      <c r="L58" t="s">
        <v>51</v>
      </c>
      <c r="M58" s="106" t="s">
        <v>112</v>
      </c>
    </row>
    <row r="59" spans="2:13">
      <c r="L59" t="s">
        <v>51</v>
      </c>
      <c r="M59" s="106" t="s">
        <v>113</v>
      </c>
    </row>
    <row r="60" spans="2:13">
      <c r="L60" t="s">
        <v>53</v>
      </c>
      <c r="M60" s="110" t="s">
        <v>114</v>
      </c>
    </row>
    <row r="61" spans="2:13">
      <c r="L61" t="s">
        <v>53</v>
      </c>
      <c r="M61" s="110" t="s">
        <v>115</v>
      </c>
    </row>
    <row r="62" spans="2:13">
      <c r="L62" t="s">
        <v>55</v>
      </c>
      <c r="M62" s="108" t="s">
        <v>116</v>
      </c>
    </row>
    <row r="63" spans="2:13">
      <c r="L63" t="s">
        <v>55</v>
      </c>
      <c r="M63" s="108" t="s">
        <v>117</v>
      </c>
    </row>
    <row r="64" spans="2:13">
      <c r="L64" t="s">
        <v>55</v>
      </c>
      <c r="M64" s="108" t="s">
        <v>118</v>
      </c>
    </row>
    <row r="65" spans="12:13">
      <c r="L65" t="s">
        <v>55</v>
      </c>
      <c r="M65" s="108" t="s">
        <v>119</v>
      </c>
    </row>
    <row r="66" spans="12:13">
      <c r="L66" t="s">
        <v>55</v>
      </c>
      <c r="M66" s="108" t="s">
        <v>120</v>
      </c>
    </row>
    <row r="67" spans="12:13">
      <c r="L67" t="s">
        <v>55</v>
      </c>
      <c r="M67" s="108" t="s">
        <v>121</v>
      </c>
    </row>
    <row r="68" spans="12:13">
      <c r="L68" t="s">
        <v>55</v>
      </c>
      <c r="M68" s="108" t="s">
        <v>122</v>
      </c>
    </row>
    <row r="69" spans="12:13">
      <c r="L69" t="s">
        <v>55</v>
      </c>
      <c r="M69" s="108" t="s">
        <v>123</v>
      </c>
    </row>
    <row r="70" spans="12:13">
      <c r="L70" t="s">
        <v>55</v>
      </c>
      <c r="M70" s="108" t="s">
        <v>124</v>
      </c>
    </row>
    <row r="71" spans="12:13">
      <c r="L71" t="s">
        <v>55</v>
      </c>
      <c r="M71" s="108" t="s">
        <v>125</v>
      </c>
    </row>
    <row r="72" spans="12:13">
      <c r="L72" t="s">
        <v>57</v>
      </c>
      <c r="M72" s="110" t="s">
        <v>126</v>
      </c>
    </row>
    <row r="73" spans="12:13">
      <c r="L73" t="s">
        <v>57</v>
      </c>
      <c r="M73" s="110" t="s">
        <v>127</v>
      </c>
    </row>
    <row r="74" spans="12:13">
      <c r="L74" t="s">
        <v>57</v>
      </c>
      <c r="M74" s="110" t="s">
        <v>128</v>
      </c>
    </row>
    <row r="75" spans="12:13">
      <c r="L75" t="s">
        <v>57</v>
      </c>
      <c r="M75" s="110" t="s">
        <v>129</v>
      </c>
    </row>
    <row r="76" spans="12:13">
      <c r="L76" t="s">
        <v>57</v>
      </c>
      <c r="M76" s="110" t="s">
        <v>130</v>
      </c>
    </row>
    <row r="77" spans="12:13">
      <c r="L77" t="s">
        <v>57</v>
      </c>
      <c r="M77" s="110" t="s">
        <v>131</v>
      </c>
    </row>
    <row r="78" spans="12:13">
      <c r="L78" t="s">
        <v>59</v>
      </c>
      <c r="M78" s="109" t="s">
        <v>132</v>
      </c>
    </row>
    <row r="79" spans="12:13">
      <c r="L79" t="s">
        <v>59</v>
      </c>
      <c r="M79" s="109" t="s">
        <v>133</v>
      </c>
    </row>
    <row r="80" spans="12:13">
      <c r="L80" t="s">
        <v>59</v>
      </c>
      <c r="M80" s="109" t="s">
        <v>134</v>
      </c>
    </row>
    <row r="81" spans="12:13">
      <c r="L81" t="s">
        <v>59</v>
      </c>
      <c r="M81" s="109" t="s">
        <v>135</v>
      </c>
    </row>
    <row r="82" spans="12:13">
      <c r="L82" t="s">
        <v>59</v>
      </c>
      <c r="M82" s="109" t="s">
        <v>136</v>
      </c>
    </row>
    <row r="83" spans="12:13">
      <c r="L83" t="s">
        <v>59</v>
      </c>
      <c r="M83" s="109" t="s">
        <v>137</v>
      </c>
    </row>
    <row r="84" spans="12:13">
      <c r="L84" t="s">
        <v>59</v>
      </c>
      <c r="M84" s="109" t="s">
        <v>138</v>
      </c>
    </row>
    <row r="85" spans="12:13">
      <c r="L85" t="s">
        <v>59</v>
      </c>
      <c r="M85" s="109" t="s">
        <v>139</v>
      </c>
    </row>
    <row r="86" spans="12:13">
      <c r="L86" t="s">
        <v>61</v>
      </c>
      <c r="M86" t="s">
        <v>140</v>
      </c>
    </row>
    <row r="87" spans="12:13">
      <c r="L87" t="s">
        <v>61</v>
      </c>
      <c r="M87" t="s">
        <v>141</v>
      </c>
    </row>
    <row r="88" spans="12:13">
      <c r="L88" t="s">
        <v>61</v>
      </c>
      <c r="M88" t="s">
        <v>142</v>
      </c>
    </row>
    <row r="89" spans="12:13">
      <c r="L89" t="s">
        <v>61</v>
      </c>
      <c r="M89" t="s">
        <v>143</v>
      </c>
    </row>
    <row r="90" spans="12:13">
      <c r="L90" t="s">
        <v>61</v>
      </c>
      <c r="M90" t="s">
        <v>144</v>
      </c>
    </row>
    <row r="91" spans="12:13">
      <c r="L91" t="s">
        <v>63</v>
      </c>
      <c r="M91" s="105" t="s">
        <v>145</v>
      </c>
    </row>
    <row r="92" spans="12:13">
      <c r="L92" t="s">
        <v>63</v>
      </c>
      <c r="M92" s="105" t="s">
        <v>146</v>
      </c>
    </row>
    <row r="93" spans="12:13">
      <c r="L93" t="s">
        <v>63</v>
      </c>
      <c r="M93" s="105" t="s">
        <v>147</v>
      </c>
    </row>
    <row r="94" spans="12:13">
      <c r="L94" t="s">
        <v>63</v>
      </c>
      <c r="M94" s="105" t="s">
        <v>148</v>
      </c>
    </row>
    <row r="95" spans="12:13">
      <c r="L95" t="s">
        <v>65</v>
      </c>
      <c r="M95" t="s">
        <v>149</v>
      </c>
    </row>
    <row r="96" spans="12:13">
      <c r="L96" t="s">
        <v>65</v>
      </c>
      <c r="M96" t="s">
        <v>150</v>
      </c>
    </row>
    <row r="97" spans="12:13">
      <c r="L97" t="s">
        <v>65</v>
      </c>
      <c r="M97" t="s">
        <v>151</v>
      </c>
    </row>
    <row r="98" spans="12:13">
      <c r="L98" t="s">
        <v>65</v>
      </c>
      <c r="M98" t="s">
        <v>152</v>
      </c>
    </row>
    <row r="99" spans="12:13">
      <c r="L99" t="s">
        <v>65</v>
      </c>
      <c r="M99" t="s">
        <v>153</v>
      </c>
    </row>
    <row r="100" spans="12:13">
      <c r="L100" t="s">
        <v>65</v>
      </c>
      <c r="M100" t="s">
        <v>154</v>
      </c>
    </row>
    <row r="101" spans="12:13">
      <c r="L101" t="s">
        <v>65</v>
      </c>
      <c r="M101" t="s">
        <v>155</v>
      </c>
    </row>
    <row r="102" spans="12:13">
      <c r="L102" t="s">
        <v>65</v>
      </c>
      <c r="M102" t="s">
        <v>156</v>
      </c>
    </row>
    <row r="103" spans="12:13">
      <c r="L103" t="s">
        <v>65</v>
      </c>
      <c r="M103" t="s">
        <v>157</v>
      </c>
    </row>
    <row r="104" spans="12:13">
      <c r="L104" t="s">
        <v>65</v>
      </c>
      <c r="M104" t="s">
        <v>158</v>
      </c>
    </row>
    <row r="105" spans="12:13">
      <c r="L105" t="s">
        <v>159</v>
      </c>
      <c r="M105" s="108" t="s">
        <v>160</v>
      </c>
    </row>
    <row r="106" spans="12:13">
      <c r="L106" t="s">
        <v>159</v>
      </c>
      <c r="M106" s="108" t="s">
        <v>161</v>
      </c>
    </row>
    <row r="107" spans="12:13">
      <c r="L107" t="s">
        <v>159</v>
      </c>
      <c r="M107" s="108" t="s">
        <v>162</v>
      </c>
    </row>
    <row r="108" spans="12:13">
      <c r="L108" t="s">
        <v>159</v>
      </c>
      <c r="M108" s="108" t="s">
        <v>163</v>
      </c>
    </row>
    <row r="109" spans="12:13">
      <c r="L109" t="s">
        <v>159</v>
      </c>
      <c r="M109" s="108" t="s">
        <v>164</v>
      </c>
    </row>
    <row r="110" spans="12:13">
      <c r="L110" t="s">
        <v>159</v>
      </c>
      <c r="M110" s="108" t="s">
        <v>165</v>
      </c>
    </row>
    <row r="111" spans="12:13">
      <c r="L111" t="s">
        <v>69</v>
      </c>
      <c r="M111" t="s">
        <v>166</v>
      </c>
    </row>
    <row r="112" spans="12:13">
      <c r="L112" t="s">
        <v>69</v>
      </c>
      <c r="M112" t="s">
        <v>167</v>
      </c>
    </row>
    <row r="113" spans="12:13">
      <c r="L113" t="s">
        <v>69</v>
      </c>
      <c r="M113" t="s">
        <v>168</v>
      </c>
    </row>
    <row r="114" spans="12:13">
      <c r="L114" t="s">
        <v>72</v>
      </c>
      <c r="M114" s="105" t="s">
        <v>169</v>
      </c>
    </row>
    <row r="115" spans="12:13">
      <c r="L115" t="s">
        <v>72</v>
      </c>
      <c r="M115" s="105" t="s">
        <v>170</v>
      </c>
    </row>
    <row r="116" spans="12:13">
      <c r="L116" t="s">
        <v>72</v>
      </c>
      <c r="M116" s="105" t="s">
        <v>171</v>
      </c>
    </row>
    <row r="117" spans="12:13">
      <c r="L117" t="s">
        <v>72</v>
      </c>
      <c r="M117" s="105" t="s">
        <v>172</v>
      </c>
    </row>
    <row r="118" spans="12:13">
      <c r="L118" t="s">
        <v>72</v>
      </c>
      <c r="M118" s="105" t="s">
        <v>173</v>
      </c>
    </row>
    <row r="119" spans="12:13">
      <c r="L119" t="s">
        <v>72</v>
      </c>
      <c r="M119" s="105" t="s">
        <v>174</v>
      </c>
    </row>
    <row r="120" spans="12:13">
      <c r="L120" t="s">
        <v>72</v>
      </c>
      <c r="M120" s="105" t="s">
        <v>174</v>
      </c>
    </row>
    <row r="121" spans="12:13">
      <c r="L121" t="s">
        <v>75</v>
      </c>
      <c r="M121" t="s">
        <v>175</v>
      </c>
    </row>
    <row r="122" spans="12:13">
      <c r="L122" t="s">
        <v>75</v>
      </c>
      <c r="M122" t="s">
        <v>176</v>
      </c>
    </row>
    <row r="123" spans="12:13">
      <c r="L123" t="s">
        <v>75</v>
      </c>
      <c r="M123" t="s">
        <v>177</v>
      </c>
    </row>
    <row r="124" spans="12:13">
      <c r="L124" t="s">
        <v>75</v>
      </c>
      <c r="M124" t="s">
        <v>178</v>
      </c>
    </row>
    <row r="125" spans="12:13">
      <c r="L125" t="s">
        <v>75</v>
      </c>
      <c r="M125" t="s">
        <v>179</v>
      </c>
    </row>
    <row r="126" spans="12:13">
      <c r="L126" t="s">
        <v>78</v>
      </c>
      <c r="M126" s="114" t="s">
        <v>180</v>
      </c>
    </row>
    <row r="127" spans="12:13">
      <c r="L127" t="s">
        <v>78</v>
      </c>
      <c r="M127" s="114" t="s">
        <v>181</v>
      </c>
    </row>
    <row r="128" spans="12:13">
      <c r="L128" t="s">
        <v>81</v>
      </c>
      <c r="M128" t="s">
        <v>182</v>
      </c>
    </row>
    <row r="129" spans="12:13">
      <c r="L129" t="s">
        <v>81</v>
      </c>
      <c r="M129" t="s">
        <v>183</v>
      </c>
    </row>
    <row r="130" spans="12:13">
      <c r="L130" t="s">
        <v>84</v>
      </c>
      <c r="M130" s="107" t="s">
        <v>184</v>
      </c>
    </row>
    <row r="131" spans="12:13">
      <c r="L131" t="s">
        <v>84</v>
      </c>
      <c r="M131" s="107" t="s">
        <v>185</v>
      </c>
    </row>
    <row r="132" spans="12:13">
      <c r="L132" t="s">
        <v>86</v>
      </c>
      <c r="M132" t="s">
        <v>186</v>
      </c>
    </row>
    <row r="133" spans="12:13">
      <c r="L133" t="s">
        <v>86</v>
      </c>
      <c r="M133" t="s">
        <v>187</v>
      </c>
    </row>
    <row r="134" spans="12:13">
      <c r="L134" t="s">
        <v>86</v>
      </c>
      <c r="M134" t="s">
        <v>188</v>
      </c>
    </row>
    <row r="135" spans="12:13">
      <c r="L135" t="s">
        <v>86</v>
      </c>
      <c r="M135" t="s">
        <v>189</v>
      </c>
    </row>
  </sheetData>
  <sheetProtection algorithmName="SHA-512" hashValue="99cTbabjxCT6A9HZRdZtwo6iekHpB8XclZ6OrYP7lXFkEytEAEsmHH90l3mUZdntAVHjKWK9tv/yAG4W5p5aDQ==" saltValue="mlGK+wPiawWG+B1IKTcMxg==" spinCount="100000" sheet="1" objects="1" scenario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B9137-B470-4533-8797-AAFB9BDF8FE5}">
  <sheetPr>
    <tabColor rgb="FF0070C0"/>
  </sheetPr>
  <dimension ref="A1:M57"/>
  <sheetViews>
    <sheetView topLeftCell="A40" zoomScale="108" zoomScaleNormal="85" workbookViewId="0">
      <selection activeCell="C2" sqref="C2:M2"/>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60"/>
      <c r="B1" s="61" t="s">
        <v>714</v>
      </c>
      <c r="C1" s="62"/>
      <c r="D1" s="62"/>
      <c r="E1" s="62"/>
      <c r="F1" s="62"/>
      <c r="G1" s="62"/>
      <c r="H1" s="62"/>
      <c r="I1" s="62"/>
      <c r="J1" s="62"/>
      <c r="K1" s="62"/>
      <c r="L1" s="62"/>
      <c r="M1" s="63"/>
    </row>
    <row r="2" spans="1:13" ht="19.5" customHeight="1">
      <c r="A2" s="1186" t="s">
        <v>414</v>
      </c>
      <c r="B2" s="150" t="s">
        <v>415</v>
      </c>
      <c r="C2" s="1195" t="s">
        <v>716</v>
      </c>
      <c r="D2" s="1196"/>
      <c r="E2" s="1196"/>
      <c r="F2" s="1196"/>
      <c r="G2" s="1196"/>
      <c r="H2" s="1196"/>
      <c r="I2" s="1196"/>
      <c r="J2" s="1196"/>
      <c r="K2" s="1196"/>
      <c r="L2" s="1196"/>
      <c r="M2" s="1197"/>
    </row>
    <row r="3" spans="1:13" ht="102.75" customHeight="1">
      <c r="A3" s="1187"/>
      <c r="B3" s="162" t="s">
        <v>417</v>
      </c>
      <c r="C3" s="1231" t="s">
        <v>935</v>
      </c>
      <c r="D3" s="1257"/>
      <c r="E3" s="1257"/>
      <c r="F3" s="1258"/>
      <c r="G3" s="1258"/>
      <c r="H3" s="1258"/>
      <c r="I3" s="1258"/>
      <c r="J3" s="1258"/>
      <c r="K3" s="1258"/>
      <c r="L3" s="1258"/>
      <c r="M3" s="1259"/>
    </row>
    <row r="4" spans="1:13" ht="15.75" customHeight="1">
      <c r="A4" s="1187"/>
      <c r="B4" s="152" t="s">
        <v>290</v>
      </c>
      <c r="C4" s="122" t="s">
        <v>95</v>
      </c>
      <c r="D4" s="123"/>
      <c r="E4" s="124"/>
      <c r="F4" s="1205" t="s">
        <v>291</v>
      </c>
      <c r="G4" s="1206"/>
      <c r="H4" s="125" t="s">
        <v>354</v>
      </c>
      <c r="I4" s="126"/>
      <c r="J4" s="126"/>
      <c r="K4" s="126"/>
      <c r="L4" s="126"/>
      <c r="M4" s="127"/>
    </row>
    <row r="5" spans="1:13" ht="16.5" customHeight="1">
      <c r="A5" s="1187"/>
      <c r="B5" s="153" t="s">
        <v>418</v>
      </c>
      <c r="C5" s="1211" t="s">
        <v>419</v>
      </c>
      <c r="D5" s="1212"/>
      <c r="E5" s="1212"/>
      <c r="F5" s="1212"/>
      <c r="G5" s="1212"/>
      <c r="H5" s="1212"/>
      <c r="I5" s="1212"/>
      <c r="J5" s="1212"/>
      <c r="K5" s="1212"/>
      <c r="L5" s="1212"/>
      <c r="M5" s="1213"/>
    </row>
    <row r="6" spans="1:13" ht="17">
      <c r="A6" s="1187"/>
      <c r="B6" s="152" t="s">
        <v>420</v>
      </c>
      <c r="C6" s="122" t="s">
        <v>419</v>
      </c>
      <c r="D6" s="126"/>
      <c r="E6" s="126"/>
      <c r="F6" s="126"/>
      <c r="G6" s="126"/>
      <c r="H6" s="126"/>
      <c r="I6" s="126"/>
      <c r="J6" s="126"/>
      <c r="K6" s="126"/>
      <c r="L6" s="126"/>
      <c r="M6" s="127"/>
    </row>
    <row r="7" spans="1:13" ht="17">
      <c r="A7" s="1187"/>
      <c r="B7" s="151" t="s">
        <v>421</v>
      </c>
      <c r="C7" s="1191" t="s">
        <v>10</v>
      </c>
      <c r="D7" s="1192"/>
      <c r="E7" s="128"/>
      <c r="F7" s="128"/>
      <c r="G7" s="129"/>
      <c r="H7" s="67" t="s">
        <v>294</v>
      </c>
      <c r="I7" s="1193" t="s">
        <v>18</v>
      </c>
      <c r="J7" s="1192"/>
      <c r="K7" s="1192"/>
      <c r="L7" s="1192"/>
      <c r="M7" s="1194"/>
    </row>
    <row r="8" spans="1:13">
      <c r="A8" s="1187"/>
      <c r="B8" s="1181" t="s">
        <v>422</v>
      </c>
      <c r="C8" s="130"/>
      <c r="D8" s="131"/>
      <c r="E8" s="131"/>
      <c r="F8" s="131"/>
      <c r="G8" s="131"/>
      <c r="H8" s="131"/>
      <c r="I8" s="131"/>
      <c r="J8" s="131"/>
      <c r="K8" s="131"/>
      <c r="L8" s="132"/>
      <c r="M8" s="133"/>
    </row>
    <row r="9" spans="1:13">
      <c r="A9" s="1187"/>
      <c r="B9" s="1174"/>
      <c r="C9" s="1189" t="s">
        <v>327</v>
      </c>
      <c r="D9" s="1190"/>
      <c r="E9" s="28"/>
      <c r="F9" s="1252"/>
      <c r="G9" s="1252"/>
      <c r="H9" s="28"/>
      <c r="I9" s="1243"/>
      <c r="J9" s="1243"/>
      <c r="K9" s="28"/>
      <c r="L9" s="26"/>
      <c r="M9" s="116"/>
    </row>
    <row r="10" spans="1:13">
      <c r="A10" s="1187"/>
      <c r="B10" s="1175"/>
      <c r="C10" s="1189" t="s">
        <v>423</v>
      </c>
      <c r="D10" s="1190"/>
      <c r="E10" s="134"/>
      <c r="F10" s="1190" t="s">
        <v>423</v>
      </c>
      <c r="G10" s="1190"/>
      <c r="H10" s="134"/>
      <c r="K10" s="134"/>
      <c r="L10" s="121"/>
      <c r="M10" s="135"/>
    </row>
    <row r="11" spans="1:13" ht="130.5" customHeight="1">
      <c r="A11" s="1188"/>
      <c r="B11" s="162" t="s">
        <v>424</v>
      </c>
      <c r="C11" s="1248" t="s">
        <v>1060</v>
      </c>
      <c r="D11" s="1249"/>
      <c r="E11" s="1249"/>
      <c r="F11" s="1249"/>
      <c r="G11" s="1249"/>
      <c r="H11" s="1249"/>
      <c r="I11" s="1249"/>
      <c r="J11" s="1249"/>
      <c r="K11" s="1249"/>
      <c r="L11" s="1249"/>
      <c r="M11" s="1253"/>
    </row>
    <row r="12" spans="1:13" ht="15.75" customHeight="1">
      <c r="A12" s="1178" t="s">
        <v>238</v>
      </c>
      <c r="B12" s="151" t="s">
        <v>280</v>
      </c>
      <c r="C12" s="1248" t="s">
        <v>484</v>
      </c>
      <c r="D12" s="1249"/>
      <c r="E12" s="104"/>
      <c r="F12" s="104"/>
      <c r="G12" s="104"/>
      <c r="H12" s="104"/>
      <c r="I12" s="104"/>
      <c r="J12" s="104"/>
      <c r="K12" s="104"/>
      <c r="L12" s="136"/>
      <c r="M12" s="137"/>
    </row>
    <row r="13" spans="1:13" ht="8.25" customHeight="1">
      <c r="A13" s="1179"/>
      <c r="B13" s="1181" t="s">
        <v>425</v>
      </c>
      <c r="C13" s="138"/>
      <c r="D13" s="13"/>
      <c r="E13" s="13"/>
      <c r="F13" s="13"/>
      <c r="G13" s="13"/>
      <c r="H13" s="13"/>
      <c r="I13" s="13"/>
      <c r="J13" s="13"/>
      <c r="K13" s="13"/>
      <c r="L13" s="13"/>
      <c r="M13" s="14"/>
    </row>
    <row r="14" spans="1:13" ht="9" customHeight="1">
      <c r="A14" s="1179"/>
      <c r="B14" s="1174"/>
      <c r="C14" s="76"/>
      <c r="D14" s="15"/>
      <c r="E14" s="5"/>
      <c r="F14" s="15"/>
      <c r="G14" s="5"/>
      <c r="H14" s="15"/>
      <c r="I14" s="5"/>
      <c r="J14" s="15"/>
      <c r="K14" s="5"/>
      <c r="L14" s="5"/>
      <c r="M14" s="16"/>
    </row>
    <row r="15" spans="1:13" ht="17">
      <c r="A15" s="1179"/>
      <c r="B15" s="1174"/>
      <c r="C15" s="77" t="s">
        <v>426</v>
      </c>
      <c r="D15" s="17"/>
      <c r="E15" s="18" t="s">
        <v>427</v>
      </c>
      <c r="F15" s="17"/>
      <c r="G15" s="18" t="s">
        <v>428</v>
      </c>
      <c r="H15" s="17"/>
      <c r="I15" s="18" t="s">
        <v>429</v>
      </c>
      <c r="J15" s="19"/>
      <c r="K15" s="18"/>
      <c r="L15" s="18"/>
      <c r="M15" s="66"/>
    </row>
    <row r="16" spans="1:13" ht="17">
      <c r="A16" s="1179"/>
      <c r="B16" s="1174"/>
      <c r="C16" s="77" t="s">
        <v>431</v>
      </c>
      <c r="D16" s="19"/>
      <c r="E16" s="18" t="s">
        <v>432</v>
      </c>
      <c r="F16" s="20"/>
      <c r="G16" s="18" t="s">
        <v>433</v>
      </c>
      <c r="H16" s="20"/>
      <c r="I16" s="18"/>
      <c r="J16" s="68"/>
      <c r="K16" s="18"/>
      <c r="L16" s="18"/>
      <c r="M16" s="66"/>
    </row>
    <row r="17" spans="1:13" ht="17">
      <c r="A17" s="1179"/>
      <c r="B17" s="1174"/>
      <c r="C17" s="77" t="s">
        <v>434</v>
      </c>
      <c r="D17" s="19"/>
      <c r="E17" s="18" t="s">
        <v>435</v>
      </c>
      <c r="F17" s="19"/>
      <c r="G17" s="18"/>
      <c r="H17" s="68"/>
      <c r="I17" s="18"/>
      <c r="J17" s="68"/>
      <c r="K17" s="18"/>
      <c r="L17" s="18"/>
      <c r="M17" s="66"/>
    </row>
    <row r="18" spans="1:13" ht="17">
      <c r="A18" s="1179"/>
      <c r="B18" s="1174"/>
      <c r="C18" s="77" t="s">
        <v>105</v>
      </c>
      <c r="D18" s="19" t="s">
        <v>430</v>
      </c>
      <c r="E18" s="18" t="s">
        <v>436</v>
      </c>
      <c r="F18" s="310" t="s">
        <v>788</v>
      </c>
      <c r="G18" s="139"/>
      <c r="H18" s="139"/>
      <c r="I18" s="139"/>
      <c r="J18" s="139"/>
      <c r="K18" s="139"/>
      <c r="L18" s="139"/>
      <c r="M18" s="140"/>
    </row>
    <row r="19" spans="1:13" ht="9.75" customHeight="1">
      <c r="A19" s="1179"/>
      <c r="B19" s="1175"/>
      <c r="C19" s="78"/>
      <c r="D19" s="21"/>
      <c r="E19" s="21"/>
      <c r="F19" s="21"/>
      <c r="G19" s="21"/>
      <c r="H19" s="21"/>
      <c r="I19" s="21"/>
      <c r="J19" s="21"/>
      <c r="K19" s="21"/>
      <c r="L19" s="21"/>
      <c r="M19" s="22"/>
    </row>
    <row r="20" spans="1:13">
      <c r="A20" s="1179"/>
      <c r="B20" s="1181" t="s">
        <v>437</v>
      </c>
      <c r="C20" s="79"/>
      <c r="D20" s="23"/>
      <c r="E20" s="23"/>
      <c r="F20" s="23"/>
      <c r="G20" s="23"/>
      <c r="H20" s="23"/>
      <c r="I20" s="23"/>
      <c r="J20" s="23"/>
      <c r="K20" s="23"/>
      <c r="L20" s="132"/>
      <c r="M20" s="133"/>
    </row>
    <row r="21" spans="1:13" ht="17">
      <c r="A21" s="1179"/>
      <c r="B21" s="1174"/>
      <c r="C21" s="77" t="s">
        <v>438</v>
      </c>
      <c r="D21" s="20"/>
      <c r="E21" s="24"/>
      <c r="F21" s="18" t="s">
        <v>439</v>
      </c>
      <c r="G21" s="19"/>
      <c r="H21" s="24"/>
      <c r="I21" s="18" t="s">
        <v>440</v>
      </c>
      <c r="J21" s="19" t="s">
        <v>430</v>
      </c>
      <c r="K21" s="24"/>
      <c r="L21" s="26"/>
      <c r="M21" s="116"/>
    </row>
    <row r="22" spans="1:13" ht="17">
      <c r="A22" s="1179"/>
      <c r="B22" s="1174"/>
      <c r="C22" s="77" t="s">
        <v>441</v>
      </c>
      <c r="D22" s="25"/>
      <c r="E22" s="26"/>
      <c r="F22" s="18" t="s">
        <v>442</v>
      </c>
      <c r="G22" s="20"/>
      <c r="H22" s="26"/>
      <c r="I22" s="27"/>
      <c r="J22" s="26"/>
      <c r="K22" s="28"/>
      <c r="L22" s="26"/>
      <c r="M22" s="116"/>
    </row>
    <row r="23" spans="1:13">
      <c r="A23" s="1179"/>
      <c r="B23" s="1174"/>
      <c r="C23" s="80"/>
      <c r="D23" s="29"/>
      <c r="E23" s="29"/>
      <c r="F23" s="29"/>
      <c r="G23" s="29"/>
      <c r="H23" s="29"/>
      <c r="I23" s="29"/>
      <c r="J23" s="29"/>
      <c r="K23" s="29"/>
      <c r="L23" s="121"/>
      <c r="M23" s="135"/>
    </row>
    <row r="24" spans="1:13" ht="17">
      <c r="A24" s="1179"/>
      <c r="B24" s="160" t="s">
        <v>443</v>
      </c>
      <c r="C24" s="81"/>
      <c r="D24" s="59"/>
      <c r="E24" s="59"/>
      <c r="F24" s="59"/>
      <c r="G24" s="59"/>
      <c r="H24" s="59"/>
      <c r="I24" s="59"/>
      <c r="J24" s="59"/>
      <c r="K24" s="59"/>
      <c r="L24" s="59"/>
      <c r="M24" s="82"/>
    </row>
    <row r="25" spans="1:13" ht="17">
      <c r="A25" s="1179"/>
      <c r="B25" s="154"/>
      <c r="C25" s="83" t="s">
        <v>444</v>
      </c>
      <c r="D25" s="31" t="s">
        <v>708</v>
      </c>
      <c r="E25" s="24"/>
      <c r="F25" s="32" t="s">
        <v>445</v>
      </c>
      <c r="G25" s="20">
        <v>2018</v>
      </c>
      <c r="H25" s="24"/>
      <c r="I25" s="32" t="s">
        <v>446</v>
      </c>
      <c r="J25" s="449" t="s">
        <v>717</v>
      </c>
      <c r="K25" s="104"/>
      <c r="L25" s="101"/>
      <c r="M25" s="30"/>
    </row>
    <row r="26" spans="1:13">
      <c r="A26" s="1179"/>
      <c r="B26" s="153"/>
      <c r="C26" s="78"/>
      <c r="D26" s="21"/>
      <c r="E26" s="21"/>
      <c r="F26" s="21"/>
      <c r="G26" s="21"/>
      <c r="H26" s="21"/>
      <c r="I26" s="21"/>
      <c r="J26" s="21"/>
      <c r="K26" s="21"/>
      <c r="L26" s="21"/>
      <c r="M26" s="22"/>
    </row>
    <row r="27" spans="1:13">
      <c r="A27" s="1179"/>
      <c r="B27" s="1174" t="s">
        <v>447</v>
      </c>
      <c r="C27" s="84"/>
      <c r="D27" s="33"/>
      <c r="E27" s="33"/>
      <c r="F27" s="33"/>
      <c r="G27" s="33"/>
      <c r="H27" s="33"/>
      <c r="I27" s="33"/>
      <c r="J27" s="33"/>
      <c r="K27" s="33"/>
      <c r="L27" s="26"/>
      <c r="M27" s="116"/>
    </row>
    <row r="28" spans="1:13" ht="17">
      <c r="A28" s="1179"/>
      <c r="B28" s="1174"/>
      <c r="C28" s="85" t="s">
        <v>448</v>
      </c>
      <c r="D28" s="36">
        <v>2023</v>
      </c>
      <c r="E28" s="35"/>
      <c r="F28" s="24" t="s">
        <v>449</v>
      </c>
      <c r="G28" s="36" t="s">
        <v>482</v>
      </c>
      <c r="H28" s="35"/>
      <c r="I28" s="32"/>
      <c r="J28" s="35"/>
      <c r="K28" s="35"/>
      <c r="L28" s="26"/>
      <c r="M28" s="116"/>
    </row>
    <row r="29" spans="1:13">
      <c r="A29" s="1179"/>
      <c r="B29" s="1174"/>
      <c r="C29" s="85"/>
      <c r="D29" s="72"/>
      <c r="E29" s="73"/>
      <c r="F29" s="24"/>
      <c r="G29" s="35"/>
      <c r="H29" s="35"/>
      <c r="I29" s="32"/>
      <c r="J29" s="35"/>
      <c r="K29" s="35"/>
      <c r="L29" s="26"/>
      <c r="M29" s="116"/>
    </row>
    <row r="30" spans="1:13" ht="17">
      <c r="A30" s="1179"/>
      <c r="B30" s="160" t="s">
        <v>450</v>
      </c>
      <c r="C30" s="86"/>
      <c r="D30" s="73"/>
      <c r="E30" s="450"/>
      <c r="F30" s="73"/>
      <c r="G30" s="73"/>
      <c r="H30" s="73"/>
      <c r="I30" s="73"/>
      <c r="J30" s="73"/>
      <c r="K30" s="73"/>
      <c r="L30" s="73"/>
      <c r="M30" s="87"/>
    </row>
    <row r="31" spans="1:13">
      <c r="A31" s="1179"/>
      <c r="B31" s="154"/>
      <c r="C31" s="88"/>
      <c r="D31" s="6"/>
      <c r="E31" s="6"/>
      <c r="F31" s="6">
        <v>2023</v>
      </c>
      <c r="G31" s="6"/>
      <c r="H31" s="141">
        <v>2024</v>
      </c>
      <c r="I31" s="141"/>
      <c r="J31" s="141">
        <v>2025</v>
      </c>
      <c r="K31" s="6"/>
      <c r="L31" s="6">
        <v>2026</v>
      </c>
      <c r="M31" s="40"/>
    </row>
    <row r="32" spans="1:13">
      <c r="A32" s="1179"/>
      <c r="B32" s="154"/>
      <c r="C32" s="88"/>
      <c r="D32" s="102"/>
      <c r="E32" s="6"/>
      <c r="F32" s="98">
        <v>7.0000000000000007E-2</v>
      </c>
      <c r="G32" s="9"/>
      <c r="H32" s="98">
        <v>7.0000000000000007E-2</v>
      </c>
      <c r="I32" s="9"/>
      <c r="J32" s="98">
        <v>7.0000000000000007E-2</v>
      </c>
      <c r="K32" s="9"/>
      <c r="L32" s="98">
        <v>0.08</v>
      </c>
      <c r="M32" s="100"/>
    </row>
    <row r="33" spans="1:13">
      <c r="A33" s="1179"/>
      <c r="B33" s="154"/>
      <c r="C33" s="88"/>
      <c r="D33" s="6">
        <v>2027</v>
      </c>
      <c r="E33" s="6"/>
      <c r="F33" s="6">
        <v>2028</v>
      </c>
      <c r="G33" s="6"/>
      <c r="H33" s="141">
        <v>2029</v>
      </c>
      <c r="I33" s="141"/>
      <c r="J33" s="141">
        <v>2030</v>
      </c>
      <c r="K33" s="6"/>
      <c r="L33" s="6">
        <v>2031</v>
      </c>
      <c r="M33" s="16"/>
    </row>
    <row r="34" spans="1:13">
      <c r="A34" s="1179"/>
      <c r="B34" s="154"/>
      <c r="C34" s="88"/>
      <c r="D34" s="98">
        <v>0.08</v>
      </c>
      <c r="E34" s="9"/>
      <c r="F34" s="98">
        <v>0.08</v>
      </c>
      <c r="G34" s="9"/>
      <c r="H34" s="98">
        <v>0.08</v>
      </c>
      <c r="I34" s="9"/>
      <c r="J34" s="98">
        <v>0.09</v>
      </c>
      <c r="K34" s="9"/>
      <c r="L34" s="98">
        <v>0.09</v>
      </c>
      <c r="M34" s="100"/>
    </row>
    <row r="35" spans="1:13">
      <c r="A35" s="1179"/>
      <c r="B35" s="154"/>
      <c r="C35" s="88"/>
      <c r="D35" s="6">
        <v>2032</v>
      </c>
      <c r="E35" s="6"/>
      <c r="F35" s="6">
        <v>2033</v>
      </c>
      <c r="G35" s="6"/>
      <c r="H35" s="141">
        <v>2034</v>
      </c>
      <c r="I35" s="141"/>
      <c r="J35" s="141"/>
      <c r="K35" s="6"/>
      <c r="L35" s="6"/>
      <c r="M35" s="16"/>
    </row>
    <row r="36" spans="1:13">
      <c r="A36" s="1179"/>
      <c r="B36" s="154"/>
      <c r="C36" s="88"/>
      <c r="D36" s="98">
        <v>0.09</v>
      </c>
      <c r="E36" s="9"/>
      <c r="F36" s="98">
        <v>0.09</v>
      </c>
      <c r="G36" s="9"/>
      <c r="H36" s="98">
        <v>0.1</v>
      </c>
      <c r="I36" s="9"/>
      <c r="J36" s="98"/>
      <c r="K36" s="9"/>
      <c r="L36" s="98"/>
      <c r="M36" s="100"/>
    </row>
    <row r="37" spans="1:13" ht="17">
      <c r="A37" s="1179"/>
      <c r="B37" s="154"/>
      <c r="C37" s="88"/>
      <c r="D37" s="10" t="s">
        <v>454</v>
      </c>
      <c r="E37" s="99"/>
      <c r="F37" s="10" t="s">
        <v>455</v>
      </c>
      <c r="G37" s="99"/>
      <c r="H37" s="69"/>
      <c r="I37" s="70"/>
      <c r="J37" s="69"/>
      <c r="K37" s="70"/>
      <c r="L37" s="69"/>
      <c r="M37" s="71"/>
    </row>
    <row r="38" spans="1:13">
      <c r="A38" s="1179"/>
      <c r="B38" s="154"/>
      <c r="C38" s="88"/>
      <c r="D38" s="98"/>
      <c r="E38" s="9"/>
      <c r="F38" s="1236">
        <v>0.1</v>
      </c>
      <c r="G38" s="1237"/>
      <c r="H38" s="102"/>
      <c r="I38" s="6"/>
      <c r="J38" s="102"/>
      <c r="K38" s="6"/>
      <c r="L38" s="102"/>
      <c r="M38" s="90"/>
    </row>
    <row r="39" spans="1:13">
      <c r="A39" s="1179"/>
      <c r="B39" s="153"/>
      <c r="C39" s="89"/>
      <c r="D39" s="121"/>
      <c r="E39" s="121"/>
      <c r="F39" s="121"/>
      <c r="G39" s="121"/>
      <c r="H39" s="1223"/>
      <c r="I39" s="1223"/>
      <c r="J39" s="97"/>
      <c r="K39" s="74"/>
      <c r="L39" s="97"/>
      <c r="M39" s="75"/>
    </row>
    <row r="40" spans="1:13" ht="18" customHeight="1">
      <c r="A40" s="1179"/>
      <c r="B40" s="1174" t="s">
        <v>456</v>
      </c>
      <c r="C40" s="115"/>
      <c r="D40" s="68"/>
      <c r="E40" s="68"/>
      <c r="F40" s="68"/>
      <c r="G40" s="68"/>
      <c r="H40" s="68"/>
      <c r="I40" s="68"/>
      <c r="J40" s="68"/>
      <c r="K40" s="68"/>
      <c r="L40" s="26"/>
      <c r="M40" s="116"/>
    </row>
    <row r="41" spans="1:13" ht="17">
      <c r="A41" s="1179"/>
      <c r="B41" s="1174"/>
      <c r="C41" s="117"/>
      <c r="D41" s="41" t="s">
        <v>93</v>
      </c>
      <c r="E41" s="42" t="s">
        <v>95</v>
      </c>
      <c r="F41" s="1176" t="s">
        <v>457</v>
      </c>
      <c r="G41" s="1177" t="s">
        <v>103</v>
      </c>
      <c r="H41" s="1177"/>
      <c r="I41" s="1177"/>
      <c r="J41" s="1177"/>
      <c r="K41" s="118" t="s">
        <v>458</v>
      </c>
      <c r="L41" s="1219"/>
      <c r="M41" s="1220"/>
    </row>
    <row r="42" spans="1:13">
      <c r="A42" s="1179"/>
      <c r="B42" s="1174"/>
      <c r="C42" s="117"/>
      <c r="D42" s="119" t="s">
        <v>430</v>
      </c>
      <c r="E42" s="19"/>
      <c r="F42" s="1176"/>
      <c r="G42" s="1177"/>
      <c r="H42" s="1177"/>
      <c r="I42" s="1177"/>
      <c r="J42" s="1177"/>
      <c r="K42" s="26"/>
      <c r="L42" s="1221"/>
      <c r="M42" s="1222"/>
    </row>
    <row r="43" spans="1:13">
      <c r="A43" s="1179"/>
      <c r="B43" s="1175"/>
      <c r="C43" s="120"/>
      <c r="D43" s="121"/>
      <c r="E43" s="121"/>
      <c r="F43" s="121"/>
      <c r="G43" s="121"/>
      <c r="H43" s="121"/>
      <c r="I43" s="121"/>
      <c r="J43" s="121"/>
      <c r="K43" s="121"/>
      <c r="L43" s="26"/>
      <c r="M43" s="116"/>
    </row>
    <row r="44" spans="1:13" ht="88.5" customHeight="1">
      <c r="A44" s="1179"/>
      <c r="B44" s="340" t="s">
        <v>459</v>
      </c>
      <c r="C44" s="1254" t="s">
        <v>1062</v>
      </c>
      <c r="D44" s="1255"/>
      <c r="E44" s="1255"/>
      <c r="F44" s="1255"/>
      <c r="G44" s="1255"/>
      <c r="H44" s="1255"/>
      <c r="I44" s="1255"/>
      <c r="J44" s="1255"/>
      <c r="K44" s="1255"/>
      <c r="L44" s="1255"/>
      <c r="M44" s="1256"/>
    </row>
    <row r="45" spans="1:13" ht="17">
      <c r="A45" s="1179"/>
      <c r="B45" s="151" t="s">
        <v>460</v>
      </c>
      <c r="C45" s="888" t="s">
        <v>1061</v>
      </c>
      <c r="D45" s="143"/>
      <c r="E45" s="143"/>
      <c r="F45" s="143"/>
      <c r="G45" s="143"/>
      <c r="H45" s="143"/>
      <c r="I45" s="143"/>
      <c r="J45" s="143"/>
      <c r="K45" s="143"/>
      <c r="L45" s="143"/>
      <c r="M45" s="144"/>
    </row>
    <row r="46" spans="1:13" ht="17">
      <c r="A46" s="1179"/>
      <c r="B46" s="151" t="s">
        <v>461</v>
      </c>
      <c r="C46" s="142">
        <v>30</v>
      </c>
      <c r="D46" s="143"/>
      <c r="E46" s="143"/>
      <c r="F46" s="143"/>
      <c r="G46" s="143"/>
      <c r="H46" s="143"/>
      <c r="I46" s="143"/>
      <c r="J46" s="143"/>
      <c r="K46" s="143"/>
      <c r="L46" s="143"/>
      <c r="M46" s="144"/>
    </row>
    <row r="47" spans="1:13" ht="17">
      <c r="A47" s="1180"/>
      <c r="B47" s="151" t="s">
        <v>462</v>
      </c>
      <c r="C47" s="252">
        <v>45323</v>
      </c>
      <c r="D47" s="143"/>
      <c r="E47" s="143"/>
      <c r="F47" s="143"/>
      <c r="G47" s="143"/>
      <c r="H47" s="143"/>
      <c r="I47" s="143"/>
      <c r="J47" s="143"/>
      <c r="K47" s="143"/>
      <c r="L47" s="143"/>
      <c r="M47" s="144"/>
    </row>
    <row r="48" spans="1:13" ht="15.75" customHeight="1">
      <c r="A48" s="1162" t="s">
        <v>250</v>
      </c>
      <c r="B48" s="155" t="s">
        <v>463</v>
      </c>
      <c r="C48" s="1164" t="s">
        <v>464</v>
      </c>
      <c r="D48" s="1165"/>
      <c r="E48" s="1165"/>
      <c r="F48" s="1165"/>
      <c r="G48" s="1165"/>
      <c r="H48" s="1165"/>
      <c r="I48" s="1165"/>
      <c r="J48" s="1165"/>
      <c r="K48" s="1165"/>
      <c r="L48" s="1165"/>
      <c r="M48" s="1166"/>
    </row>
    <row r="49" spans="1:13" ht="15.75" customHeight="1">
      <c r="A49" s="1163"/>
      <c r="B49" s="155" t="s">
        <v>465</v>
      </c>
      <c r="C49" s="1164" t="s">
        <v>466</v>
      </c>
      <c r="D49" s="1165"/>
      <c r="E49" s="1165"/>
      <c r="F49" s="1165"/>
      <c r="G49" s="1165"/>
      <c r="H49" s="1165"/>
      <c r="I49" s="1165"/>
      <c r="J49" s="1165"/>
      <c r="K49" s="1165"/>
      <c r="L49" s="1165"/>
      <c r="M49" s="1166"/>
    </row>
    <row r="50" spans="1:13" ht="15.75" customHeight="1">
      <c r="A50" s="1163"/>
      <c r="B50" s="155" t="s">
        <v>467</v>
      </c>
      <c r="C50" s="1164" t="s">
        <v>468</v>
      </c>
      <c r="D50" s="1165"/>
      <c r="E50" s="1165"/>
      <c r="F50" s="1165"/>
      <c r="G50" s="1165"/>
      <c r="H50" s="1165"/>
      <c r="I50" s="1165"/>
      <c r="J50" s="1165"/>
      <c r="K50" s="1165"/>
      <c r="L50" s="1165"/>
      <c r="M50" s="1166"/>
    </row>
    <row r="51" spans="1:13" ht="15.75" customHeight="1">
      <c r="A51" s="1163"/>
      <c r="B51" s="156" t="s">
        <v>469</v>
      </c>
      <c r="C51" s="1164" t="s">
        <v>328</v>
      </c>
      <c r="D51" s="1165"/>
      <c r="E51" s="1165"/>
      <c r="F51" s="1165"/>
      <c r="G51" s="1165"/>
      <c r="H51" s="1165"/>
      <c r="I51" s="1165"/>
      <c r="J51" s="1165"/>
      <c r="K51" s="1165"/>
      <c r="L51" s="1165"/>
      <c r="M51" s="1166"/>
    </row>
    <row r="52" spans="1:13" ht="15.75" customHeight="1">
      <c r="A52" s="1163"/>
      <c r="B52" s="155" t="s">
        <v>470</v>
      </c>
      <c r="C52" s="1171" t="s">
        <v>471</v>
      </c>
      <c r="D52" s="1172"/>
      <c r="E52" s="1172"/>
      <c r="F52" s="1172"/>
      <c r="G52" s="1172"/>
      <c r="H52" s="1172"/>
      <c r="I52" s="1172"/>
      <c r="J52" s="1172"/>
      <c r="K52" s="1172"/>
      <c r="L52" s="1172"/>
      <c r="M52" s="1173"/>
    </row>
    <row r="53" spans="1:13" ht="18" thickBot="1">
      <c r="A53" s="1170"/>
      <c r="B53" s="155" t="s">
        <v>472</v>
      </c>
      <c r="C53" s="1164" t="s">
        <v>473</v>
      </c>
      <c r="D53" s="1165"/>
      <c r="E53" s="1165"/>
      <c r="F53" s="1165"/>
      <c r="G53" s="1165"/>
      <c r="H53" s="1165"/>
      <c r="I53" s="1165"/>
      <c r="J53" s="1165"/>
      <c r="K53" s="1165"/>
      <c r="L53" s="1165"/>
      <c r="M53" s="1166"/>
    </row>
    <row r="54" spans="1:13" ht="15.75" customHeight="1">
      <c r="A54" s="1162" t="s">
        <v>474</v>
      </c>
      <c r="B54" s="157" t="s">
        <v>475</v>
      </c>
      <c r="C54" s="1164" t="s">
        <v>557</v>
      </c>
      <c r="D54" s="1165"/>
      <c r="E54" s="1165"/>
      <c r="F54" s="1165"/>
      <c r="G54" s="1165"/>
      <c r="H54" s="1165"/>
      <c r="I54" s="1165"/>
      <c r="J54" s="1165"/>
      <c r="K54" s="1165"/>
      <c r="L54" s="1165"/>
      <c r="M54" s="1166"/>
    </row>
    <row r="55" spans="1:13" ht="30" customHeight="1">
      <c r="A55" s="1163"/>
      <c r="B55" s="157" t="s">
        <v>476</v>
      </c>
      <c r="C55" s="1164" t="s">
        <v>558</v>
      </c>
      <c r="D55" s="1165"/>
      <c r="E55" s="1165"/>
      <c r="F55" s="1165"/>
      <c r="G55" s="1165"/>
      <c r="H55" s="1165"/>
      <c r="I55" s="1165"/>
      <c r="J55" s="1165"/>
      <c r="K55" s="1165"/>
      <c r="L55" s="1165"/>
      <c r="M55" s="1166"/>
    </row>
    <row r="56" spans="1:13" ht="30" customHeight="1" thickBot="1">
      <c r="A56" s="1163"/>
      <c r="B56" s="158" t="s">
        <v>294</v>
      </c>
      <c r="C56" s="1164" t="s">
        <v>327</v>
      </c>
      <c r="D56" s="1165"/>
      <c r="E56" s="1165"/>
      <c r="F56" s="1165"/>
      <c r="G56" s="1165"/>
      <c r="H56" s="1165"/>
      <c r="I56" s="1165"/>
      <c r="J56" s="1165"/>
      <c r="K56" s="1165"/>
      <c r="L56" s="1165"/>
      <c r="M56" s="1166"/>
    </row>
    <row r="57" spans="1:13" ht="18" thickBot="1">
      <c r="A57" s="149" t="s">
        <v>254</v>
      </c>
      <c r="B57" s="159"/>
      <c r="C57" s="1167"/>
      <c r="D57" s="1168"/>
      <c r="E57" s="1168"/>
      <c r="F57" s="1168"/>
      <c r="G57" s="1168"/>
      <c r="H57" s="1168"/>
      <c r="I57" s="1168"/>
      <c r="J57" s="1168"/>
      <c r="K57" s="1168"/>
      <c r="L57" s="1168"/>
      <c r="M57" s="1169"/>
    </row>
  </sheetData>
  <mergeCells count="38">
    <mergeCell ref="A2:A11"/>
    <mergeCell ref="C2:M2"/>
    <mergeCell ref="C3:M3"/>
    <mergeCell ref="F4:G4"/>
    <mergeCell ref="C5:M5"/>
    <mergeCell ref="C7:D7"/>
    <mergeCell ref="I7:M7"/>
    <mergeCell ref="B8:B10"/>
    <mergeCell ref="C9:D9"/>
    <mergeCell ref="F9:G9"/>
    <mergeCell ref="C10:D10"/>
    <mergeCell ref="F10:G10"/>
    <mergeCell ref="I9:J9"/>
    <mergeCell ref="C11:M11"/>
    <mergeCell ref="A48:A53"/>
    <mergeCell ref="C48:M48"/>
    <mergeCell ref="C49:M49"/>
    <mergeCell ref="C50:M50"/>
    <mergeCell ref="C51:M51"/>
    <mergeCell ref="C52:M52"/>
    <mergeCell ref="C53:M53"/>
    <mergeCell ref="A12:A47"/>
    <mergeCell ref="B13:B19"/>
    <mergeCell ref="B20:B23"/>
    <mergeCell ref="B27:B29"/>
    <mergeCell ref="L41:M42"/>
    <mergeCell ref="C12:D12"/>
    <mergeCell ref="B40:B43"/>
    <mergeCell ref="F41:F42"/>
    <mergeCell ref="G41:J42"/>
    <mergeCell ref="C44:M44"/>
    <mergeCell ref="F38:G38"/>
    <mergeCell ref="H39:I39"/>
    <mergeCell ref="A54:A56"/>
    <mergeCell ref="C54:M54"/>
    <mergeCell ref="C55:M55"/>
    <mergeCell ref="C56:M56"/>
    <mergeCell ref="C57:M57"/>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xr:uid="{6E09D44D-CECB-453F-96F5-46D7441972B7}"/>
    <dataValidation type="list" allowBlank="1" showInputMessage="1" showErrorMessage="1" sqref="I7:M7" xr:uid="{742EAF11-B76B-41F9-9E27-AAF4E1DEA04E}">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69259ED6-FD0E-4D2F-8951-0BDB96C05734}"/>
    <dataValidation allowBlank="1" showInputMessage="1" showErrorMessage="1" prompt="Seleccione de la lista desplegable" sqref="B4 B7 H7" xr:uid="{08666144-121F-4058-8F4A-554B88BE6CFF}"/>
    <dataValidation allowBlank="1" showInputMessage="1" showErrorMessage="1" prompt="Incluir una ficha por cada indicador, ya sea de producto o de resultado" sqref="B1" xr:uid="{12CE51E8-304D-47D5-892E-6B7B8130559B}"/>
  </dataValidations>
  <hyperlinks>
    <hyperlink ref="C52" r:id="rId1" xr:uid="{DF5A9E9F-98D7-4B5D-A93F-9EF5003EB551}"/>
    <hyperlink ref="C52:M52" r:id="rId2" display="emartinez@participacionbogota.gov.co" xr:uid="{68600ABE-1C2F-4B7A-92CC-E9D585ACF66A}"/>
  </hyperlinks>
  <pageMargins left="0.7" right="0.7" top="0.75" bottom="0.75" header="0.3" footer="0.3"/>
  <pageSetup paperSize="9" orientation="portrait" horizontalDpi="1200" verticalDpi="1200" r:id="rId3"/>
  <extLst>
    <ext xmlns:x14="http://schemas.microsoft.com/office/spreadsheetml/2009/9/main" uri="{CCE6A557-97BC-4b89-ADB6-D9C93CAAB3DF}">
      <x14:dataValidations xmlns:xm="http://schemas.microsoft.com/office/excel/2006/main" count="3">
        <x14:dataValidation type="list" allowBlank="1" showInputMessage="1" showErrorMessage="1" xr:uid="{F510CB9C-EB21-45F3-820C-FBB1AE33D8FE}">
          <x14:formula1>
            <xm:f>Desplegables!$I$4:$I$18</xm:f>
          </x14:formula1>
          <xm:sqref>C7</xm:sqref>
        </x14:dataValidation>
        <x14:dataValidation type="list" allowBlank="1" showInputMessage="1" showErrorMessage="1" xr:uid="{62D94EF7-7B60-45B3-9091-19D100D078C6}">
          <x14:formula1>
            <xm:f>Desplegables!$B$45:$B$46</xm:f>
          </x14:formula1>
          <xm:sqref>C4</xm:sqref>
        </x14:dataValidation>
        <x14:dataValidation type="list" allowBlank="1" showInputMessage="1" showErrorMessage="1" xr:uid="{3B9375E7-6FF7-4256-A966-8BC31A585897}">
          <x14:formula1>
            <xm:f>Desplegables!$B$50:$B$52</xm:f>
          </x14:formula1>
          <xm:sqref>G41:J42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2C5A6-A0E7-408F-9CEB-ABBFA78E21D3}">
  <sheetPr>
    <tabColor rgb="FF0070C0"/>
  </sheetPr>
  <dimension ref="A1:M57"/>
  <sheetViews>
    <sheetView topLeftCell="A41" zoomScale="110" zoomScaleNormal="85" workbookViewId="0">
      <selection activeCell="C11" sqref="C11:M11"/>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60"/>
      <c r="B1" s="61" t="s">
        <v>485</v>
      </c>
      <c r="C1" s="62"/>
      <c r="D1" s="62"/>
      <c r="E1" s="62"/>
      <c r="F1" s="62"/>
      <c r="G1" s="62"/>
      <c r="H1" s="62"/>
      <c r="I1" s="62"/>
      <c r="J1" s="62"/>
      <c r="K1" s="62"/>
      <c r="L1" s="62"/>
      <c r="M1" s="63"/>
    </row>
    <row r="2" spans="1:13" ht="17">
      <c r="A2" s="1186" t="s">
        <v>414</v>
      </c>
      <c r="B2" s="150" t="s">
        <v>415</v>
      </c>
      <c r="C2" s="1195" t="s">
        <v>635</v>
      </c>
      <c r="D2" s="1196"/>
      <c r="E2" s="1196"/>
      <c r="F2" s="1196"/>
      <c r="G2" s="1196"/>
      <c r="H2" s="1196"/>
      <c r="I2" s="1196"/>
      <c r="J2" s="1196"/>
      <c r="K2" s="1196"/>
      <c r="L2" s="1196"/>
      <c r="M2" s="1197"/>
    </row>
    <row r="3" spans="1:13" ht="68.25" customHeight="1">
      <c r="A3" s="1187"/>
      <c r="B3" s="162" t="s">
        <v>417</v>
      </c>
      <c r="C3" s="1202" t="s">
        <v>936</v>
      </c>
      <c r="D3" s="1264"/>
      <c r="E3" s="1264"/>
      <c r="F3" s="1203"/>
      <c r="G3" s="1203"/>
      <c r="H3" s="1203"/>
      <c r="I3" s="1203"/>
      <c r="J3" s="1203"/>
      <c r="K3" s="1203"/>
      <c r="L3" s="1203"/>
      <c r="M3" s="1204"/>
    </row>
    <row r="4" spans="1:13" ht="21.75" customHeight="1">
      <c r="A4" s="1187"/>
      <c r="B4" s="152" t="s">
        <v>290</v>
      </c>
      <c r="C4" s="122" t="s">
        <v>95</v>
      </c>
      <c r="D4" s="123"/>
      <c r="E4" s="124"/>
      <c r="F4" s="1205" t="s">
        <v>291</v>
      </c>
      <c r="G4" s="1206"/>
      <c r="H4" s="125" t="s">
        <v>354</v>
      </c>
      <c r="I4" s="126"/>
      <c r="J4" s="126"/>
      <c r="K4" s="126"/>
      <c r="L4" s="126"/>
      <c r="M4" s="127"/>
    </row>
    <row r="5" spans="1:13" ht="16.5" customHeight="1">
      <c r="A5" s="1187"/>
      <c r="B5" s="153" t="s">
        <v>418</v>
      </c>
      <c r="C5" s="1211" t="s">
        <v>419</v>
      </c>
      <c r="D5" s="1212"/>
      <c r="E5" s="1212"/>
      <c r="F5" s="1212"/>
      <c r="G5" s="1212"/>
      <c r="H5" s="1212"/>
      <c r="I5" s="1212"/>
      <c r="J5" s="1212"/>
      <c r="K5" s="1212"/>
      <c r="L5" s="1212"/>
      <c r="M5" s="1213"/>
    </row>
    <row r="6" spans="1:13" ht="17">
      <c r="A6" s="1187"/>
      <c r="B6" s="152" t="s">
        <v>420</v>
      </c>
      <c r="C6" s="122" t="s">
        <v>419</v>
      </c>
      <c r="D6" s="126"/>
      <c r="E6" s="126"/>
      <c r="F6" s="126"/>
      <c r="G6" s="126"/>
      <c r="H6" s="126"/>
      <c r="I6" s="126"/>
      <c r="J6" s="126"/>
      <c r="K6" s="126"/>
      <c r="L6" s="126"/>
      <c r="M6" s="127"/>
    </row>
    <row r="7" spans="1:13" ht="17">
      <c r="A7" s="1187"/>
      <c r="B7" s="151" t="s">
        <v>421</v>
      </c>
      <c r="C7" s="1191" t="s">
        <v>10</v>
      </c>
      <c r="D7" s="1192"/>
      <c r="E7" s="128"/>
      <c r="F7" s="128"/>
      <c r="G7" s="129"/>
      <c r="H7" s="67" t="s">
        <v>294</v>
      </c>
      <c r="I7" s="1193" t="s">
        <v>18</v>
      </c>
      <c r="J7" s="1192"/>
      <c r="K7" s="1192"/>
      <c r="L7" s="1192"/>
      <c r="M7" s="1194"/>
    </row>
    <row r="8" spans="1:13">
      <c r="A8" s="1187"/>
      <c r="B8" s="1181" t="s">
        <v>422</v>
      </c>
      <c r="C8" s="130"/>
      <c r="D8" s="131"/>
      <c r="E8" s="131"/>
      <c r="F8" s="131"/>
      <c r="G8" s="131"/>
      <c r="H8" s="131"/>
      <c r="I8" s="131"/>
      <c r="J8" s="131"/>
      <c r="K8" s="131"/>
      <c r="L8" s="132"/>
      <c r="M8" s="133"/>
    </row>
    <row r="9" spans="1:13">
      <c r="A9" s="1187"/>
      <c r="B9" s="1174"/>
      <c r="C9" s="1189" t="s">
        <v>327</v>
      </c>
      <c r="D9" s="1190"/>
      <c r="E9" s="28"/>
      <c r="F9" s="1190"/>
      <c r="G9" s="1190"/>
      <c r="H9" s="28"/>
      <c r="I9" s="1190"/>
      <c r="J9" s="1190"/>
      <c r="K9" s="28"/>
      <c r="L9" s="26"/>
      <c r="M9" s="116"/>
    </row>
    <row r="10" spans="1:13">
      <c r="A10" s="1187"/>
      <c r="B10" s="1175"/>
      <c r="C10" s="1189" t="s">
        <v>423</v>
      </c>
      <c r="D10" s="1190"/>
      <c r="E10" s="134"/>
      <c r="F10" s="1190" t="s">
        <v>423</v>
      </c>
      <c r="G10" s="1190"/>
      <c r="H10" s="134"/>
      <c r="I10" s="1190" t="s">
        <v>423</v>
      </c>
      <c r="J10" s="1190"/>
      <c r="K10" s="134"/>
      <c r="L10" s="121"/>
      <c r="M10" s="135"/>
    </row>
    <row r="11" spans="1:13" ht="126" customHeight="1">
      <c r="A11" s="1188"/>
      <c r="B11" s="162" t="s">
        <v>424</v>
      </c>
      <c r="C11" s="1248" t="s">
        <v>1063</v>
      </c>
      <c r="D11" s="1249"/>
      <c r="E11" s="1249"/>
      <c r="F11" s="1249"/>
      <c r="G11" s="1249"/>
      <c r="H11" s="1249"/>
      <c r="I11" s="1249"/>
      <c r="J11" s="1249"/>
      <c r="K11" s="1249"/>
      <c r="L11" s="1249"/>
      <c r="M11" s="1253"/>
    </row>
    <row r="12" spans="1:13" ht="15.75" customHeight="1">
      <c r="A12" s="1178" t="s">
        <v>238</v>
      </c>
      <c r="B12" s="151" t="s">
        <v>280</v>
      </c>
      <c r="C12" s="1184" t="s">
        <v>358</v>
      </c>
      <c r="D12" s="1185"/>
      <c r="E12" s="104"/>
      <c r="F12" s="104"/>
      <c r="G12" s="104"/>
      <c r="H12" s="104"/>
      <c r="I12" s="104"/>
      <c r="J12" s="104"/>
      <c r="K12" s="104"/>
      <c r="L12" s="136"/>
      <c r="M12" s="137"/>
    </row>
    <row r="13" spans="1:13" ht="8.25" customHeight="1">
      <c r="A13" s="1179"/>
      <c r="B13" s="1181" t="s">
        <v>425</v>
      </c>
      <c r="C13" s="138"/>
      <c r="D13" s="13"/>
      <c r="E13" s="13"/>
      <c r="F13" s="13"/>
      <c r="G13" s="13"/>
      <c r="H13" s="13"/>
      <c r="I13" s="13"/>
      <c r="J13" s="13"/>
      <c r="K13" s="13"/>
      <c r="L13" s="13"/>
      <c r="M13" s="14"/>
    </row>
    <row r="14" spans="1:13" ht="9" customHeight="1">
      <c r="A14" s="1179"/>
      <c r="B14" s="1174"/>
      <c r="C14" s="76"/>
      <c r="D14" s="15"/>
      <c r="E14" s="5"/>
      <c r="F14" s="15"/>
      <c r="G14" s="5"/>
      <c r="H14" s="15"/>
      <c r="I14" s="5"/>
      <c r="J14" s="15"/>
      <c r="K14" s="5"/>
      <c r="L14" s="5"/>
      <c r="M14" s="16"/>
    </row>
    <row r="15" spans="1:13" ht="17">
      <c r="A15" s="1179"/>
      <c r="B15" s="1174"/>
      <c r="C15" s="77" t="s">
        <v>426</v>
      </c>
      <c r="D15" s="17"/>
      <c r="E15" s="18" t="s">
        <v>427</v>
      </c>
      <c r="F15" s="17"/>
      <c r="G15" s="18" t="s">
        <v>428</v>
      </c>
      <c r="H15" s="17"/>
      <c r="I15" s="18" t="s">
        <v>429</v>
      </c>
      <c r="J15" s="148"/>
      <c r="K15" s="18"/>
      <c r="L15" s="18"/>
      <c r="M15" s="66"/>
    </row>
    <row r="16" spans="1:13" ht="17">
      <c r="A16" s="1179"/>
      <c r="B16" s="1174"/>
      <c r="C16" s="77" t="s">
        <v>431</v>
      </c>
      <c r="D16" s="19"/>
      <c r="E16" s="18" t="s">
        <v>432</v>
      </c>
      <c r="F16" s="20"/>
      <c r="G16" s="18" t="s">
        <v>433</v>
      </c>
      <c r="H16" s="20"/>
      <c r="I16" s="18"/>
      <c r="J16" s="68"/>
      <c r="K16" s="18"/>
      <c r="L16" s="18"/>
      <c r="M16" s="66"/>
    </row>
    <row r="17" spans="1:13" ht="17">
      <c r="A17" s="1179"/>
      <c r="B17" s="1174"/>
      <c r="C17" s="77" t="s">
        <v>434</v>
      </c>
      <c r="D17" s="19"/>
      <c r="E17" s="18" t="s">
        <v>435</v>
      </c>
      <c r="F17" s="19"/>
      <c r="G17" s="18"/>
      <c r="H17" s="68"/>
      <c r="I17" s="18"/>
      <c r="J17" s="68"/>
      <c r="K17" s="18"/>
      <c r="L17" s="18"/>
      <c r="M17" s="66"/>
    </row>
    <row r="18" spans="1:13" ht="17">
      <c r="A18" s="1179"/>
      <c r="B18" s="1174"/>
      <c r="C18" s="77" t="s">
        <v>105</v>
      </c>
      <c r="D18" s="19" t="s">
        <v>430</v>
      </c>
      <c r="E18" s="18" t="s">
        <v>436</v>
      </c>
      <c r="F18" s="310" t="s">
        <v>1064</v>
      </c>
      <c r="G18" s="139"/>
      <c r="H18" s="139"/>
      <c r="I18" s="139"/>
      <c r="J18" s="139"/>
      <c r="K18" s="139"/>
      <c r="L18" s="139"/>
      <c r="M18" s="140"/>
    </row>
    <row r="19" spans="1:13" ht="9.75" customHeight="1">
      <c r="A19" s="1179"/>
      <c r="B19" s="1175"/>
      <c r="C19" s="78"/>
      <c r="D19" s="21"/>
      <c r="E19" s="21"/>
      <c r="F19" s="21"/>
      <c r="G19" s="21"/>
      <c r="H19" s="21"/>
      <c r="I19" s="21"/>
      <c r="J19" s="21"/>
      <c r="K19" s="21"/>
      <c r="L19" s="21"/>
      <c r="M19" s="22"/>
    </row>
    <row r="20" spans="1:13">
      <c r="A20" s="1179"/>
      <c r="B20" s="1181" t="s">
        <v>437</v>
      </c>
      <c r="C20" s="79"/>
      <c r="D20" s="23"/>
      <c r="E20" s="23"/>
      <c r="F20" s="23"/>
      <c r="G20" s="23"/>
      <c r="H20" s="23"/>
      <c r="I20" s="23"/>
      <c r="J20" s="23"/>
      <c r="K20" s="23"/>
      <c r="L20" s="132"/>
      <c r="M20" s="133"/>
    </row>
    <row r="21" spans="1:13" ht="17">
      <c r="A21" s="1179"/>
      <c r="B21" s="1174"/>
      <c r="C21" s="77" t="s">
        <v>438</v>
      </c>
      <c r="D21" s="20"/>
      <c r="E21" s="24"/>
      <c r="F21" s="18" t="s">
        <v>439</v>
      </c>
      <c r="G21" s="19"/>
      <c r="H21" s="24"/>
      <c r="I21" s="18" t="s">
        <v>440</v>
      </c>
      <c r="J21" s="19" t="s">
        <v>430</v>
      </c>
      <c r="K21" s="24"/>
      <c r="L21" s="26"/>
      <c r="M21" s="116"/>
    </row>
    <row r="22" spans="1:13" ht="17">
      <c r="A22" s="1179"/>
      <c r="B22" s="1174"/>
      <c r="C22" s="77" t="s">
        <v>441</v>
      </c>
      <c r="D22" s="25"/>
      <c r="E22" s="26"/>
      <c r="F22" s="18" t="s">
        <v>442</v>
      </c>
      <c r="G22" s="20"/>
      <c r="H22" s="26"/>
      <c r="I22" s="27"/>
      <c r="J22" s="26"/>
      <c r="K22" s="28"/>
      <c r="L22" s="26"/>
      <c r="M22" s="116"/>
    </row>
    <row r="23" spans="1:13">
      <c r="A23" s="1179"/>
      <c r="B23" s="1174"/>
      <c r="C23" s="80"/>
      <c r="D23" s="29"/>
      <c r="E23" s="29"/>
      <c r="F23" s="29"/>
      <c r="G23" s="29"/>
      <c r="H23" s="29"/>
      <c r="I23" s="29"/>
      <c r="J23" s="29"/>
      <c r="K23" s="29"/>
      <c r="L23" s="121"/>
      <c r="M23" s="135"/>
    </row>
    <row r="24" spans="1:13" ht="17">
      <c r="A24" s="1179"/>
      <c r="B24" s="160" t="s">
        <v>443</v>
      </c>
      <c r="C24" s="81"/>
      <c r="D24" s="59"/>
      <c r="E24" s="59"/>
      <c r="F24" s="59"/>
      <c r="G24" s="59"/>
      <c r="H24" s="59"/>
      <c r="I24" s="59"/>
      <c r="J24" s="59"/>
      <c r="K24" s="59"/>
      <c r="L24" s="59"/>
      <c r="M24" s="82"/>
    </row>
    <row r="25" spans="1:13" ht="17">
      <c r="A25" s="1179"/>
      <c r="B25" s="154"/>
      <c r="C25" s="83" t="s">
        <v>444</v>
      </c>
      <c r="D25" s="31" t="s">
        <v>324</v>
      </c>
      <c r="E25" s="24"/>
      <c r="F25" s="32" t="s">
        <v>445</v>
      </c>
      <c r="G25" s="20" t="s">
        <v>799</v>
      </c>
      <c r="H25" s="24"/>
      <c r="I25" s="32" t="s">
        <v>446</v>
      </c>
      <c r="J25" s="1262" t="s">
        <v>354</v>
      </c>
      <c r="K25" s="1263"/>
      <c r="L25" s="1263"/>
      <c r="M25" s="30"/>
    </row>
    <row r="26" spans="1:13">
      <c r="A26" s="1179"/>
      <c r="B26" s="153"/>
      <c r="C26" s="78"/>
      <c r="D26" s="21"/>
      <c r="E26" s="21"/>
      <c r="F26" s="21"/>
      <c r="G26" s="21"/>
      <c r="H26" s="21"/>
      <c r="I26" s="21"/>
      <c r="J26" s="21"/>
      <c r="K26" s="21"/>
      <c r="L26" s="21"/>
      <c r="M26" s="22"/>
    </row>
    <row r="27" spans="1:13">
      <c r="A27" s="1179"/>
      <c r="B27" s="1174" t="s">
        <v>447</v>
      </c>
      <c r="C27" s="84"/>
      <c r="D27" s="33"/>
      <c r="E27" s="33"/>
      <c r="F27" s="33"/>
      <c r="G27" s="33"/>
      <c r="H27" s="33"/>
      <c r="I27" s="33"/>
      <c r="J27" s="33"/>
      <c r="K27" s="33"/>
      <c r="L27" s="26"/>
      <c r="M27" s="116"/>
    </row>
    <row r="28" spans="1:13" ht="17">
      <c r="A28" s="1179"/>
      <c r="B28" s="1174"/>
      <c r="C28" s="85" t="s">
        <v>448</v>
      </c>
      <c r="D28" s="36">
        <v>2023</v>
      </c>
      <c r="E28" s="35"/>
      <c r="F28" s="24" t="s">
        <v>449</v>
      </c>
      <c r="G28" s="36" t="s">
        <v>482</v>
      </c>
      <c r="H28" s="35"/>
      <c r="I28" s="32"/>
      <c r="J28" s="35"/>
      <c r="K28" s="35"/>
      <c r="L28" s="26"/>
      <c r="M28" s="116"/>
    </row>
    <row r="29" spans="1:13">
      <c r="A29" s="1179"/>
      <c r="B29" s="1174"/>
      <c r="C29" s="85"/>
      <c r="D29" s="72"/>
      <c r="E29" s="35"/>
      <c r="F29" s="24"/>
      <c r="G29" s="35"/>
      <c r="H29" s="35"/>
      <c r="I29" s="32"/>
      <c r="J29" s="35"/>
      <c r="K29" s="35"/>
      <c r="L29" s="26"/>
      <c r="M29" s="116"/>
    </row>
    <row r="30" spans="1:13" ht="17">
      <c r="A30" s="1179"/>
      <c r="B30" s="160" t="s">
        <v>450</v>
      </c>
      <c r="C30" s="86"/>
      <c r="D30" s="73"/>
      <c r="E30" s="73"/>
      <c r="F30" s="73"/>
      <c r="G30" s="73"/>
      <c r="H30" s="73"/>
      <c r="I30" s="73"/>
      <c r="J30" s="73"/>
      <c r="K30" s="73"/>
      <c r="L30" s="73"/>
      <c r="M30" s="87"/>
    </row>
    <row r="31" spans="1:13">
      <c r="A31" s="1179"/>
      <c r="B31" s="154"/>
      <c r="C31" s="88"/>
      <c r="D31" s="6">
        <v>2023</v>
      </c>
      <c r="E31" s="6"/>
      <c r="F31" s="6">
        <v>2024</v>
      </c>
      <c r="G31" s="6"/>
      <c r="H31" s="141">
        <v>2025</v>
      </c>
      <c r="I31" s="141"/>
      <c r="J31" s="141">
        <v>2026</v>
      </c>
      <c r="K31" s="6"/>
      <c r="L31" s="6">
        <v>2027</v>
      </c>
      <c r="M31" s="40"/>
    </row>
    <row r="32" spans="1:13">
      <c r="A32" s="1179"/>
      <c r="B32" s="154"/>
      <c r="C32" s="88"/>
      <c r="D32" s="301">
        <v>236</v>
      </c>
      <c r="E32" s="9"/>
      <c r="F32" s="301">
        <v>370</v>
      </c>
      <c r="G32" s="9"/>
      <c r="H32" s="301">
        <v>505</v>
      </c>
      <c r="I32" s="9"/>
      <c r="J32" s="301">
        <v>640</v>
      </c>
      <c r="K32" s="9"/>
      <c r="L32" s="301">
        <v>757</v>
      </c>
      <c r="M32" s="100"/>
    </row>
    <row r="33" spans="1:13">
      <c r="A33" s="1179"/>
      <c r="B33" s="154"/>
      <c r="C33" s="88"/>
      <c r="D33" s="6">
        <v>2028</v>
      </c>
      <c r="E33" s="6"/>
      <c r="F33" s="6">
        <v>2029</v>
      </c>
      <c r="G33" s="6"/>
      <c r="H33" s="141">
        <v>2030</v>
      </c>
      <c r="I33" s="141"/>
      <c r="J33" s="141">
        <v>2031</v>
      </c>
      <c r="K33" s="6"/>
      <c r="L33" s="6">
        <v>2032</v>
      </c>
      <c r="M33" s="16"/>
    </row>
    <row r="34" spans="1:13">
      <c r="A34" s="1179"/>
      <c r="B34" s="154"/>
      <c r="C34" s="88"/>
      <c r="D34" s="301">
        <v>892</v>
      </c>
      <c r="E34" s="9"/>
      <c r="F34" s="301">
        <v>1027</v>
      </c>
      <c r="G34" s="9"/>
      <c r="H34" s="301">
        <v>1161</v>
      </c>
      <c r="I34" s="9"/>
      <c r="J34" s="301">
        <v>1296</v>
      </c>
      <c r="K34" s="9"/>
      <c r="L34" s="301">
        <v>1414</v>
      </c>
      <c r="M34" s="100"/>
    </row>
    <row r="35" spans="1:13">
      <c r="A35" s="1179"/>
      <c r="B35" s="154"/>
      <c r="C35" s="88"/>
      <c r="D35" s="6">
        <v>2033</v>
      </c>
      <c r="E35" s="6"/>
      <c r="F35" s="6">
        <v>2034</v>
      </c>
      <c r="G35" s="6"/>
      <c r="H35" s="141"/>
      <c r="I35" s="141"/>
      <c r="J35" s="141"/>
      <c r="K35" s="6"/>
      <c r="L35" s="6"/>
      <c r="M35" s="16"/>
    </row>
    <row r="36" spans="1:13">
      <c r="A36" s="1179"/>
      <c r="B36" s="154"/>
      <c r="C36" s="88"/>
      <c r="D36" s="301">
        <v>1548</v>
      </c>
      <c r="E36" s="9"/>
      <c r="F36" s="301">
        <v>1683</v>
      </c>
      <c r="G36" s="9"/>
      <c r="H36" s="98"/>
      <c r="I36" s="9"/>
      <c r="J36" s="98"/>
      <c r="K36" s="9"/>
      <c r="L36" s="98"/>
      <c r="M36" s="100"/>
    </row>
    <row r="37" spans="1:13" ht="17">
      <c r="A37" s="1179"/>
      <c r="B37" s="154"/>
      <c r="C37" s="88"/>
      <c r="D37" s="10" t="s">
        <v>454</v>
      </c>
      <c r="E37" s="99"/>
      <c r="F37" s="10" t="s">
        <v>455</v>
      </c>
      <c r="G37" s="99"/>
      <c r="H37" s="69"/>
      <c r="I37" s="70"/>
      <c r="J37" s="69"/>
      <c r="K37" s="70"/>
      <c r="L37" s="69"/>
      <c r="M37" s="71"/>
    </row>
    <row r="38" spans="1:13">
      <c r="A38" s="1179"/>
      <c r="B38" s="154"/>
      <c r="C38" s="88"/>
      <c r="D38" s="98"/>
      <c r="E38" s="9"/>
      <c r="F38" s="1260">
        <v>1683</v>
      </c>
      <c r="G38" s="1261"/>
      <c r="H38" s="102"/>
      <c r="I38" s="6"/>
      <c r="J38" s="102"/>
      <c r="K38" s="6"/>
      <c r="L38" s="102"/>
      <c r="M38" s="90"/>
    </row>
    <row r="39" spans="1:13">
      <c r="A39" s="1179"/>
      <c r="B39" s="153"/>
      <c r="C39" s="89"/>
      <c r="D39" s="121"/>
      <c r="E39" s="121"/>
      <c r="F39" s="121"/>
      <c r="G39" s="121"/>
      <c r="H39" s="1223"/>
      <c r="I39" s="1223"/>
      <c r="J39" s="97"/>
      <c r="K39" s="74"/>
      <c r="L39" s="97"/>
      <c r="M39" s="75"/>
    </row>
    <row r="40" spans="1:13" ht="18" customHeight="1">
      <c r="A40" s="1179"/>
      <c r="B40" s="1174" t="s">
        <v>456</v>
      </c>
      <c r="C40" s="115"/>
      <c r="D40" s="68"/>
      <c r="E40" s="68"/>
      <c r="F40" s="68"/>
      <c r="G40" s="68"/>
      <c r="H40" s="68"/>
      <c r="I40" s="68"/>
      <c r="J40" s="68"/>
      <c r="K40" s="68"/>
      <c r="L40" s="26"/>
      <c r="M40" s="116"/>
    </row>
    <row r="41" spans="1:13" ht="17">
      <c r="A41" s="1179"/>
      <c r="B41" s="1174"/>
      <c r="C41" s="117"/>
      <c r="D41" s="41" t="s">
        <v>93</v>
      </c>
      <c r="E41" s="42" t="s">
        <v>95</v>
      </c>
      <c r="F41" s="1176" t="s">
        <v>457</v>
      </c>
      <c r="G41" s="1177" t="s">
        <v>103</v>
      </c>
      <c r="H41" s="1177"/>
      <c r="I41" s="1177"/>
      <c r="J41" s="1177"/>
      <c r="K41" s="118" t="s">
        <v>458</v>
      </c>
      <c r="L41" s="1219"/>
      <c r="M41" s="1220"/>
    </row>
    <row r="42" spans="1:13">
      <c r="A42" s="1179"/>
      <c r="B42" s="1174"/>
      <c r="C42" s="117"/>
      <c r="D42" s="119" t="s">
        <v>430</v>
      </c>
      <c r="E42" s="19"/>
      <c r="F42" s="1176"/>
      <c r="G42" s="1177"/>
      <c r="H42" s="1177"/>
      <c r="I42" s="1177"/>
      <c r="J42" s="1177"/>
      <c r="K42" s="26"/>
      <c r="L42" s="1221"/>
      <c r="M42" s="1222"/>
    </row>
    <row r="43" spans="1:13">
      <c r="A43" s="1179"/>
      <c r="B43" s="1175"/>
      <c r="C43" s="120"/>
      <c r="D43" s="121"/>
      <c r="E43" s="121"/>
      <c r="F43" s="121"/>
      <c r="G43" s="121"/>
      <c r="H43" s="121"/>
      <c r="I43" s="121"/>
      <c r="J43" s="121"/>
      <c r="K43" s="121"/>
      <c r="L43" s="26"/>
      <c r="M43" s="116"/>
    </row>
    <row r="44" spans="1:13" ht="68" customHeight="1">
      <c r="A44" s="1179"/>
      <c r="B44" s="151" t="s">
        <v>459</v>
      </c>
      <c r="C44" s="1235" t="s">
        <v>1081</v>
      </c>
      <c r="D44" s="1233"/>
      <c r="E44" s="1233"/>
      <c r="F44" s="1233"/>
      <c r="G44" s="1233"/>
      <c r="H44" s="1233"/>
      <c r="I44" s="1233"/>
      <c r="J44" s="1233"/>
      <c r="K44" s="1233"/>
      <c r="L44" s="1233"/>
      <c r="M44" s="1234"/>
    </row>
    <row r="45" spans="1:13" ht="68" customHeight="1">
      <c r="A45" s="1179"/>
      <c r="B45" s="151" t="s">
        <v>460</v>
      </c>
      <c r="C45" s="1214" t="s">
        <v>1065</v>
      </c>
      <c r="D45" s="1215"/>
      <c r="E45" s="1215"/>
      <c r="F45" s="1215"/>
      <c r="G45" s="1215"/>
      <c r="H45" s="1215"/>
      <c r="I45" s="1215"/>
      <c r="J45" s="1215"/>
      <c r="K45" s="1215"/>
      <c r="L45" s="1215"/>
      <c r="M45" s="1218"/>
    </row>
    <row r="46" spans="1:13" ht="17">
      <c r="A46" s="1179"/>
      <c r="B46" s="151" t="s">
        <v>461</v>
      </c>
      <c r="C46" s="142">
        <v>30</v>
      </c>
      <c r="D46" s="143"/>
      <c r="E46" s="143"/>
      <c r="F46" s="143"/>
      <c r="G46" s="143"/>
      <c r="H46" s="143"/>
      <c r="I46" s="143"/>
      <c r="J46" s="143"/>
      <c r="K46" s="143"/>
      <c r="L46" s="143"/>
      <c r="M46" s="144"/>
    </row>
    <row r="47" spans="1:13" ht="17">
      <c r="A47" s="1180"/>
      <c r="B47" s="151" t="s">
        <v>462</v>
      </c>
      <c r="C47" s="252">
        <v>45323</v>
      </c>
      <c r="D47" s="143"/>
      <c r="E47" s="143"/>
      <c r="F47" s="143"/>
      <c r="G47" s="143"/>
      <c r="H47" s="143"/>
      <c r="I47" s="143"/>
      <c r="J47" s="143"/>
      <c r="K47" s="143"/>
      <c r="L47" s="143"/>
      <c r="M47" s="144"/>
    </row>
    <row r="48" spans="1:13" ht="15.75" customHeight="1">
      <c r="A48" s="1162" t="s">
        <v>250</v>
      </c>
      <c r="B48" s="155" t="s">
        <v>463</v>
      </c>
      <c r="C48" s="1164" t="s">
        <v>487</v>
      </c>
      <c r="D48" s="1165"/>
      <c r="E48" s="1165"/>
      <c r="F48" s="1165"/>
      <c r="G48" s="1165"/>
      <c r="H48" s="1165"/>
      <c r="I48" s="1165"/>
      <c r="J48" s="1165"/>
      <c r="K48" s="1165"/>
      <c r="L48" s="1165"/>
      <c r="M48" s="1166"/>
    </row>
    <row r="49" spans="1:13" ht="17">
      <c r="A49" s="1163"/>
      <c r="B49" s="155" t="s">
        <v>465</v>
      </c>
      <c r="C49" s="1164" t="s">
        <v>466</v>
      </c>
      <c r="D49" s="1165"/>
      <c r="E49" s="1165"/>
      <c r="F49" s="1165"/>
      <c r="G49" s="1165"/>
      <c r="H49" s="1165"/>
      <c r="I49" s="1165"/>
      <c r="J49" s="1165"/>
      <c r="K49" s="1165"/>
      <c r="L49" s="1165"/>
      <c r="M49" s="1166"/>
    </row>
    <row r="50" spans="1:13" ht="17">
      <c r="A50" s="1163"/>
      <c r="B50" s="155" t="s">
        <v>467</v>
      </c>
      <c r="C50" s="1164" t="s">
        <v>468</v>
      </c>
      <c r="D50" s="1165"/>
      <c r="E50" s="1165"/>
      <c r="F50" s="1165"/>
      <c r="G50" s="1165"/>
      <c r="H50" s="1165"/>
      <c r="I50" s="1165"/>
      <c r="J50" s="1165"/>
      <c r="K50" s="1165"/>
      <c r="L50" s="1165"/>
      <c r="M50" s="1166"/>
    </row>
    <row r="51" spans="1:13" ht="15.75" customHeight="1">
      <c r="A51" s="1163"/>
      <c r="B51" s="156" t="s">
        <v>469</v>
      </c>
      <c r="C51" s="1164" t="s">
        <v>328</v>
      </c>
      <c r="D51" s="1165"/>
      <c r="E51" s="1165"/>
      <c r="F51" s="1165"/>
      <c r="G51" s="1165"/>
      <c r="H51" s="1165"/>
      <c r="I51" s="1165"/>
      <c r="J51" s="1165"/>
      <c r="K51" s="1165"/>
      <c r="L51" s="1165"/>
      <c r="M51" s="1166"/>
    </row>
    <row r="52" spans="1:13" ht="15.75" customHeight="1">
      <c r="A52" s="1163"/>
      <c r="B52" s="155" t="s">
        <v>470</v>
      </c>
      <c r="C52" s="1171" t="s">
        <v>471</v>
      </c>
      <c r="D52" s="1165"/>
      <c r="E52" s="1165"/>
      <c r="F52" s="1165"/>
      <c r="G52" s="1165"/>
      <c r="H52" s="1165"/>
      <c r="I52" s="1165"/>
      <c r="J52" s="1165"/>
      <c r="K52" s="1165"/>
      <c r="L52" s="1165"/>
      <c r="M52" s="1166"/>
    </row>
    <row r="53" spans="1:13" ht="18" thickBot="1">
      <c r="A53" s="1170"/>
      <c r="B53" s="155" t="s">
        <v>472</v>
      </c>
      <c r="C53" s="1164" t="s">
        <v>473</v>
      </c>
      <c r="D53" s="1165"/>
      <c r="E53" s="1165"/>
      <c r="F53" s="1165"/>
      <c r="G53" s="1165"/>
      <c r="H53" s="1165"/>
      <c r="I53" s="1165"/>
      <c r="J53" s="1165"/>
      <c r="K53" s="1165"/>
      <c r="L53" s="1165"/>
      <c r="M53" s="1166"/>
    </row>
    <row r="54" spans="1:13" ht="15.75" customHeight="1">
      <c r="A54" s="1162" t="s">
        <v>474</v>
      </c>
      <c r="B54" s="157" t="s">
        <v>475</v>
      </c>
      <c r="C54" s="1164" t="s">
        <v>557</v>
      </c>
      <c r="D54" s="1165"/>
      <c r="E54" s="1165"/>
      <c r="F54" s="1165"/>
      <c r="G54" s="1165"/>
      <c r="H54" s="1165"/>
      <c r="I54" s="1165"/>
      <c r="J54" s="1165"/>
      <c r="K54" s="1165"/>
      <c r="L54" s="1165"/>
      <c r="M54" s="1166"/>
    </row>
    <row r="55" spans="1:13" ht="30" customHeight="1">
      <c r="A55" s="1163"/>
      <c r="B55" s="157" t="s">
        <v>476</v>
      </c>
      <c r="C55" s="1164" t="s">
        <v>558</v>
      </c>
      <c r="D55" s="1165"/>
      <c r="E55" s="1165"/>
      <c r="F55" s="1165"/>
      <c r="G55" s="1165"/>
      <c r="H55" s="1165"/>
      <c r="I55" s="1165"/>
      <c r="J55" s="1165"/>
      <c r="K55" s="1165"/>
      <c r="L55" s="1165"/>
      <c r="M55" s="1166"/>
    </row>
    <row r="56" spans="1:13" ht="30" customHeight="1" thickBot="1">
      <c r="A56" s="1163"/>
      <c r="B56" s="158" t="s">
        <v>294</v>
      </c>
      <c r="C56" s="1164" t="s">
        <v>327</v>
      </c>
      <c r="D56" s="1165"/>
      <c r="E56" s="1165"/>
      <c r="F56" s="1165"/>
      <c r="G56" s="1165"/>
      <c r="H56" s="1165"/>
      <c r="I56" s="1165"/>
      <c r="J56" s="1165"/>
      <c r="K56" s="1165"/>
      <c r="L56" s="1165"/>
      <c r="M56" s="1166"/>
    </row>
    <row r="57" spans="1:13" ht="18" thickBot="1">
      <c r="A57" s="149" t="s">
        <v>254</v>
      </c>
      <c r="B57" s="159"/>
      <c r="C57" s="1167"/>
      <c r="D57" s="1168"/>
      <c r="E57" s="1168"/>
      <c r="F57" s="1168"/>
      <c r="G57" s="1168"/>
      <c r="H57" s="1168"/>
      <c r="I57" s="1168"/>
      <c r="J57" s="1168"/>
      <c r="K57" s="1168"/>
      <c r="L57" s="1168"/>
      <c r="M57" s="1169"/>
    </row>
  </sheetData>
  <mergeCells count="41">
    <mergeCell ref="A2:A11"/>
    <mergeCell ref="C2:M2"/>
    <mergeCell ref="C3:M3"/>
    <mergeCell ref="F4:G4"/>
    <mergeCell ref="C5:M5"/>
    <mergeCell ref="C7:D7"/>
    <mergeCell ref="I7:M7"/>
    <mergeCell ref="B8:B10"/>
    <mergeCell ref="C9:D9"/>
    <mergeCell ref="F9:G9"/>
    <mergeCell ref="C11:M11"/>
    <mergeCell ref="I9:J9"/>
    <mergeCell ref="C10:D10"/>
    <mergeCell ref="F10:G10"/>
    <mergeCell ref="I10:J10"/>
    <mergeCell ref="A12:A47"/>
    <mergeCell ref="C12:D12"/>
    <mergeCell ref="B13:B19"/>
    <mergeCell ref="B20:B23"/>
    <mergeCell ref="B27:B29"/>
    <mergeCell ref="C44:M44"/>
    <mergeCell ref="C45:M45"/>
    <mergeCell ref="F38:G38"/>
    <mergeCell ref="J25:L25"/>
    <mergeCell ref="H39:I39"/>
    <mergeCell ref="B40:B43"/>
    <mergeCell ref="F41:F42"/>
    <mergeCell ref="G41:J42"/>
    <mergeCell ref="L41:M42"/>
    <mergeCell ref="C57:M57"/>
    <mergeCell ref="C52:M52"/>
    <mergeCell ref="C53:M53"/>
    <mergeCell ref="A54:A56"/>
    <mergeCell ref="C54:M54"/>
    <mergeCell ref="C55:M55"/>
    <mergeCell ref="C56:M56"/>
    <mergeCell ref="A48:A53"/>
    <mergeCell ref="C48:M48"/>
    <mergeCell ref="C49:M49"/>
    <mergeCell ref="C50:M50"/>
    <mergeCell ref="C51:M51"/>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xr:uid="{6F9BA054-967F-4BF9-A616-7AFB6A75BB62}"/>
    <dataValidation type="list" allowBlank="1" showInputMessage="1" showErrorMessage="1" sqref="I7:M7" xr:uid="{5ECFBB24-8E5B-4B97-B03F-7F17574477F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10B58F00-E02B-4B68-AB97-2881770003A5}"/>
    <dataValidation allowBlank="1" showInputMessage="1" showErrorMessage="1" prompt="Seleccione de la lista desplegable" sqref="B4 B7 H7" xr:uid="{DE2EFC6C-BB94-45F5-AD3D-7B5CFBDE0322}"/>
    <dataValidation allowBlank="1" showInputMessage="1" showErrorMessage="1" prompt="Incluir una ficha por cada indicador, ya sea de producto o de resultado" sqref="B1" xr:uid="{29CBC9A5-1571-44C2-A378-38EACA908267}"/>
  </dataValidations>
  <hyperlinks>
    <hyperlink ref="C52" r:id="rId1" xr:uid="{A120F073-2271-41CC-A2CD-1AEAF6489AEC}"/>
  </hyperlinks>
  <pageMargins left="0.7" right="0.7" top="0.75" bottom="0.75" header="0.3" footer="0.3"/>
  <pageSetup paperSize="9" orientation="portrait" horizontalDpi="1200" verticalDpi="1200" r:id="rId2"/>
  <ignoredErrors>
    <ignoredError sqref="G28" numberStoredAsText="1"/>
  </ignoredErrors>
  <extLst>
    <ext xmlns:x14="http://schemas.microsoft.com/office/spreadsheetml/2009/9/main" uri="{CCE6A557-97BC-4b89-ADB6-D9C93CAAB3DF}">
      <x14:dataValidations xmlns:xm="http://schemas.microsoft.com/office/excel/2006/main" count="3">
        <x14:dataValidation type="list" allowBlank="1" showInputMessage="1" showErrorMessage="1" xr:uid="{8BD95505-18D8-407A-911B-3BC9A0053FDB}">
          <x14:formula1>
            <xm:f>Desplegables!$I$4:$I$18</xm:f>
          </x14:formula1>
          <xm:sqref>C7</xm:sqref>
        </x14:dataValidation>
        <x14:dataValidation type="list" allowBlank="1" showInputMessage="1" showErrorMessage="1" xr:uid="{3B3EA5EE-8373-41D4-824F-676038A1F362}">
          <x14:formula1>
            <xm:f>Desplegables!$B$45:$B$46</xm:f>
          </x14:formula1>
          <xm:sqref>C4</xm:sqref>
        </x14:dataValidation>
        <x14:dataValidation type="list" allowBlank="1" showInputMessage="1" showErrorMessage="1" xr:uid="{37A75DD9-4AF3-47D2-A2CD-146DD7D1A4EC}">
          <x14:formula1>
            <xm:f>Desplegables!$B$50:$B$52</xm:f>
          </x14:formula1>
          <xm:sqref>G41:J42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FAA53-71B6-467C-8136-D3F512889873}">
  <sheetPr>
    <tabColor rgb="FF0070C0"/>
  </sheetPr>
  <dimension ref="A1:M57"/>
  <sheetViews>
    <sheetView topLeftCell="B1" zoomScale="85" zoomScaleNormal="85" workbookViewId="0">
      <selection activeCell="B11" sqref="B11"/>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60"/>
      <c r="B1" s="61" t="s">
        <v>488</v>
      </c>
      <c r="C1" s="62"/>
      <c r="D1" s="62"/>
      <c r="E1" s="62"/>
      <c r="F1" s="62"/>
      <c r="G1" s="62"/>
      <c r="H1" s="62"/>
      <c r="I1" s="62"/>
      <c r="J1" s="62"/>
      <c r="K1" s="62"/>
      <c r="L1" s="62"/>
      <c r="M1" s="63"/>
    </row>
    <row r="2" spans="1:13" ht="17">
      <c r="A2" s="1186" t="s">
        <v>414</v>
      </c>
      <c r="B2" s="150" t="s">
        <v>415</v>
      </c>
      <c r="C2" s="1195" t="s">
        <v>800</v>
      </c>
      <c r="D2" s="1196"/>
      <c r="E2" s="1196"/>
      <c r="F2" s="1196"/>
      <c r="G2" s="1196"/>
      <c r="H2" s="1196"/>
      <c r="I2" s="1196"/>
      <c r="J2" s="1196"/>
      <c r="K2" s="1196"/>
      <c r="L2" s="1196"/>
      <c r="M2" s="1197"/>
    </row>
    <row r="3" spans="1:13" ht="88.5" customHeight="1">
      <c r="A3" s="1187"/>
      <c r="B3" s="162" t="s">
        <v>417</v>
      </c>
      <c r="C3" s="1231" t="s">
        <v>937</v>
      </c>
      <c r="D3" s="1257"/>
      <c r="E3" s="1257"/>
      <c r="F3" s="1258"/>
      <c r="G3" s="1258"/>
      <c r="H3" s="1258"/>
      <c r="I3" s="1258"/>
      <c r="J3" s="1258"/>
      <c r="K3" s="1258"/>
      <c r="L3" s="1258"/>
      <c r="M3" s="1259"/>
    </row>
    <row r="4" spans="1:13" ht="15.75" customHeight="1">
      <c r="A4" s="1187"/>
      <c r="B4" s="152" t="s">
        <v>290</v>
      </c>
      <c r="C4" s="122" t="s">
        <v>95</v>
      </c>
      <c r="D4" s="123"/>
      <c r="E4" s="124"/>
      <c r="F4" s="1205" t="s">
        <v>291</v>
      </c>
      <c r="G4" s="1206"/>
      <c r="H4" s="125" t="s">
        <v>354</v>
      </c>
      <c r="I4" s="126"/>
      <c r="J4" s="126"/>
      <c r="K4" s="126"/>
      <c r="L4" s="126"/>
      <c r="M4" s="127"/>
    </row>
    <row r="5" spans="1:13" ht="16.5" customHeight="1">
      <c r="A5" s="1187"/>
      <c r="B5" s="153" t="s">
        <v>418</v>
      </c>
      <c r="C5" s="1211" t="s">
        <v>419</v>
      </c>
      <c r="D5" s="1212"/>
      <c r="E5" s="1212"/>
      <c r="F5" s="1212"/>
      <c r="G5" s="1212"/>
      <c r="H5" s="1212"/>
      <c r="I5" s="1212"/>
      <c r="J5" s="1212"/>
      <c r="K5" s="1212"/>
      <c r="L5" s="1212"/>
      <c r="M5" s="1213"/>
    </row>
    <row r="6" spans="1:13" ht="17">
      <c r="A6" s="1187"/>
      <c r="B6" s="152" t="s">
        <v>420</v>
      </c>
      <c r="C6" s="122" t="s">
        <v>419</v>
      </c>
      <c r="D6" s="126"/>
      <c r="E6" s="126"/>
      <c r="F6" s="126"/>
      <c r="G6" s="126"/>
      <c r="H6" s="126"/>
      <c r="I6" s="126"/>
      <c r="J6" s="126"/>
      <c r="K6" s="126"/>
      <c r="L6" s="126"/>
      <c r="M6" s="127"/>
    </row>
    <row r="7" spans="1:13" ht="17">
      <c r="A7" s="1187"/>
      <c r="B7" s="151" t="s">
        <v>421</v>
      </c>
      <c r="C7" s="1191" t="s">
        <v>10</v>
      </c>
      <c r="D7" s="1192"/>
      <c r="E7" s="128"/>
      <c r="F7" s="128"/>
      <c r="G7" s="129"/>
      <c r="H7" s="67" t="s">
        <v>294</v>
      </c>
      <c r="I7" s="1193"/>
      <c r="J7" s="1192"/>
      <c r="K7" s="1192"/>
      <c r="L7" s="1192"/>
      <c r="M7" s="1194"/>
    </row>
    <row r="8" spans="1:13">
      <c r="A8" s="1187"/>
      <c r="B8" s="1181" t="s">
        <v>422</v>
      </c>
      <c r="C8" s="130"/>
      <c r="D8" s="131"/>
      <c r="E8" s="131"/>
      <c r="F8" s="131"/>
      <c r="G8" s="131"/>
      <c r="H8" s="131"/>
      <c r="I8" s="131"/>
      <c r="J8" s="131"/>
      <c r="K8" s="131"/>
      <c r="L8" s="132"/>
      <c r="M8" s="133"/>
    </row>
    <row r="9" spans="1:13">
      <c r="A9" s="1187"/>
      <c r="B9" s="1174"/>
      <c r="C9" s="1189" t="s">
        <v>327</v>
      </c>
      <c r="D9" s="1190"/>
      <c r="E9" s="28"/>
      <c r="F9" s="1242"/>
      <c r="G9" s="1242"/>
      <c r="H9" s="28"/>
      <c r="I9" s="1243"/>
      <c r="J9" s="1243"/>
      <c r="K9" s="28"/>
      <c r="L9" s="26"/>
      <c r="M9" s="116"/>
    </row>
    <row r="10" spans="1:13">
      <c r="A10" s="1187"/>
      <c r="B10" s="1175"/>
      <c r="C10" s="1189" t="s">
        <v>423</v>
      </c>
      <c r="D10" s="1190"/>
      <c r="E10" s="134"/>
      <c r="F10" s="1190" t="s">
        <v>423</v>
      </c>
      <c r="G10" s="1190"/>
      <c r="H10" s="134"/>
      <c r="I10" s="1190"/>
      <c r="J10" s="1190"/>
      <c r="K10" s="134"/>
      <c r="L10" s="121"/>
      <c r="M10" s="135"/>
    </row>
    <row r="11" spans="1:13" ht="139.5" customHeight="1">
      <c r="A11" s="1188"/>
      <c r="B11" s="162" t="s">
        <v>424</v>
      </c>
      <c r="C11" s="1202" t="s">
        <v>1068</v>
      </c>
      <c r="D11" s="1264"/>
      <c r="E11" s="1264"/>
      <c r="F11" s="1203"/>
      <c r="G11" s="1203"/>
      <c r="H11" s="1203"/>
      <c r="I11" s="1203"/>
      <c r="J11" s="1203"/>
      <c r="K11" s="1203"/>
      <c r="L11" s="1203"/>
      <c r="M11" s="1204"/>
    </row>
    <row r="12" spans="1:13" ht="15.75" customHeight="1">
      <c r="A12" s="1178" t="s">
        <v>238</v>
      </c>
      <c r="B12" s="151" t="s">
        <v>280</v>
      </c>
      <c r="C12" s="1214"/>
      <c r="D12" s="1215"/>
      <c r="E12" s="104"/>
      <c r="F12" s="104"/>
      <c r="G12" s="104"/>
      <c r="H12" s="104"/>
      <c r="I12" s="104"/>
      <c r="J12" s="104"/>
      <c r="K12" s="104"/>
      <c r="L12" s="136"/>
      <c r="M12" s="137"/>
    </row>
    <row r="13" spans="1:13" ht="8.25" customHeight="1">
      <c r="A13" s="1179"/>
      <c r="B13" s="1181" t="s">
        <v>425</v>
      </c>
      <c r="C13" s="138"/>
      <c r="D13" s="13"/>
      <c r="E13" s="13"/>
      <c r="F13" s="13"/>
      <c r="G13" s="13"/>
      <c r="H13" s="13"/>
      <c r="I13" s="13"/>
      <c r="J13" s="13"/>
      <c r="K13" s="13"/>
      <c r="L13" s="13"/>
      <c r="M13" s="14"/>
    </row>
    <row r="14" spans="1:13" ht="9" customHeight="1">
      <c r="A14" s="1179"/>
      <c r="B14" s="1174"/>
      <c r="C14" s="76"/>
      <c r="D14" s="15"/>
      <c r="E14" s="5"/>
      <c r="F14" s="15"/>
      <c r="G14" s="5"/>
      <c r="H14" s="15"/>
      <c r="I14" s="5"/>
      <c r="J14" s="15"/>
      <c r="K14" s="5"/>
      <c r="L14" s="5"/>
      <c r="M14" s="16"/>
    </row>
    <row r="15" spans="1:13" ht="17">
      <c r="A15" s="1179"/>
      <c r="B15" s="1174"/>
      <c r="C15" s="77" t="s">
        <v>426</v>
      </c>
      <c r="D15" s="17"/>
      <c r="E15" s="18" t="s">
        <v>427</v>
      </c>
      <c r="F15" s="17"/>
      <c r="G15" s="18" t="s">
        <v>428</v>
      </c>
      <c r="H15" s="17"/>
      <c r="I15" s="18" t="s">
        <v>429</v>
      </c>
      <c r="J15" s="19"/>
      <c r="K15" s="18"/>
      <c r="L15" s="18"/>
      <c r="M15" s="66"/>
    </row>
    <row r="16" spans="1:13" ht="17">
      <c r="A16" s="1179"/>
      <c r="B16" s="1174"/>
      <c r="C16" s="77" t="s">
        <v>431</v>
      </c>
      <c r="D16" s="19"/>
      <c r="E16" s="18" t="s">
        <v>432</v>
      </c>
      <c r="F16" s="20"/>
      <c r="G16" s="18" t="s">
        <v>433</v>
      </c>
      <c r="H16" s="20"/>
      <c r="I16" s="18"/>
      <c r="J16" s="68"/>
      <c r="K16" s="18"/>
      <c r="L16" s="18"/>
      <c r="M16" s="66"/>
    </row>
    <row r="17" spans="1:13" ht="17">
      <c r="A17" s="1179"/>
      <c r="B17" s="1174"/>
      <c r="C17" s="77" t="s">
        <v>434</v>
      </c>
      <c r="D17" s="19"/>
      <c r="E17" s="18" t="s">
        <v>435</v>
      </c>
      <c r="F17" s="19"/>
      <c r="G17" s="18"/>
      <c r="H17" s="68"/>
      <c r="I17" s="18"/>
      <c r="J17" s="68"/>
      <c r="K17" s="18"/>
      <c r="L17" s="18"/>
      <c r="M17" s="66"/>
    </row>
    <row r="18" spans="1:13" ht="17">
      <c r="A18" s="1179"/>
      <c r="B18" s="1174"/>
      <c r="C18" s="77" t="s">
        <v>105</v>
      </c>
      <c r="D18" s="19" t="s">
        <v>430</v>
      </c>
      <c r="E18" s="18" t="s">
        <v>436</v>
      </c>
      <c r="F18" s="310" t="s">
        <v>486</v>
      </c>
      <c r="G18" s="139"/>
      <c r="H18" s="139"/>
      <c r="I18" s="139"/>
      <c r="J18" s="139"/>
      <c r="K18" s="139"/>
      <c r="L18" s="139"/>
      <c r="M18" s="140"/>
    </row>
    <row r="19" spans="1:13" ht="9.75" customHeight="1">
      <c r="A19" s="1179"/>
      <c r="B19" s="1175"/>
      <c r="C19" s="78"/>
      <c r="D19" s="21"/>
      <c r="E19" s="21"/>
      <c r="F19" s="21"/>
      <c r="G19" s="21"/>
      <c r="H19" s="21"/>
      <c r="I19" s="21"/>
      <c r="J19" s="21"/>
      <c r="K19" s="21"/>
      <c r="L19" s="21"/>
      <c r="M19" s="22"/>
    </row>
    <row r="20" spans="1:13">
      <c r="A20" s="1179"/>
      <c r="B20" s="1181" t="s">
        <v>437</v>
      </c>
      <c r="C20" s="79"/>
      <c r="D20" s="23"/>
      <c r="E20" s="23"/>
      <c r="F20" s="23"/>
      <c r="G20" s="23"/>
      <c r="H20" s="23"/>
      <c r="I20" s="23"/>
      <c r="J20" s="23"/>
      <c r="K20" s="23"/>
      <c r="L20" s="132"/>
      <c r="M20" s="133"/>
    </row>
    <row r="21" spans="1:13" ht="17">
      <c r="A21" s="1179"/>
      <c r="B21" s="1174"/>
      <c r="C21" s="77" t="s">
        <v>438</v>
      </c>
      <c r="D21" s="20"/>
      <c r="E21" s="24"/>
      <c r="F21" s="18" t="s">
        <v>439</v>
      </c>
      <c r="G21" s="19"/>
      <c r="H21" s="24"/>
      <c r="I21" s="18" t="s">
        <v>440</v>
      </c>
      <c r="J21" s="19" t="s">
        <v>430</v>
      </c>
      <c r="K21" s="24"/>
      <c r="L21" s="26"/>
      <c r="M21" s="116"/>
    </row>
    <row r="22" spans="1:13" ht="17">
      <c r="A22" s="1179"/>
      <c r="B22" s="1174"/>
      <c r="C22" s="77" t="s">
        <v>441</v>
      </c>
      <c r="D22" s="25"/>
      <c r="E22" s="26"/>
      <c r="F22" s="18" t="s">
        <v>442</v>
      </c>
      <c r="G22" s="20"/>
      <c r="H22" s="26"/>
      <c r="I22" s="27"/>
      <c r="J22" s="26"/>
      <c r="K22" s="28"/>
      <c r="L22" s="26"/>
      <c r="M22" s="116"/>
    </row>
    <row r="23" spans="1:13">
      <c r="A23" s="1179"/>
      <c r="B23" s="1174"/>
      <c r="C23" s="80"/>
      <c r="D23" s="29"/>
      <c r="E23" s="29"/>
      <c r="F23" s="29"/>
      <c r="G23" s="29"/>
      <c r="H23" s="29"/>
      <c r="I23" s="29"/>
      <c r="J23" s="29"/>
      <c r="K23" s="29"/>
      <c r="L23" s="121"/>
      <c r="M23" s="135"/>
    </row>
    <row r="24" spans="1:13" ht="17">
      <c r="A24" s="1179"/>
      <c r="B24" s="160" t="s">
        <v>443</v>
      </c>
      <c r="C24" s="81"/>
      <c r="D24" s="59"/>
      <c r="E24" s="59"/>
      <c r="F24" s="59"/>
      <c r="G24" s="59"/>
      <c r="H24" s="59"/>
      <c r="I24" s="59"/>
      <c r="J24" s="59"/>
      <c r="K24" s="59"/>
      <c r="L24" s="59"/>
      <c r="M24" s="82"/>
    </row>
    <row r="25" spans="1:13" ht="17">
      <c r="A25" s="1179"/>
      <c r="B25" s="154"/>
      <c r="C25" s="83" t="s">
        <v>444</v>
      </c>
      <c r="D25" s="31" t="s">
        <v>324</v>
      </c>
      <c r="E25" s="24"/>
      <c r="F25" s="32" t="s">
        <v>445</v>
      </c>
      <c r="G25" s="20" t="s">
        <v>354</v>
      </c>
      <c r="H25" s="24"/>
      <c r="I25" s="32" t="s">
        <v>446</v>
      </c>
      <c r="J25" s="103" t="s">
        <v>324</v>
      </c>
      <c r="K25" s="104"/>
      <c r="L25" s="101"/>
      <c r="M25" s="30"/>
    </row>
    <row r="26" spans="1:13">
      <c r="A26" s="1179"/>
      <c r="B26" s="153"/>
      <c r="C26" s="78"/>
      <c r="D26" s="21"/>
      <c r="E26" s="21"/>
      <c r="F26" s="21"/>
      <c r="G26" s="21"/>
      <c r="H26" s="21"/>
      <c r="I26" s="21"/>
      <c r="J26" s="21"/>
      <c r="K26" s="21"/>
      <c r="L26" s="21"/>
      <c r="M26" s="22"/>
    </row>
    <row r="27" spans="1:13">
      <c r="A27" s="1179"/>
      <c r="B27" s="1174" t="s">
        <v>447</v>
      </c>
      <c r="C27" s="84"/>
      <c r="D27" s="33"/>
      <c r="E27" s="33"/>
      <c r="F27" s="33"/>
      <c r="G27" s="33"/>
      <c r="H27" s="33"/>
      <c r="I27" s="33"/>
      <c r="J27" s="33"/>
      <c r="K27" s="33"/>
      <c r="L27" s="26"/>
      <c r="M27" s="116"/>
    </row>
    <row r="28" spans="1:13" ht="17">
      <c r="A28" s="1179"/>
      <c r="B28" s="1174"/>
      <c r="C28" s="85" t="s">
        <v>448</v>
      </c>
      <c r="D28" s="34"/>
      <c r="E28" s="35"/>
      <c r="F28" s="24" t="s">
        <v>449</v>
      </c>
      <c r="G28" s="36"/>
      <c r="H28" s="35"/>
      <c r="I28" s="32"/>
      <c r="J28" s="35"/>
      <c r="K28" s="35"/>
      <c r="L28" s="26"/>
      <c r="M28" s="116"/>
    </row>
    <row r="29" spans="1:13">
      <c r="A29" s="1179"/>
      <c r="B29" s="1174"/>
      <c r="C29" s="85"/>
      <c r="D29" s="72"/>
      <c r="E29" s="35"/>
      <c r="F29" s="24"/>
      <c r="G29" s="35"/>
      <c r="H29" s="35"/>
      <c r="I29" s="32"/>
      <c r="J29" s="35"/>
      <c r="K29" s="35"/>
      <c r="L29" s="26"/>
      <c r="M29" s="116"/>
    </row>
    <row r="30" spans="1:13" ht="17">
      <c r="A30" s="1179"/>
      <c r="B30" s="160" t="s">
        <v>450</v>
      </c>
      <c r="C30" s="86"/>
      <c r="D30" s="73"/>
      <c r="E30" s="73"/>
      <c r="F30" s="73"/>
      <c r="G30" s="73"/>
      <c r="H30" s="73"/>
      <c r="I30" s="73"/>
      <c r="J30" s="73"/>
      <c r="K30" s="73"/>
      <c r="L30" s="73"/>
      <c r="M30" s="87"/>
    </row>
    <row r="31" spans="1:13">
      <c r="A31" s="1179"/>
      <c r="B31" s="154"/>
      <c r="C31" s="88"/>
      <c r="D31" s="6">
        <v>2023</v>
      </c>
      <c r="E31" s="6"/>
      <c r="F31" s="6">
        <v>2024</v>
      </c>
      <c r="G31" s="6"/>
      <c r="H31" s="141">
        <v>2025</v>
      </c>
      <c r="I31" s="141"/>
      <c r="J31" s="141">
        <v>2026</v>
      </c>
      <c r="K31" s="6"/>
      <c r="L31" s="6">
        <v>2027</v>
      </c>
      <c r="M31" s="40"/>
    </row>
    <row r="32" spans="1:13" ht="17">
      <c r="A32" s="1179"/>
      <c r="B32" s="154"/>
      <c r="C32" s="88"/>
      <c r="D32" s="342">
        <v>168</v>
      </c>
      <c r="E32" s="9"/>
      <c r="F32" s="342">
        <v>302</v>
      </c>
      <c r="G32" s="9"/>
      <c r="H32" s="342" t="s">
        <v>489</v>
      </c>
      <c r="I32" s="9"/>
      <c r="J32" s="342" t="s">
        <v>490</v>
      </c>
      <c r="K32" s="9"/>
      <c r="L32" s="342" t="s">
        <v>491</v>
      </c>
      <c r="M32" s="100"/>
    </row>
    <row r="33" spans="1:13">
      <c r="A33" s="1179"/>
      <c r="B33" s="154"/>
      <c r="C33" s="88"/>
      <c r="D33" s="6">
        <v>2028</v>
      </c>
      <c r="E33" s="6"/>
      <c r="F33" s="6">
        <v>2029</v>
      </c>
      <c r="G33" s="6"/>
      <c r="H33" s="141">
        <v>2030</v>
      </c>
      <c r="I33" s="141"/>
      <c r="J33" s="141">
        <v>2031</v>
      </c>
      <c r="K33" s="6"/>
      <c r="L33" s="6">
        <v>2032</v>
      </c>
      <c r="M33" s="16"/>
    </row>
    <row r="34" spans="1:13" ht="17">
      <c r="A34" s="1179"/>
      <c r="B34" s="154"/>
      <c r="C34" s="88"/>
      <c r="D34" s="342" t="s">
        <v>492</v>
      </c>
      <c r="E34" s="9"/>
      <c r="F34" s="342" t="s">
        <v>493</v>
      </c>
      <c r="G34" s="9"/>
      <c r="H34" s="342" t="s">
        <v>494</v>
      </c>
      <c r="I34" s="9"/>
      <c r="J34" s="342" t="s">
        <v>495</v>
      </c>
      <c r="K34" s="9"/>
      <c r="L34" s="342">
        <v>1514</v>
      </c>
      <c r="M34" s="100"/>
    </row>
    <row r="35" spans="1:13">
      <c r="A35" s="1179"/>
      <c r="B35" s="154"/>
      <c r="C35" s="88"/>
      <c r="D35" s="6">
        <v>2033</v>
      </c>
      <c r="E35" s="6"/>
      <c r="F35" s="6">
        <v>2034</v>
      </c>
      <c r="G35" s="6"/>
      <c r="H35" s="141"/>
      <c r="I35" s="141"/>
      <c r="J35" s="141"/>
      <c r="K35" s="6"/>
      <c r="L35" s="6"/>
      <c r="M35" s="16"/>
    </row>
    <row r="36" spans="1:13">
      <c r="A36" s="1179"/>
      <c r="B36" s="154"/>
      <c r="C36" s="88"/>
      <c r="D36" s="342">
        <v>1598</v>
      </c>
      <c r="E36" s="9"/>
      <c r="F36" s="342">
        <v>1683</v>
      </c>
      <c r="G36" s="9"/>
      <c r="H36" s="98"/>
      <c r="I36" s="9"/>
      <c r="J36" s="98"/>
      <c r="K36" s="9"/>
      <c r="L36" s="98"/>
      <c r="M36" s="100"/>
    </row>
    <row r="37" spans="1:13" ht="17">
      <c r="A37" s="1179"/>
      <c r="B37" s="154"/>
      <c r="C37" s="88"/>
      <c r="D37" s="10" t="s">
        <v>454</v>
      </c>
      <c r="E37" s="99"/>
      <c r="F37" s="10" t="s">
        <v>455</v>
      </c>
      <c r="G37" s="99"/>
      <c r="H37" s="69"/>
      <c r="I37" s="70"/>
      <c r="J37" s="69"/>
      <c r="K37" s="70"/>
      <c r="L37" s="69"/>
      <c r="M37" s="71"/>
    </row>
    <row r="38" spans="1:13">
      <c r="A38" s="1179"/>
      <c r="B38" s="154"/>
      <c r="C38" s="88"/>
      <c r="D38" s="98"/>
      <c r="E38" s="9"/>
      <c r="F38" s="1267" t="s">
        <v>496</v>
      </c>
      <c r="G38" s="1268"/>
      <c r="H38" s="102"/>
      <c r="I38" s="6"/>
      <c r="J38" s="102"/>
      <c r="K38" s="6"/>
      <c r="L38" s="102"/>
      <c r="M38" s="90"/>
    </row>
    <row r="39" spans="1:13">
      <c r="A39" s="1179"/>
      <c r="B39" s="153"/>
      <c r="C39" s="89"/>
      <c r="D39" s="121"/>
      <c r="E39" s="121"/>
      <c r="F39" s="121"/>
      <c r="G39" s="121"/>
      <c r="H39" s="1223"/>
      <c r="I39" s="1223"/>
      <c r="J39" s="97"/>
      <c r="K39" s="74"/>
      <c r="L39" s="97"/>
      <c r="M39" s="75"/>
    </row>
    <row r="40" spans="1:13" ht="18" customHeight="1">
      <c r="A40" s="1179"/>
      <c r="B40" s="1174" t="s">
        <v>456</v>
      </c>
      <c r="C40" s="115"/>
      <c r="D40" s="68"/>
      <c r="E40" s="68"/>
      <c r="F40" s="68"/>
      <c r="G40" s="68"/>
      <c r="H40" s="68"/>
      <c r="I40" s="68"/>
      <c r="J40" s="68"/>
      <c r="K40" s="68"/>
      <c r="L40" s="26"/>
      <c r="M40" s="116"/>
    </row>
    <row r="41" spans="1:13" ht="17">
      <c r="A41" s="1179"/>
      <c r="B41" s="1174"/>
      <c r="C41" s="117"/>
      <c r="D41" s="41" t="s">
        <v>93</v>
      </c>
      <c r="E41" s="42" t="s">
        <v>95</v>
      </c>
      <c r="F41" s="1176" t="s">
        <v>457</v>
      </c>
      <c r="G41" s="1177" t="s">
        <v>103</v>
      </c>
      <c r="H41" s="1177"/>
      <c r="I41" s="1177"/>
      <c r="J41" s="1177"/>
      <c r="K41" s="118" t="s">
        <v>458</v>
      </c>
      <c r="L41" s="1219"/>
      <c r="M41" s="1220"/>
    </row>
    <row r="42" spans="1:13">
      <c r="A42" s="1179"/>
      <c r="B42" s="1174"/>
      <c r="C42" s="117"/>
      <c r="D42" s="119" t="s">
        <v>430</v>
      </c>
      <c r="E42" s="19"/>
      <c r="F42" s="1176"/>
      <c r="G42" s="1177"/>
      <c r="H42" s="1177"/>
      <c r="I42" s="1177"/>
      <c r="J42" s="1177"/>
      <c r="K42" s="26"/>
      <c r="L42" s="1221"/>
      <c r="M42" s="1222"/>
    </row>
    <row r="43" spans="1:13">
      <c r="A43" s="1179"/>
      <c r="B43" s="1175"/>
      <c r="C43" s="120"/>
      <c r="D43" s="121"/>
      <c r="E43" s="121"/>
      <c r="F43" s="121"/>
      <c r="G43" s="121"/>
      <c r="H43" s="121"/>
      <c r="I43" s="121"/>
      <c r="J43" s="121"/>
      <c r="K43" s="121"/>
      <c r="L43" s="26"/>
      <c r="M43" s="116"/>
    </row>
    <row r="44" spans="1:13" ht="87.75" customHeight="1">
      <c r="A44" s="1179"/>
      <c r="B44" s="890" t="s">
        <v>459</v>
      </c>
      <c r="C44" s="1235" t="s">
        <v>1066</v>
      </c>
      <c r="D44" s="1233"/>
      <c r="E44" s="1233"/>
      <c r="F44" s="1233"/>
      <c r="G44" s="1233"/>
      <c r="H44" s="1233"/>
      <c r="I44" s="1233"/>
      <c r="J44" s="1233"/>
      <c r="K44" s="1233"/>
      <c r="L44" s="1233"/>
      <c r="M44" s="1234"/>
    </row>
    <row r="45" spans="1:13" ht="39.75" customHeight="1">
      <c r="A45" s="1179"/>
      <c r="B45" s="151" t="s">
        <v>460</v>
      </c>
      <c r="C45" s="1239" t="s">
        <v>1067</v>
      </c>
      <c r="D45" s="1265"/>
      <c r="E45" s="1265"/>
      <c r="F45" s="1265"/>
      <c r="G45" s="1265"/>
      <c r="H45" s="1265"/>
      <c r="I45" s="1265"/>
      <c r="J45" s="1265"/>
      <c r="K45" s="1265"/>
      <c r="L45" s="1265"/>
      <c r="M45" s="1266"/>
    </row>
    <row r="46" spans="1:13" ht="17">
      <c r="A46" s="1179"/>
      <c r="B46" s="151" t="s">
        <v>461</v>
      </c>
      <c r="C46" s="142">
        <v>30</v>
      </c>
      <c r="D46" s="143"/>
      <c r="E46" s="143"/>
      <c r="F46" s="143"/>
      <c r="G46" s="143"/>
      <c r="H46" s="143"/>
      <c r="I46" s="143"/>
      <c r="J46" s="143"/>
      <c r="K46" s="143"/>
      <c r="L46" s="143"/>
      <c r="M46" s="144"/>
    </row>
    <row r="47" spans="1:13" ht="17">
      <c r="A47" s="1180"/>
      <c r="B47" s="151" t="s">
        <v>462</v>
      </c>
      <c r="C47" s="889">
        <v>45323</v>
      </c>
      <c r="D47" s="143"/>
      <c r="E47" s="143"/>
      <c r="F47" s="143"/>
      <c r="G47" s="143"/>
      <c r="H47" s="143"/>
      <c r="I47" s="143"/>
      <c r="J47" s="143"/>
      <c r="K47" s="143"/>
      <c r="L47" s="143"/>
      <c r="M47" s="144"/>
    </row>
    <row r="48" spans="1:13" ht="15.75" customHeight="1">
      <c r="A48" s="1162" t="s">
        <v>250</v>
      </c>
      <c r="B48" s="155" t="s">
        <v>463</v>
      </c>
      <c r="C48" s="1164" t="s">
        <v>464</v>
      </c>
      <c r="D48" s="1165"/>
      <c r="E48" s="1165"/>
      <c r="F48" s="1165"/>
      <c r="G48" s="1165"/>
      <c r="H48" s="1165"/>
      <c r="I48" s="1165"/>
      <c r="J48" s="1165"/>
      <c r="K48" s="1165"/>
      <c r="L48" s="1165"/>
      <c r="M48" s="1166"/>
    </row>
    <row r="49" spans="1:13" ht="15.75" customHeight="1">
      <c r="A49" s="1163"/>
      <c r="B49" s="155" t="s">
        <v>465</v>
      </c>
      <c r="C49" s="1164" t="s">
        <v>466</v>
      </c>
      <c r="D49" s="1165"/>
      <c r="E49" s="1165"/>
      <c r="F49" s="1165"/>
      <c r="G49" s="1165"/>
      <c r="H49" s="1165"/>
      <c r="I49" s="1165"/>
      <c r="J49" s="1165"/>
      <c r="K49" s="1165"/>
      <c r="L49" s="1165"/>
      <c r="M49" s="1166"/>
    </row>
    <row r="50" spans="1:13" ht="15.75" customHeight="1">
      <c r="A50" s="1163"/>
      <c r="B50" s="155" t="s">
        <v>467</v>
      </c>
      <c r="C50" s="1164" t="s">
        <v>468</v>
      </c>
      <c r="D50" s="1165"/>
      <c r="E50" s="1165"/>
      <c r="F50" s="1165"/>
      <c r="G50" s="1165"/>
      <c r="H50" s="1165"/>
      <c r="I50" s="1165"/>
      <c r="J50" s="1165"/>
      <c r="K50" s="1165"/>
      <c r="L50" s="1165"/>
      <c r="M50" s="1166"/>
    </row>
    <row r="51" spans="1:13" ht="15.75" customHeight="1">
      <c r="A51" s="1163"/>
      <c r="B51" s="156" t="s">
        <v>469</v>
      </c>
      <c r="C51" s="1164" t="s">
        <v>328</v>
      </c>
      <c r="D51" s="1165"/>
      <c r="E51" s="1165"/>
      <c r="F51" s="1165"/>
      <c r="G51" s="1165"/>
      <c r="H51" s="1165"/>
      <c r="I51" s="1165"/>
      <c r="J51" s="1165"/>
      <c r="K51" s="1165"/>
      <c r="L51" s="1165"/>
      <c r="M51" s="1166"/>
    </row>
    <row r="52" spans="1:13" ht="15.75" customHeight="1">
      <c r="A52" s="1163"/>
      <c r="B52" s="155" t="s">
        <v>470</v>
      </c>
      <c r="C52" s="1171" t="s">
        <v>471</v>
      </c>
      <c r="D52" s="1172"/>
      <c r="E52" s="1172"/>
      <c r="F52" s="1172"/>
      <c r="G52" s="1172"/>
      <c r="H52" s="1172"/>
      <c r="I52" s="1172"/>
      <c r="J52" s="1172"/>
      <c r="K52" s="1172"/>
      <c r="L52" s="1172"/>
      <c r="M52" s="1173"/>
    </row>
    <row r="53" spans="1:13" ht="17">
      <c r="A53" s="1170"/>
      <c r="B53" s="155" t="s">
        <v>472</v>
      </c>
      <c r="C53" s="1164" t="s">
        <v>473</v>
      </c>
      <c r="D53" s="1165"/>
      <c r="E53" s="1165"/>
      <c r="F53" s="1165"/>
      <c r="G53" s="1165"/>
      <c r="H53" s="1165"/>
      <c r="I53" s="1165"/>
      <c r="J53" s="1165"/>
      <c r="K53" s="1165"/>
      <c r="L53" s="1165"/>
      <c r="M53" s="1166"/>
    </row>
    <row r="54" spans="1:13" ht="15.75" customHeight="1">
      <c r="A54" s="1162" t="s">
        <v>474</v>
      </c>
      <c r="B54" s="157" t="s">
        <v>475</v>
      </c>
      <c r="C54" s="1164" t="s">
        <v>557</v>
      </c>
      <c r="D54" s="1165"/>
      <c r="E54" s="1165"/>
      <c r="F54" s="1165"/>
      <c r="G54" s="1165"/>
      <c r="H54" s="1165"/>
      <c r="I54" s="1165"/>
      <c r="J54" s="1165"/>
      <c r="K54" s="1165"/>
      <c r="L54" s="1165"/>
      <c r="M54" s="1166"/>
    </row>
    <row r="55" spans="1:13" ht="30" customHeight="1">
      <c r="A55" s="1163"/>
      <c r="B55" s="157" t="s">
        <v>476</v>
      </c>
      <c r="C55" s="1164" t="s">
        <v>558</v>
      </c>
      <c r="D55" s="1165"/>
      <c r="E55" s="1165"/>
      <c r="F55" s="1165"/>
      <c r="G55" s="1165"/>
      <c r="H55" s="1165"/>
      <c r="I55" s="1165"/>
      <c r="J55" s="1165"/>
      <c r="K55" s="1165"/>
      <c r="L55" s="1165"/>
      <c r="M55" s="1166"/>
    </row>
    <row r="56" spans="1:13" ht="30" customHeight="1" thickBot="1">
      <c r="A56" s="1163"/>
      <c r="B56" s="158" t="s">
        <v>294</v>
      </c>
      <c r="C56" s="1164" t="s">
        <v>327</v>
      </c>
      <c r="D56" s="1165"/>
      <c r="E56" s="1165"/>
      <c r="F56" s="1165"/>
      <c r="G56" s="1165"/>
      <c r="H56" s="1165"/>
      <c r="I56" s="1165"/>
      <c r="J56" s="1165"/>
      <c r="K56" s="1165"/>
      <c r="L56" s="1165"/>
      <c r="M56" s="1166"/>
    </row>
    <row r="57" spans="1:13" ht="18" thickBot="1">
      <c r="A57" s="149" t="s">
        <v>254</v>
      </c>
      <c r="B57" s="159"/>
      <c r="C57" s="1167"/>
      <c r="D57" s="1168"/>
      <c r="E57" s="1168"/>
      <c r="F57" s="1168"/>
      <c r="G57" s="1168"/>
      <c r="H57" s="1168"/>
      <c r="I57" s="1168"/>
      <c r="J57" s="1168"/>
      <c r="K57" s="1168"/>
      <c r="L57" s="1168"/>
      <c r="M57" s="1169"/>
    </row>
  </sheetData>
  <mergeCells count="40">
    <mergeCell ref="A2:A11"/>
    <mergeCell ref="C2:M2"/>
    <mergeCell ref="C3:M3"/>
    <mergeCell ref="F4:G4"/>
    <mergeCell ref="C5:M5"/>
    <mergeCell ref="C7:D7"/>
    <mergeCell ref="I7:M7"/>
    <mergeCell ref="B8:B10"/>
    <mergeCell ref="C9:D9"/>
    <mergeCell ref="F9:G9"/>
    <mergeCell ref="C11:M11"/>
    <mergeCell ref="I9:J9"/>
    <mergeCell ref="C10:D10"/>
    <mergeCell ref="F10:G10"/>
    <mergeCell ref="I10:J10"/>
    <mergeCell ref="A12:A47"/>
    <mergeCell ref="C12:D12"/>
    <mergeCell ref="B13:B19"/>
    <mergeCell ref="B20:B23"/>
    <mergeCell ref="B27:B29"/>
    <mergeCell ref="C44:M44"/>
    <mergeCell ref="C45:M45"/>
    <mergeCell ref="F38:G38"/>
    <mergeCell ref="H39:I39"/>
    <mergeCell ref="B40:B43"/>
    <mergeCell ref="F41:F42"/>
    <mergeCell ref="G41:J42"/>
    <mergeCell ref="L41:M42"/>
    <mergeCell ref="C57:M57"/>
    <mergeCell ref="C52:M52"/>
    <mergeCell ref="C53:M53"/>
    <mergeCell ref="A54:A56"/>
    <mergeCell ref="C54:M54"/>
    <mergeCell ref="C55:M55"/>
    <mergeCell ref="C56:M56"/>
    <mergeCell ref="A48:A53"/>
    <mergeCell ref="C48:M48"/>
    <mergeCell ref="C49:M49"/>
    <mergeCell ref="C50:M50"/>
    <mergeCell ref="C51:M51"/>
  </mergeCells>
  <dataValidations count="5">
    <dataValidation allowBlank="1" showInputMessage="1" showErrorMessage="1" prompt="Incluir una ficha por cada indicador, ya sea de producto o de resultado" sqref="B1" xr:uid="{25C2C320-2632-48B9-80C6-C6762772CB9E}"/>
    <dataValidation allowBlank="1" showInputMessage="1" showErrorMessage="1" prompt="Seleccione de la lista desplegable" sqref="B4 B7 H7" xr:uid="{0345DEFE-4637-41FB-A563-DB20B4FA84E4}"/>
    <dataValidation allowBlank="1" showInputMessage="1" showErrorMessage="1" prompt="Determine si el indicador responde a un enfoque (Derechos Humanos, Género, Diferencial, Poblacional, Ambiental y Territorial). Si responde a más de enfoque separelos por ;" sqref="B12" xr:uid="{FA65BA12-6830-4F9F-9158-7BA70B79978C}"/>
    <dataValidation type="list" allowBlank="1" showInputMessage="1" showErrorMessage="1" sqref="I7:M7" xr:uid="{C9171F6F-C0FC-426F-B04C-3D75E6747411}">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6D6848A-AF65-4492-8E62-D41A8DB54F7A}"/>
  </dataValidations>
  <hyperlinks>
    <hyperlink ref="C52" r:id="rId1" xr:uid="{43979F26-1F5F-4630-AEF5-6722DD2BC149}"/>
    <hyperlink ref="C52:M52" r:id="rId2" display="emartinez@participacionbogota.gov.co" xr:uid="{3827F539-8004-4935-A2BA-DA32C5690AB1}"/>
  </hyperlinks>
  <pageMargins left="0.7" right="0.7" top="0.75" bottom="0.75" header="0.3" footer="0.3"/>
  <pageSetup paperSize="9" orientation="portrait" horizontalDpi="1200" verticalDpi="1200" r:id="rId3"/>
  <extLst>
    <ext xmlns:x14="http://schemas.microsoft.com/office/spreadsheetml/2009/9/main" uri="{CCE6A557-97BC-4b89-ADB6-D9C93CAAB3DF}">
      <x14:dataValidations xmlns:xm="http://schemas.microsoft.com/office/excel/2006/main" count="3">
        <x14:dataValidation type="list" allowBlank="1" showInputMessage="1" showErrorMessage="1" xr:uid="{E8A32026-0D36-4E54-8F1F-12EE5CEDBB52}">
          <x14:formula1>
            <xm:f>Desplegables!$B$50:$B$52</xm:f>
          </x14:formula1>
          <xm:sqref>G41:J42</xm:sqref>
        </x14:dataValidation>
        <x14:dataValidation type="list" allowBlank="1" showInputMessage="1" showErrorMessage="1" xr:uid="{934C9C6F-217B-43ED-9AAE-32163992035F}">
          <x14:formula1>
            <xm:f>Desplegables!$B$45:$B$46</xm:f>
          </x14:formula1>
          <xm:sqref>C4</xm:sqref>
        </x14:dataValidation>
        <x14:dataValidation type="list" allowBlank="1" showInputMessage="1" showErrorMessage="1" xr:uid="{FF9984C8-E580-49F4-B92F-54EF452E8FA6}">
          <x14:formula1>
            <xm:f>Desplegables!$I$4:$I$18</xm:f>
          </x14:formula1>
          <xm:sqref>C7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9E358-44D5-46C8-9E95-66CEF8D3317D}">
  <sheetPr>
    <tabColor rgb="FF0070C0"/>
  </sheetPr>
  <dimension ref="A1:M57"/>
  <sheetViews>
    <sheetView topLeftCell="A37" zoomScale="90" zoomScaleNormal="85" workbookViewId="0">
      <selection activeCell="C11" sqref="C11:M11"/>
    </sheetView>
  </sheetViews>
  <sheetFormatPr baseColWidth="10" defaultColWidth="11.5" defaultRowHeight="16"/>
  <cols>
    <col min="1" max="1" width="25.1640625" style="12" customWidth="1"/>
    <col min="2" max="2" width="28.83203125" style="43" customWidth="1"/>
    <col min="3" max="16384" width="11.5" style="12"/>
  </cols>
  <sheetData>
    <row r="1" spans="1:13" ht="17" thickBot="1">
      <c r="A1" s="60"/>
      <c r="B1" s="61" t="s">
        <v>497</v>
      </c>
      <c r="C1" s="62"/>
      <c r="D1" s="62"/>
      <c r="E1" s="62"/>
      <c r="F1" s="62"/>
      <c r="G1" s="62"/>
      <c r="H1" s="62"/>
      <c r="I1" s="62"/>
      <c r="J1" s="62"/>
      <c r="K1" s="62"/>
      <c r="L1" s="62"/>
      <c r="M1" s="63"/>
    </row>
    <row r="2" spans="1:13" ht="17">
      <c r="A2" s="1186" t="s">
        <v>414</v>
      </c>
      <c r="B2" s="150" t="s">
        <v>415</v>
      </c>
      <c r="C2" s="1195" t="s">
        <v>394</v>
      </c>
      <c r="D2" s="1196"/>
      <c r="E2" s="1196"/>
      <c r="F2" s="1196"/>
      <c r="G2" s="1196"/>
      <c r="H2" s="1196"/>
      <c r="I2" s="1196"/>
      <c r="J2" s="1196"/>
      <c r="K2" s="1196"/>
      <c r="L2" s="1196"/>
      <c r="M2" s="1197"/>
    </row>
    <row r="3" spans="1:13" ht="114.75" customHeight="1">
      <c r="A3" s="1187"/>
      <c r="B3" s="162" t="s">
        <v>417</v>
      </c>
      <c r="C3" s="1198" t="s">
        <v>938</v>
      </c>
      <c r="D3" s="1199"/>
      <c r="E3" s="1199"/>
      <c r="F3" s="1200"/>
      <c r="G3" s="1200"/>
      <c r="H3" s="1200"/>
      <c r="I3" s="1200"/>
      <c r="J3" s="1200"/>
      <c r="K3" s="1200"/>
      <c r="L3" s="1200"/>
      <c r="M3" s="1201"/>
    </row>
    <row r="4" spans="1:13" ht="15.75" customHeight="1">
      <c r="A4" s="1187"/>
      <c r="B4" s="152" t="s">
        <v>290</v>
      </c>
      <c r="C4" s="122" t="s">
        <v>95</v>
      </c>
      <c r="D4" s="123"/>
      <c r="E4" s="124"/>
      <c r="F4" s="1205" t="s">
        <v>291</v>
      </c>
      <c r="G4" s="1206"/>
      <c r="H4" s="125" t="s">
        <v>354</v>
      </c>
      <c r="I4" s="126"/>
      <c r="J4" s="126"/>
      <c r="K4" s="126"/>
      <c r="L4" s="126"/>
      <c r="M4" s="127"/>
    </row>
    <row r="5" spans="1:13" ht="16.5" customHeight="1">
      <c r="A5" s="1187"/>
      <c r="B5" s="153" t="s">
        <v>418</v>
      </c>
      <c r="C5" s="1211" t="s">
        <v>419</v>
      </c>
      <c r="D5" s="1212"/>
      <c r="E5" s="1212"/>
      <c r="F5" s="1212"/>
      <c r="G5" s="1212"/>
      <c r="H5" s="1212"/>
      <c r="I5" s="1212"/>
      <c r="J5" s="1212"/>
      <c r="K5" s="1212"/>
      <c r="L5" s="1212"/>
      <c r="M5" s="1213"/>
    </row>
    <row r="6" spans="1:13" ht="17">
      <c r="A6" s="1187"/>
      <c r="B6" s="152" t="s">
        <v>420</v>
      </c>
      <c r="C6" s="122" t="s">
        <v>419</v>
      </c>
      <c r="D6" s="126"/>
      <c r="E6" s="126"/>
      <c r="F6" s="126"/>
      <c r="G6" s="126"/>
      <c r="H6" s="126"/>
      <c r="I6" s="126"/>
      <c r="J6" s="126"/>
      <c r="K6" s="126"/>
      <c r="L6" s="126"/>
      <c r="M6" s="127"/>
    </row>
    <row r="7" spans="1:13" ht="17">
      <c r="A7" s="1187"/>
      <c r="B7" s="151" t="s">
        <v>421</v>
      </c>
      <c r="C7" s="1191" t="s">
        <v>10</v>
      </c>
      <c r="D7" s="1192"/>
      <c r="E7" s="128"/>
      <c r="F7" s="128"/>
      <c r="G7" s="129"/>
      <c r="H7" s="67" t="s">
        <v>294</v>
      </c>
      <c r="I7" s="1193" t="s">
        <v>18</v>
      </c>
      <c r="J7" s="1192"/>
      <c r="K7" s="1192"/>
      <c r="L7" s="1192"/>
      <c r="M7" s="1194"/>
    </row>
    <row r="8" spans="1:13">
      <c r="A8" s="1187"/>
      <c r="B8" s="1181" t="s">
        <v>422</v>
      </c>
      <c r="C8" s="130"/>
      <c r="D8" s="131"/>
      <c r="E8" s="131"/>
      <c r="F8" s="131"/>
      <c r="G8" s="131"/>
      <c r="H8" s="131"/>
      <c r="I8" s="131"/>
      <c r="J8" s="131"/>
      <c r="K8" s="131"/>
      <c r="L8" s="132"/>
      <c r="M8" s="481"/>
    </row>
    <row r="9" spans="1:13">
      <c r="A9" s="1187"/>
      <c r="B9" s="1174"/>
      <c r="C9" s="1189" t="s">
        <v>327</v>
      </c>
      <c r="D9" s="1190"/>
      <c r="E9" s="28"/>
      <c r="F9" s="1243"/>
      <c r="G9" s="1243"/>
      <c r="H9" s="28"/>
      <c r="I9" s="1270"/>
      <c r="J9" s="1270"/>
      <c r="K9" s="28"/>
      <c r="L9" s="1243"/>
      <c r="M9" s="1271"/>
    </row>
    <row r="10" spans="1:13">
      <c r="A10" s="1187"/>
      <c r="B10" s="1175"/>
      <c r="C10" s="1189" t="s">
        <v>423</v>
      </c>
      <c r="D10" s="1190"/>
      <c r="E10" s="134"/>
      <c r="F10" s="1190"/>
      <c r="G10" s="1190"/>
      <c r="H10" s="134"/>
      <c r="I10" s="1190"/>
      <c r="J10" s="1190"/>
      <c r="K10" s="134"/>
      <c r="L10" s="1190"/>
      <c r="M10" s="1238"/>
    </row>
    <row r="11" spans="1:13" ht="99.75" customHeight="1">
      <c r="A11" s="1188"/>
      <c r="B11" s="162" t="s">
        <v>424</v>
      </c>
      <c r="C11" s="1244" t="s">
        <v>1069</v>
      </c>
      <c r="D11" s="1245"/>
      <c r="E11" s="1245"/>
      <c r="F11" s="1245"/>
      <c r="G11" s="1245"/>
      <c r="H11" s="1245"/>
      <c r="I11" s="1245"/>
      <c r="J11" s="1245"/>
      <c r="K11" s="1245"/>
      <c r="L11" s="1245"/>
      <c r="M11" s="1247"/>
    </row>
    <row r="12" spans="1:13" ht="15.75" customHeight="1">
      <c r="A12" s="1178" t="s">
        <v>238</v>
      </c>
      <c r="B12" s="151" t="s">
        <v>280</v>
      </c>
      <c r="C12" s="1184" t="s">
        <v>358</v>
      </c>
      <c r="D12" s="1185"/>
      <c r="E12" s="104"/>
      <c r="F12" s="104"/>
      <c r="G12" s="104"/>
      <c r="H12" s="104"/>
      <c r="I12" s="104"/>
      <c r="J12" s="104"/>
      <c r="K12" s="104"/>
      <c r="L12" s="136"/>
      <c r="M12" s="137"/>
    </row>
    <row r="13" spans="1:13" ht="8.25" customHeight="1">
      <c r="A13" s="1179"/>
      <c r="B13" s="1181" t="s">
        <v>425</v>
      </c>
      <c r="C13" s="138"/>
      <c r="D13" s="13"/>
      <c r="E13" s="13"/>
      <c r="F13" s="13"/>
      <c r="G13" s="13"/>
      <c r="H13" s="13"/>
      <c r="I13" s="13"/>
      <c r="J13" s="13"/>
      <c r="K13" s="13"/>
      <c r="L13" s="13"/>
      <c r="M13" s="14"/>
    </row>
    <row r="14" spans="1:13" ht="9" customHeight="1">
      <c r="A14" s="1179"/>
      <c r="B14" s="1174"/>
      <c r="C14" s="76"/>
      <c r="D14" s="15"/>
      <c r="E14" s="5"/>
      <c r="F14" s="15"/>
      <c r="G14" s="5"/>
      <c r="H14" s="15"/>
      <c r="I14" s="5"/>
      <c r="J14" s="15"/>
      <c r="K14" s="5"/>
      <c r="L14" s="5"/>
      <c r="M14" s="16"/>
    </row>
    <row r="15" spans="1:13" ht="17">
      <c r="A15" s="1179"/>
      <c r="B15" s="1174"/>
      <c r="C15" s="77" t="s">
        <v>426</v>
      </c>
      <c r="D15" s="17"/>
      <c r="E15" s="18" t="s">
        <v>427</v>
      </c>
      <c r="F15" s="17"/>
      <c r="G15" s="18" t="s">
        <v>428</v>
      </c>
      <c r="H15" s="17"/>
      <c r="I15" s="18" t="s">
        <v>429</v>
      </c>
      <c r="J15" s="148"/>
      <c r="K15" s="18"/>
      <c r="L15" s="18"/>
      <c r="M15" s="66"/>
    </row>
    <row r="16" spans="1:13" ht="17">
      <c r="A16" s="1179"/>
      <c r="B16" s="1174"/>
      <c r="C16" s="77" t="s">
        <v>431</v>
      </c>
      <c r="D16" s="19"/>
      <c r="E16" s="18" t="s">
        <v>432</v>
      </c>
      <c r="F16" s="20"/>
      <c r="G16" s="18" t="s">
        <v>433</v>
      </c>
      <c r="H16" s="20"/>
      <c r="I16" s="18"/>
      <c r="J16" s="68"/>
      <c r="K16" s="18"/>
      <c r="L16" s="18"/>
      <c r="M16" s="66"/>
    </row>
    <row r="17" spans="1:13" ht="17">
      <c r="A17" s="1179"/>
      <c r="B17" s="1174"/>
      <c r="C17" s="77" t="s">
        <v>434</v>
      </c>
      <c r="D17" s="19"/>
      <c r="E17" s="18" t="s">
        <v>435</v>
      </c>
      <c r="F17" s="19"/>
      <c r="G17" s="18"/>
      <c r="H17" s="68"/>
      <c r="I17" s="18"/>
      <c r="J17" s="68"/>
      <c r="K17" s="18"/>
      <c r="L17" s="18"/>
      <c r="M17" s="66"/>
    </row>
    <row r="18" spans="1:13" ht="17">
      <c r="A18" s="1179"/>
      <c r="B18" s="1174"/>
      <c r="C18" s="77" t="s">
        <v>105</v>
      </c>
      <c r="D18" s="19" t="s">
        <v>430</v>
      </c>
      <c r="E18" s="18" t="s">
        <v>436</v>
      </c>
      <c r="F18" s="341" t="s">
        <v>802</v>
      </c>
      <c r="G18" s="139"/>
      <c r="H18" s="139"/>
      <c r="I18" s="139"/>
      <c r="J18" s="139"/>
      <c r="K18" s="139"/>
      <c r="L18" s="139"/>
      <c r="M18" s="140"/>
    </row>
    <row r="19" spans="1:13" ht="9.75" customHeight="1">
      <c r="A19" s="1179"/>
      <c r="B19" s="1175"/>
      <c r="C19" s="78"/>
      <c r="D19" s="21"/>
      <c r="E19" s="21"/>
      <c r="F19" s="21"/>
      <c r="G19" s="21"/>
      <c r="H19" s="21"/>
      <c r="I19" s="21"/>
      <c r="J19" s="21"/>
      <c r="K19" s="21"/>
      <c r="L19" s="21"/>
      <c r="M19" s="22"/>
    </row>
    <row r="20" spans="1:13">
      <c r="A20" s="1179"/>
      <c r="B20" s="1181" t="s">
        <v>437</v>
      </c>
      <c r="C20" s="79"/>
      <c r="D20" s="23"/>
      <c r="E20" s="23"/>
      <c r="F20" s="23"/>
      <c r="G20" s="23"/>
      <c r="H20" s="23"/>
      <c r="I20" s="23"/>
      <c r="J20" s="23"/>
      <c r="K20" s="23"/>
      <c r="L20" s="132"/>
      <c r="M20" s="133"/>
    </row>
    <row r="21" spans="1:13" ht="17">
      <c r="A21" s="1179"/>
      <c r="B21" s="1174"/>
      <c r="C21" s="77" t="s">
        <v>438</v>
      </c>
      <c r="D21" s="20"/>
      <c r="E21" s="24"/>
      <c r="F21" s="18" t="s">
        <v>439</v>
      </c>
      <c r="G21" s="19"/>
      <c r="H21" s="24"/>
      <c r="I21" s="18" t="s">
        <v>440</v>
      </c>
      <c r="J21" s="19" t="s">
        <v>430</v>
      </c>
      <c r="K21" s="24"/>
      <c r="L21" s="26"/>
      <c r="M21" s="116"/>
    </row>
    <row r="22" spans="1:13" ht="17">
      <c r="A22" s="1179"/>
      <c r="B22" s="1174"/>
      <c r="C22" s="77" t="s">
        <v>441</v>
      </c>
      <c r="D22" s="25"/>
      <c r="E22" s="26"/>
      <c r="F22" s="18" t="s">
        <v>442</v>
      </c>
      <c r="G22" s="20"/>
      <c r="H22" s="26"/>
      <c r="I22" s="27"/>
      <c r="J22" s="26"/>
      <c r="K22" s="28"/>
      <c r="L22" s="26"/>
      <c r="M22" s="116"/>
    </row>
    <row r="23" spans="1:13">
      <c r="A23" s="1179"/>
      <c r="B23" s="1174"/>
      <c r="C23" s="80"/>
      <c r="D23" s="29"/>
      <c r="E23" s="29"/>
      <c r="F23" s="29"/>
      <c r="G23" s="29"/>
      <c r="H23" s="29"/>
      <c r="I23" s="29"/>
      <c r="J23" s="29"/>
      <c r="K23" s="29"/>
      <c r="L23" s="121"/>
      <c r="M23" s="135"/>
    </row>
    <row r="24" spans="1:13" ht="17">
      <c r="A24" s="1179"/>
      <c r="B24" s="160" t="s">
        <v>443</v>
      </c>
      <c r="C24" s="81"/>
      <c r="D24" s="59"/>
      <c r="E24" s="59"/>
      <c r="F24" s="59"/>
      <c r="G24" s="59"/>
      <c r="H24" s="59"/>
      <c r="I24" s="59"/>
      <c r="J24" s="59"/>
      <c r="K24" s="59"/>
      <c r="L24" s="59"/>
      <c r="M24" s="82"/>
    </row>
    <row r="25" spans="1:13" ht="17">
      <c r="A25" s="1179"/>
      <c r="B25" s="154"/>
      <c r="C25" s="83" t="s">
        <v>444</v>
      </c>
      <c r="D25" s="31" t="s">
        <v>324</v>
      </c>
      <c r="E25" s="24"/>
      <c r="F25" s="32" t="s">
        <v>445</v>
      </c>
      <c r="G25" s="20" t="s">
        <v>354</v>
      </c>
      <c r="H25" s="24"/>
      <c r="I25" s="32" t="s">
        <v>446</v>
      </c>
      <c r="J25" s="103" t="s">
        <v>324</v>
      </c>
      <c r="K25" s="104"/>
      <c r="L25" s="101"/>
      <c r="M25" s="30"/>
    </row>
    <row r="26" spans="1:13">
      <c r="A26" s="1179"/>
      <c r="B26" s="153"/>
      <c r="C26" s="78"/>
      <c r="D26" s="21"/>
      <c r="E26" s="21"/>
      <c r="F26" s="21"/>
      <c r="G26" s="21"/>
      <c r="H26" s="21"/>
      <c r="I26" s="21"/>
      <c r="J26" s="21"/>
      <c r="K26" s="21"/>
      <c r="L26" s="21"/>
      <c r="M26" s="22"/>
    </row>
    <row r="27" spans="1:13">
      <c r="A27" s="1179"/>
      <c r="B27" s="1174" t="s">
        <v>447</v>
      </c>
      <c r="C27" s="84"/>
      <c r="D27" s="33"/>
      <c r="E27" s="33"/>
      <c r="F27" s="33"/>
      <c r="G27" s="33"/>
      <c r="H27" s="33"/>
      <c r="I27" s="33"/>
      <c r="J27" s="33"/>
      <c r="K27" s="33"/>
      <c r="L27" s="26"/>
      <c r="M27" s="116"/>
    </row>
    <row r="28" spans="1:13" ht="17">
      <c r="A28" s="1179"/>
      <c r="B28" s="1174"/>
      <c r="C28" s="85" t="s">
        <v>448</v>
      </c>
      <c r="D28" s="36">
        <v>2023</v>
      </c>
      <c r="E28" s="35"/>
      <c r="F28" s="24" t="s">
        <v>449</v>
      </c>
      <c r="G28" s="36" t="s">
        <v>482</v>
      </c>
      <c r="H28" s="35"/>
      <c r="I28" s="32"/>
      <c r="J28" s="35"/>
      <c r="K28" s="35"/>
      <c r="L28" s="26"/>
      <c r="M28" s="116"/>
    </row>
    <row r="29" spans="1:13">
      <c r="A29" s="1179"/>
      <c r="B29" s="1174"/>
      <c r="C29" s="85"/>
      <c r="D29" s="72"/>
      <c r="E29" s="35"/>
      <c r="F29" s="24"/>
      <c r="G29" s="35"/>
      <c r="H29" s="35"/>
      <c r="I29" s="32"/>
      <c r="J29" s="35"/>
      <c r="K29" s="35"/>
      <c r="L29" s="26"/>
      <c r="M29" s="116"/>
    </row>
    <row r="30" spans="1:13" ht="17">
      <c r="A30" s="1179"/>
      <c r="B30" s="160" t="s">
        <v>450</v>
      </c>
      <c r="C30" s="86"/>
      <c r="D30" s="73"/>
      <c r="E30" s="73"/>
      <c r="F30" s="73"/>
      <c r="G30" s="73"/>
      <c r="H30" s="73"/>
      <c r="I30" s="73"/>
      <c r="J30" s="73"/>
      <c r="K30" s="73"/>
      <c r="L30" s="73"/>
      <c r="M30" s="87"/>
    </row>
    <row r="31" spans="1:13">
      <c r="A31" s="1179"/>
      <c r="B31" s="154"/>
      <c r="C31" s="88"/>
      <c r="D31" s="6">
        <v>2023</v>
      </c>
      <c r="E31" s="6"/>
      <c r="F31" s="6">
        <v>2024</v>
      </c>
      <c r="G31" s="6"/>
      <c r="H31" s="141">
        <v>2025</v>
      </c>
      <c r="I31" s="141"/>
      <c r="J31" s="141">
        <v>2026</v>
      </c>
      <c r="K31" s="6"/>
      <c r="L31" s="6">
        <v>2027</v>
      </c>
      <c r="M31" s="40"/>
    </row>
    <row r="32" spans="1:13">
      <c r="A32" s="1179"/>
      <c r="B32" s="154"/>
      <c r="C32" s="88"/>
      <c r="D32" s="98">
        <v>0.05</v>
      </c>
      <c r="E32" s="9"/>
      <c r="F32" s="98">
        <v>0.1</v>
      </c>
      <c r="G32" s="9"/>
      <c r="H32" s="98">
        <v>0.15</v>
      </c>
      <c r="I32" s="9"/>
      <c r="J32" s="98">
        <v>0.2</v>
      </c>
      <c r="K32" s="9"/>
      <c r="L32" s="98">
        <v>0.25</v>
      </c>
      <c r="M32" s="100"/>
    </row>
    <row r="33" spans="1:13">
      <c r="A33" s="1179"/>
      <c r="B33" s="154"/>
      <c r="C33" s="88"/>
      <c r="D33" s="6">
        <v>2028</v>
      </c>
      <c r="E33" s="6"/>
      <c r="F33" s="6">
        <v>2029</v>
      </c>
      <c r="G33" s="6"/>
      <c r="H33" s="141">
        <v>2030</v>
      </c>
      <c r="I33" s="141"/>
      <c r="J33" s="141">
        <v>2031</v>
      </c>
      <c r="K33" s="6"/>
      <c r="L33" s="6">
        <v>2032</v>
      </c>
      <c r="M33" s="16"/>
    </row>
    <row r="34" spans="1:13">
      <c r="A34" s="1179"/>
      <c r="B34" s="154"/>
      <c r="C34" s="88"/>
      <c r="D34" s="98">
        <v>0.3</v>
      </c>
      <c r="E34" s="9"/>
      <c r="F34" s="98">
        <v>0.35</v>
      </c>
      <c r="G34" s="9"/>
      <c r="H34" s="98">
        <v>0.4</v>
      </c>
      <c r="I34" s="9"/>
      <c r="J34" s="98">
        <v>0.45</v>
      </c>
      <c r="K34" s="9"/>
      <c r="L34" s="98">
        <v>0.5</v>
      </c>
      <c r="M34" s="100"/>
    </row>
    <row r="35" spans="1:13">
      <c r="A35" s="1179"/>
      <c r="B35" s="154"/>
      <c r="C35" s="88"/>
      <c r="D35" s="6">
        <v>2033</v>
      </c>
      <c r="E35" s="6"/>
      <c r="F35" s="6">
        <v>2034</v>
      </c>
      <c r="G35" s="6"/>
      <c r="H35" s="141">
        <v>2035</v>
      </c>
      <c r="I35" s="141"/>
      <c r="J35" s="141"/>
      <c r="K35" s="6"/>
      <c r="L35" s="6"/>
      <c r="M35" s="16"/>
    </row>
    <row r="36" spans="1:13">
      <c r="A36" s="1179"/>
      <c r="B36" s="154"/>
      <c r="C36" s="88"/>
      <c r="D36" s="98">
        <v>0.55000000000000004</v>
      </c>
      <c r="E36" s="9"/>
      <c r="F36" s="98">
        <v>0.6</v>
      </c>
      <c r="G36" s="9"/>
      <c r="H36" s="98"/>
      <c r="I36" s="9"/>
      <c r="J36" s="98"/>
      <c r="K36" s="9"/>
      <c r="L36" s="98"/>
      <c r="M36" s="100"/>
    </row>
    <row r="37" spans="1:13" ht="17">
      <c r="A37" s="1179"/>
      <c r="B37" s="154"/>
      <c r="C37" s="88"/>
      <c r="D37" s="10" t="s">
        <v>454</v>
      </c>
      <c r="E37" s="99"/>
      <c r="F37" s="10" t="s">
        <v>455</v>
      </c>
      <c r="G37" s="99"/>
      <c r="H37" s="69"/>
      <c r="I37" s="70"/>
      <c r="J37" s="69"/>
      <c r="K37" s="70"/>
      <c r="L37" s="69"/>
      <c r="M37" s="71"/>
    </row>
    <row r="38" spans="1:13">
      <c r="A38" s="1179"/>
      <c r="B38" s="154"/>
      <c r="C38" s="88"/>
      <c r="D38" s="98"/>
      <c r="E38" s="9"/>
      <c r="F38" s="1236">
        <v>0.6</v>
      </c>
      <c r="G38" s="1237"/>
      <c r="H38" s="102"/>
      <c r="I38" s="6"/>
      <c r="J38" s="102"/>
      <c r="K38" s="6"/>
      <c r="L38" s="102"/>
      <c r="M38" s="90"/>
    </row>
    <row r="39" spans="1:13">
      <c r="A39" s="1179"/>
      <c r="B39" s="153"/>
      <c r="C39" s="89"/>
      <c r="D39" s="121"/>
      <c r="E39" s="121"/>
      <c r="F39" s="121"/>
      <c r="G39" s="121"/>
      <c r="H39" s="1223"/>
      <c r="I39" s="1223"/>
      <c r="J39" s="97"/>
      <c r="K39" s="74"/>
      <c r="L39" s="97"/>
      <c r="M39" s="75"/>
    </row>
    <row r="40" spans="1:13" ht="18" customHeight="1">
      <c r="A40" s="1179"/>
      <c r="B40" s="1174" t="s">
        <v>456</v>
      </c>
      <c r="C40" s="115"/>
      <c r="D40" s="68"/>
      <c r="E40" s="68"/>
      <c r="F40" s="68"/>
      <c r="G40" s="68"/>
      <c r="H40" s="68"/>
      <c r="I40" s="68"/>
      <c r="J40" s="68"/>
      <c r="K40" s="68"/>
      <c r="L40" s="26"/>
      <c r="M40" s="116"/>
    </row>
    <row r="41" spans="1:13" ht="17">
      <c r="A41" s="1179"/>
      <c r="B41" s="1174"/>
      <c r="C41" s="117"/>
      <c r="D41" s="41" t="s">
        <v>93</v>
      </c>
      <c r="E41" s="42" t="s">
        <v>95</v>
      </c>
      <c r="F41" s="1176" t="s">
        <v>457</v>
      </c>
      <c r="G41" s="1177" t="s">
        <v>103</v>
      </c>
      <c r="H41" s="1177"/>
      <c r="I41" s="1177"/>
      <c r="J41" s="1177"/>
      <c r="K41" s="118" t="s">
        <v>458</v>
      </c>
      <c r="L41" s="1219"/>
      <c r="M41" s="1220"/>
    </row>
    <row r="42" spans="1:13">
      <c r="A42" s="1179"/>
      <c r="B42" s="1174"/>
      <c r="C42" s="117"/>
      <c r="D42" s="119" t="s">
        <v>430</v>
      </c>
      <c r="E42" s="19"/>
      <c r="F42" s="1176"/>
      <c r="G42" s="1177"/>
      <c r="H42" s="1177"/>
      <c r="I42" s="1177"/>
      <c r="J42" s="1177"/>
      <c r="K42" s="26"/>
      <c r="L42" s="1221"/>
      <c r="M42" s="1222"/>
    </row>
    <row r="43" spans="1:13">
      <c r="A43" s="1179"/>
      <c r="B43" s="1175"/>
      <c r="C43" s="120"/>
      <c r="D43" s="121"/>
      <c r="E43" s="121"/>
      <c r="F43" s="121"/>
      <c r="G43" s="121"/>
      <c r="H43" s="121"/>
      <c r="I43" s="121"/>
      <c r="J43" s="121"/>
      <c r="K43" s="121"/>
      <c r="L43" s="26"/>
      <c r="M43" s="116"/>
    </row>
    <row r="44" spans="1:13" ht="126" customHeight="1">
      <c r="A44" s="1179"/>
      <c r="B44" s="151" t="s">
        <v>459</v>
      </c>
      <c r="C44" s="1269" t="s">
        <v>1071</v>
      </c>
      <c r="D44" s="1215"/>
      <c r="E44" s="1215"/>
      <c r="F44" s="1215"/>
      <c r="G44" s="1215"/>
      <c r="H44" s="1215"/>
      <c r="I44" s="1215"/>
      <c r="J44" s="1215"/>
      <c r="K44" s="1215"/>
      <c r="L44" s="1215"/>
      <c r="M44" s="1218"/>
    </row>
    <row r="45" spans="1:13" ht="21" customHeight="1">
      <c r="A45" s="1179"/>
      <c r="B45" s="151" t="s">
        <v>460</v>
      </c>
      <c r="C45" s="1214" t="s">
        <v>1070</v>
      </c>
      <c r="D45" s="1215"/>
      <c r="E45" s="1215"/>
      <c r="F45" s="1215"/>
      <c r="G45" s="1215"/>
      <c r="H45" s="1215"/>
      <c r="I45" s="1215"/>
      <c r="J45" s="1215"/>
      <c r="K45" s="1215"/>
      <c r="L45" s="1215"/>
      <c r="M45" s="1218"/>
    </row>
    <row r="46" spans="1:13" ht="17">
      <c r="A46" s="1179"/>
      <c r="B46" s="151" t="s">
        <v>461</v>
      </c>
      <c r="C46" s="142">
        <v>30</v>
      </c>
      <c r="D46" s="143"/>
      <c r="E46" s="143"/>
      <c r="F46" s="143"/>
      <c r="G46" s="143"/>
      <c r="H46" s="143"/>
      <c r="I46" s="143"/>
      <c r="J46" s="143"/>
      <c r="K46" s="143"/>
      <c r="L46" s="143"/>
      <c r="M46" s="144"/>
    </row>
    <row r="47" spans="1:13" ht="17">
      <c r="A47" s="1180"/>
      <c r="B47" s="151" t="s">
        <v>462</v>
      </c>
      <c r="C47" s="252">
        <v>45323</v>
      </c>
      <c r="D47" s="143"/>
      <c r="E47" s="143"/>
      <c r="F47" s="143"/>
      <c r="G47" s="143"/>
      <c r="H47" s="143"/>
      <c r="I47" s="143"/>
      <c r="J47" s="143"/>
      <c r="K47" s="143"/>
      <c r="L47" s="143"/>
      <c r="M47" s="144"/>
    </row>
    <row r="48" spans="1:13" ht="15.75" customHeight="1">
      <c r="A48" s="1162" t="s">
        <v>250</v>
      </c>
      <c r="B48" s="155" t="s">
        <v>463</v>
      </c>
      <c r="C48" s="1164" t="s">
        <v>464</v>
      </c>
      <c r="D48" s="1165"/>
      <c r="E48" s="1165"/>
      <c r="F48" s="1165"/>
      <c r="G48" s="1165"/>
      <c r="H48" s="1165"/>
      <c r="I48" s="1165"/>
      <c r="J48" s="1165"/>
      <c r="K48" s="1165"/>
      <c r="L48" s="1165"/>
      <c r="M48" s="1166"/>
    </row>
    <row r="49" spans="1:13" ht="15.75" customHeight="1">
      <c r="A49" s="1163"/>
      <c r="B49" s="155" t="s">
        <v>465</v>
      </c>
      <c r="C49" s="1164" t="s">
        <v>466</v>
      </c>
      <c r="D49" s="1165"/>
      <c r="E49" s="1165"/>
      <c r="F49" s="1165"/>
      <c r="G49" s="1165"/>
      <c r="H49" s="1165"/>
      <c r="I49" s="1165"/>
      <c r="J49" s="1165"/>
      <c r="K49" s="1165"/>
      <c r="L49" s="1165"/>
      <c r="M49" s="1166"/>
    </row>
    <row r="50" spans="1:13" ht="15.75" customHeight="1">
      <c r="A50" s="1163"/>
      <c r="B50" s="155" t="s">
        <v>467</v>
      </c>
      <c r="C50" s="1164" t="s">
        <v>468</v>
      </c>
      <c r="D50" s="1165"/>
      <c r="E50" s="1165"/>
      <c r="F50" s="1165"/>
      <c r="G50" s="1165"/>
      <c r="H50" s="1165"/>
      <c r="I50" s="1165"/>
      <c r="J50" s="1165"/>
      <c r="K50" s="1165"/>
      <c r="L50" s="1165"/>
      <c r="M50" s="1166"/>
    </row>
    <row r="51" spans="1:13" ht="15.75" customHeight="1">
      <c r="A51" s="1163"/>
      <c r="B51" s="156" t="s">
        <v>469</v>
      </c>
      <c r="C51" s="1164" t="s">
        <v>328</v>
      </c>
      <c r="D51" s="1165"/>
      <c r="E51" s="1165"/>
      <c r="F51" s="1165"/>
      <c r="G51" s="1165"/>
      <c r="H51" s="1165"/>
      <c r="I51" s="1165"/>
      <c r="J51" s="1165"/>
      <c r="K51" s="1165"/>
      <c r="L51" s="1165"/>
      <c r="M51" s="1166"/>
    </row>
    <row r="52" spans="1:13" ht="15.75" customHeight="1">
      <c r="A52" s="1163"/>
      <c r="B52" s="155" t="s">
        <v>470</v>
      </c>
      <c r="C52" s="1171" t="s">
        <v>471</v>
      </c>
      <c r="D52" s="1172"/>
      <c r="E52" s="1172"/>
      <c r="F52" s="1172"/>
      <c r="G52" s="1172"/>
      <c r="H52" s="1172"/>
      <c r="I52" s="1172"/>
      <c r="J52" s="1172"/>
      <c r="K52" s="1172"/>
      <c r="L52" s="1172"/>
      <c r="M52" s="1173"/>
    </row>
    <row r="53" spans="1:13" ht="17">
      <c r="A53" s="1170"/>
      <c r="B53" s="155" t="s">
        <v>472</v>
      </c>
      <c r="C53" s="1164" t="s">
        <v>473</v>
      </c>
      <c r="D53" s="1165"/>
      <c r="E53" s="1165"/>
      <c r="F53" s="1165"/>
      <c r="G53" s="1165"/>
      <c r="H53" s="1165"/>
      <c r="I53" s="1165"/>
      <c r="J53" s="1165"/>
      <c r="K53" s="1165"/>
      <c r="L53" s="1165"/>
      <c r="M53" s="1166"/>
    </row>
    <row r="54" spans="1:13" ht="15.75" customHeight="1">
      <c r="A54" s="1162" t="s">
        <v>474</v>
      </c>
      <c r="B54" s="157" t="s">
        <v>475</v>
      </c>
      <c r="C54" s="1164" t="s">
        <v>557</v>
      </c>
      <c r="D54" s="1165"/>
      <c r="E54" s="1165"/>
      <c r="F54" s="1165"/>
      <c r="G54" s="1165"/>
      <c r="H54" s="1165"/>
      <c r="I54" s="1165"/>
      <c r="J54" s="1165"/>
      <c r="K54" s="1165"/>
      <c r="L54" s="1165"/>
      <c r="M54" s="1166"/>
    </row>
    <row r="55" spans="1:13" ht="30" customHeight="1">
      <c r="A55" s="1163"/>
      <c r="B55" s="157" t="s">
        <v>476</v>
      </c>
      <c r="C55" s="1164" t="s">
        <v>558</v>
      </c>
      <c r="D55" s="1165"/>
      <c r="E55" s="1165"/>
      <c r="F55" s="1165"/>
      <c r="G55" s="1165"/>
      <c r="H55" s="1165"/>
      <c r="I55" s="1165"/>
      <c r="J55" s="1165"/>
      <c r="K55" s="1165"/>
      <c r="L55" s="1165"/>
      <c r="M55" s="1166"/>
    </row>
    <row r="56" spans="1:13" ht="30" customHeight="1" thickBot="1">
      <c r="A56" s="1163"/>
      <c r="B56" s="158" t="s">
        <v>294</v>
      </c>
      <c r="C56" s="1164" t="s">
        <v>327</v>
      </c>
      <c r="D56" s="1165"/>
      <c r="E56" s="1165"/>
      <c r="F56" s="1165"/>
      <c r="G56" s="1165"/>
      <c r="H56" s="1165"/>
      <c r="I56" s="1165"/>
      <c r="J56" s="1165"/>
      <c r="K56" s="1165"/>
      <c r="L56" s="1165"/>
      <c r="M56" s="1166"/>
    </row>
    <row r="57" spans="1:13" ht="18" thickBot="1">
      <c r="A57" s="149" t="s">
        <v>254</v>
      </c>
      <c r="B57" s="159"/>
      <c r="C57" s="1167"/>
      <c r="D57" s="1168"/>
      <c r="E57" s="1168"/>
      <c r="F57" s="1168"/>
      <c r="G57" s="1168"/>
      <c r="H57" s="1168"/>
      <c r="I57" s="1168"/>
      <c r="J57" s="1168"/>
      <c r="K57" s="1168"/>
      <c r="L57" s="1168"/>
      <c r="M57" s="1169"/>
    </row>
  </sheetData>
  <mergeCells count="42">
    <mergeCell ref="B8:B10"/>
    <mergeCell ref="C9:D9"/>
    <mergeCell ref="F9:G9"/>
    <mergeCell ref="C11:M11"/>
    <mergeCell ref="I9:J9"/>
    <mergeCell ref="C10:D10"/>
    <mergeCell ref="F10:G10"/>
    <mergeCell ref="I10:J10"/>
    <mergeCell ref="L9:M9"/>
    <mergeCell ref="L10:M10"/>
    <mergeCell ref="C2:M2"/>
    <mergeCell ref="C3:M3"/>
    <mergeCell ref="F4:G4"/>
    <mergeCell ref="C5:M5"/>
    <mergeCell ref="C7:D7"/>
    <mergeCell ref="I7:M7"/>
    <mergeCell ref="B20:B23"/>
    <mergeCell ref="B27:B29"/>
    <mergeCell ref="C44:M44"/>
    <mergeCell ref="C45:M45"/>
    <mergeCell ref="F38:G38"/>
    <mergeCell ref="H39:I39"/>
    <mergeCell ref="B40:B43"/>
    <mergeCell ref="F41:F42"/>
    <mergeCell ref="G41:J42"/>
    <mergeCell ref="L41:M42"/>
    <mergeCell ref="A2:A11"/>
    <mergeCell ref="C57:M57"/>
    <mergeCell ref="C52:M52"/>
    <mergeCell ref="C53:M53"/>
    <mergeCell ref="A54:A56"/>
    <mergeCell ref="C54:M54"/>
    <mergeCell ref="C55:M55"/>
    <mergeCell ref="C56:M56"/>
    <mergeCell ref="A48:A53"/>
    <mergeCell ref="C48:M48"/>
    <mergeCell ref="C49:M49"/>
    <mergeCell ref="C50:M50"/>
    <mergeCell ref="C51:M51"/>
    <mergeCell ref="A12:A47"/>
    <mergeCell ref="C12:D12"/>
    <mergeCell ref="B13:B19"/>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xr:uid="{2A70E818-D1D6-49BB-A802-863119A6B428}"/>
    <dataValidation type="list" allowBlank="1" showInputMessage="1" showErrorMessage="1" sqref="I7:M7" xr:uid="{572533FF-3935-4F40-99B9-D62D2EF3BF79}">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74F1BA8D-0CD2-4506-9751-D7961D5372CF}"/>
    <dataValidation allowBlank="1" showInputMessage="1" showErrorMessage="1" prompt="Seleccione de la lista desplegable" sqref="B4 B7 H7" xr:uid="{0D0B0261-E8F0-4E5A-8EDA-7C911497E788}"/>
    <dataValidation allowBlank="1" showInputMessage="1" showErrorMessage="1" prompt="Incluir una ficha por cada indicador, ya sea de producto o de resultado" sqref="B1" xr:uid="{F777DE07-7ACE-4855-9AE2-81C1C4201536}"/>
  </dataValidations>
  <hyperlinks>
    <hyperlink ref="C52" r:id="rId1" xr:uid="{DE4834D5-DC0E-432B-A1FC-45F275AD5EF3}"/>
    <hyperlink ref="C52:M52" r:id="rId2" display="emartinez@participacionbogota.gov.co" xr:uid="{39D21BE5-1E7B-4F01-B233-6B53BE803095}"/>
  </hyperlinks>
  <pageMargins left="0.7" right="0.7" top="0.75" bottom="0.75" header="0.3" footer="0.3"/>
  <pageSetup paperSize="9" orientation="portrait" horizontalDpi="1200" verticalDpi="1200" r:id="rId3"/>
  <ignoredErrors>
    <ignoredError sqref="G28" numberStoredAsText="1"/>
  </ignoredErrors>
  <extLst>
    <ext xmlns:x14="http://schemas.microsoft.com/office/spreadsheetml/2009/9/main" uri="{CCE6A557-97BC-4b89-ADB6-D9C93CAAB3DF}">
      <x14:dataValidations xmlns:xm="http://schemas.microsoft.com/office/excel/2006/main" count="3">
        <x14:dataValidation type="list" allowBlank="1" showInputMessage="1" showErrorMessage="1" xr:uid="{85892734-5E03-4BA1-9E7A-449DDF039E67}">
          <x14:formula1>
            <xm:f>Desplegables!$I$4:$I$18</xm:f>
          </x14:formula1>
          <xm:sqref>C7</xm:sqref>
        </x14:dataValidation>
        <x14:dataValidation type="list" allowBlank="1" showInputMessage="1" showErrorMessage="1" xr:uid="{55C34001-C1FC-4E52-93AB-BF7B0EA37E03}">
          <x14:formula1>
            <xm:f>Desplegables!$B$45:$B$46</xm:f>
          </x14:formula1>
          <xm:sqref>C4</xm:sqref>
        </x14:dataValidation>
        <x14:dataValidation type="list" allowBlank="1" showInputMessage="1" showErrorMessage="1" xr:uid="{E0AB27A7-0B04-4C6E-8563-B4758C93D3ED}">
          <x14:formula1>
            <xm:f>Desplegables!$B$50:$B$52</xm:f>
          </x14:formula1>
          <xm:sqref>G41:J42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M62"/>
  <sheetViews>
    <sheetView topLeftCell="A42" zoomScaleNormal="85" workbookViewId="0">
      <selection activeCell="C54" sqref="C54:M54"/>
    </sheetView>
  </sheetViews>
  <sheetFormatPr baseColWidth="10" defaultColWidth="11.5" defaultRowHeight="16"/>
  <cols>
    <col min="1" max="1" width="25.1640625" style="12" customWidth="1"/>
    <col min="2" max="2" width="39.1640625" style="43" customWidth="1"/>
    <col min="3" max="12" width="11.5" style="12"/>
    <col min="13" max="13" width="16.6640625" style="12" customWidth="1"/>
    <col min="14" max="16384" width="11.5" style="12"/>
  </cols>
  <sheetData>
    <row r="1" spans="1:13" ht="17" thickBot="1">
      <c r="A1" s="60"/>
      <c r="B1" s="61" t="s">
        <v>498</v>
      </c>
      <c r="C1" s="62"/>
      <c r="D1" s="62"/>
      <c r="E1" s="62"/>
      <c r="F1" s="62"/>
      <c r="G1" s="62"/>
      <c r="H1" s="62"/>
      <c r="I1" s="62"/>
      <c r="J1" s="62"/>
      <c r="K1" s="62"/>
      <c r="L1" s="62"/>
      <c r="M1" s="63"/>
    </row>
    <row r="2" spans="1:13" ht="17">
      <c r="A2" s="1186" t="s">
        <v>414</v>
      </c>
      <c r="B2" s="150" t="s">
        <v>415</v>
      </c>
      <c r="C2" s="247" t="s">
        <v>1169</v>
      </c>
      <c r="D2" s="145"/>
      <c r="E2" s="145"/>
      <c r="F2" s="145"/>
      <c r="G2" s="145"/>
      <c r="H2" s="145"/>
      <c r="I2" s="145"/>
      <c r="J2" s="145"/>
      <c r="K2" s="145"/>
      <c r="L2" s="145"/>
      <c r="M2" s="146"/>
    </row>
    <row r="3" spans="1:13" ht="34">
      <c r="A3" s="1187"/>
      <c r="B3" s="162" t="s">
        <v>499</v>
      </c>
      <c r="C3" s="1202" t="s">
        <v>322</v>
      </c>
      <c r="D3" s="1203"/>
      <c r="E3" s="1203"/>
      <c r="F3" s="1203"/>
      <c r="G3" s="1203"/>
      <c r="H3" s="1203"/>
      <c r="I3" s="1203"/>
      <c r="J3" s="1203"/>
      <c r="K3" s="1203"/>
      <c r="L3" s="1203"/>
      <c r="M3" s="1204"/>
    </row>
    <row r="4" spans="1:13" ht="69" customHeight="1">
      <c r="A4" s="1187"/>
      <c r="B4" s="153" t="s">
        <v>290</v>
      </c>
      <c r="C4" s="122" t="s">
        <v>93</v>
      </c>
      <c r="D4" s="1275" t="s">
        <v>1175</v>
      </c>
      <c r="E4" s="1284"/>
      <c r="F4" s="1205" t="s">
        <v>291</v>
      </c>
      <c r="G4" s="1206"/>
      <c r="H4" s="125">
        <v>468</v>
      </c>
      <c r="I4" s="1275"/>
      <c r="J4" s="1203"/>
      <c r="K4" s="1203"/>
      <c r="L4" s="1203"/>
      <c r="M4" s="1204"/>
    </row>
    <row r="5" spans="1:13" ht="74" customHeight="1">
      <c r="A5" s="1187"/>
      <c r="B5" s="153" t="s">
        <v>418</v>
      </c>
      <c r="C5" s="1202" t="s">
        <v>1176</v>
      </c>
      <c r="D5" s="1203"/>
      <c r="E5" s="1203"/>
      <c r="F5" s="1203"/>
      <c r="G5" s="1203"/>
      <c r="H5" s="1203"/>
      <c r="I5" s="1203"/>
      <c r="J5" s="1203"/>
      <c r="K5" s="1203"/>
      <c r="L5" s="1203"/>
      <c r="M5" s="1204"/>
    </row>
    <row r="6" spans="1:13" ht="17">
      <c r="A6" s="1187"/>
      <c r="B6" s="153" t="s">
        <v>420</v>
      </c>
      <c r="C6" s="242" t="s">
        <v>1177</v>
      </c>
      <c r="D6" s="126"/>
      <c r="E6" s="126"/>
      <c r="F6" s="126"/>
      <c r="G6" s="126"/>
      <c r="H6" s="126"/>
      <c r="I6" s="126"/>
      <c r="J6" s="126"/>
      <c r="K6" s="126"/>
      <c r="L6" s="126"/>
      <c r="M6" s="127"/>
    </row>
    <row r="7" spans="1:13" ht="17">
      <c r="A7" s="1187"/>
      <c r="B7" s="162" t="s">
        <v>421</v>
      </c>
      <c r="C7" s="1191" t="s">
        <v>6</v>
      </c>
      <c r="D7" s="1192"/>
      <c r="E7" s="128"/>
      <c r="F7" s="128"/>
      <c r="G7" s="129"/>
      <c r="H7" s="67" t="s">
        <v>294</v>
      </c>
      <c r="I7" s="1193" t="s">
        <v>7</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89"/>
      <c r="D9" s="1190"/>
      <c r="E9" s="28"/>
      <c r="F9" s="1190" t="s">
        <v>327</v>
      </c>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52.5" customHeight="1">
      <c r="A11" s="1187"/>
      <c r="B11" s="162" t="s">
        <v>424</v>
      </c>
      <c r="C11" s="1214" t="s">
        <v>1178</v>
      </c>
      <c r="D11" s="1215"/>
      <c r="E11" s="1215"/>
      <c r="F11" s="1215"/>
      <c r="G11" s="1215"/>
      <c r="H11" s="1215"/>
      <c r="I11" s="1215"/>
      <c r="J11" s="1215"/>
      <c r="K11" s="1215"/>
      <c r="L11" s="1215"/>
      <c r="M11" s="1218"/>
    </row>
    <row r="12" spans="1:13" ht="69.75" customHeight="1">
      <c r="A12" s="1187"/>
      <c r="B12" s="162" t="s">
        <v>503</v>
      </c>
      <c r="C12" s="1214" t="s">
        <v>1179</v>
      </c>
      <c r="D12" s="1215"/>
      <c r="E12" s="1215"/>
      <c r="F12" s="1215"/>
      <c r="G12" s="1215"/>
      <c r="H12" s="1215"/>
      <c r="I12" s="1215"/>
      <c r="J12" s="1215"/>
      <c r="K12" s="1215"/>
      <c r="L12" s="1215"/>
      <c r="M12" s="1218"/>
    </row>
    <row r="13" spans="1:13" ht="51" customHeight="1">
      <c r="A13" s="1187"/>
      <c r="B13" s="162" t="s">
        <v>504</v>
      </c>
      <c r="C13" s="1214" t="s">
        <v>630</v>
      </c>
      <c r="D13" s="1215"/>
      <c r="E13" s="1215"/>
      <c r="F13" s="1215"/>
      <c r="G13" s="1215"/>
      <c r="H13" s="1215"/>
      <c r="I13" s="1215"/>
      <c r="J13" s="1215"/>
      <c r="K13" s="1215"/>
      <c r="L13" s="1215"/>
      <c r="M13" s="1218"/>
    </row>
    <row r="14" spans="1:13" ht="79" customHeight="1">
      <c r="A14" s="1187"/>
      <c r="B14" s="1273" t="s">
        <v>505</v>
      </c>
      <c r="C14" s="1184" t="s">
        <v>51</v>
      </c>
      <c r="D14" s="1185"/>
      <c r="E14" s="91" t="s">
        <v>108</v>
      </c>
      <c r="F14" s="1279" t="s">
        <v>506</v>
      </c>
      <c r="G14" s="1215"/>
      <c r="H14" s="1215"/>
      <c r="I14" s="1215"/>
      <c r="J14" s="1215"/>
      <c r="K14" s="1215"/>
      <c r="L14" s="1215"/>
      <c r="M14" s="1218"/>
    </row>
    <row r="15" spans="1:13">
      <c r="A15" s="1187"/>
      <c r="B15" s="1274"/>
      <c r="C15" s="1184"/>
      <c r="D15" s="1185"/>
      <c r="E15" s="1185"/>
      <c r="F15" s="1185"/>
      <c r="G15" s="1185"/>
      <c r="H15" s="1185"/>
      <c r="I15" s="1185"/>
      <c r="J15" s="1185"/>
      <c r="K15" s="1185"/>
      <c r="L15" s="1185"/>
      <c r="M15" s="1272"/>
    </row>
    <row r="16" spans="1:13" ht="17">
      <c r="A16" s="1178" t="s">
        <v>238</v>
      </c>
      <c r="B16" s="151" t="s">
        <v>280</v>
      </c>
      <c r="C16" s="1184" t="s">
        <v>1180</v>
      </c>
      <c r="D16" s="1185"/>
      <c r="E16" s="1185"/>
      <c r="F16" s="1185"/>
      <c r="G16" s="1185"/>
      <c r="H16" s="1185"/>
      <c r="I16" s="1185"/>
      <c r="J16" s="1185"/>
      <c r="K16" s="1185"/>
      <c r="L16" s="1185"/>
      <c r="M16" s="1272"/>
    </row>
    <row r="17" spans="1:13" ht="17">
      <c r="A17" s="1179"/>
      <c r="B17" s="151" t="s">
        <v>507</v>
      </c>
      <c r="C17" s="1184" t="s">
        <v>1170</v>
      </c>
      <c r="D17" s="1185"/>
      <c r="E17" s="1185"/>
      <c r="F17" s="1185"/>
      <c r="G17" s="1185"/>
      <c r="H17" s="1185"/>
      <c r="I17" s="1185"/>
      <c r="J17" s="1185"/>
      <c r="K17" s="1185"/>
      <c r="L17" s="1185"/>
      <c r="M17" s="127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20" t="s">
        <v>430</v>
      </c>
      <c r="E23" s="18" t="s">
        <v>436</v>
      </c>
      <c r="F23" s="139" t="s">
        <v>815</v>
      </c>
      <c r="G23" s="139"/>
      <c r="H23" s="139"/>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c r="K26" s="24"/>
      <c r="L26" s="26"/>
      <c r="M26" s="116"/>
    </row>
    <row r="27" spans="1:13" ht="17">
      <c r="A27" s="1179"/>
      <c r="B27" s="1174"/>
      <c r="C27" s="77" t="s">
        <v>441</v>
      </c>
      <c r="D27" s="25"/>
      <c r="E27" s="26"/>
      <c r="F27" s="18" t="s">
        <v>442</v>
      </c>
      <c r="G27" s="20" t="s">
        <v>430</v>
      </c>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249" t="s">
        <v>324</v>
      </c>
      <c r="E30" s="24"/>
      <c r="F30" s="32" t="s">
        <v>445</v>
      </c>
      <c r="G30" s="19" t="s">
        <v>324</v>
      </c>
      <c r="H30" s="24"/>
      <c r="I30" s="32" t="s">
        <v>446</v>
      </c>
      <c r="J30" s="250" t="s">
        <v>324</v>
      </c>
      <c r="K30" s="101"/>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266">
        <v>2023</v>
      </c>
      <c r="E33" s="35"/>
      <c r="F33" s="24" t="s">
        <v>449</v>
      </c>
      <c r="G33" s="36" t="s">
        <v>482</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6">
        <v>2023</v>
      </c>
      <c r="E36" s="6"/>
      <c r="F36" s="6">
        <v>2024</v>
      </c>
      <c r="G36" s="6"/>
      <c r="H36" s="141">
        <v>2025</v>
      </c>
      <c r="I36" s="141"/>
      <c r="J36" s="141">
        <v>2025</v>
      </c>
      <c r="K36" s="6"/>
      <c r="L36" s="6">
        <v>2027</v>
      </c>
      <c r="M36" s="40"/>
    </row>
    <row r="37" spans="1:13">
      <c r="A37" s="1179"/>
      <c r="B37" s="1174"/>
      <c r="C37" s="88"/>
      <c r="D37" s="301">
        <v>98</v>
      </c>
      <c r="E37" s="9"/>
      <c r="F37" s="484">
        <v>98</v>
      </c>
      <c r="G37" s="9"/>
      <c r="H37" s="301">
        <v>98</v>
      </c>
      <c r="I37" s="9"/>
      <c r="J37" s="838">
        <v>98</v>
      </c>
      <c r="K37" s="9"/>
      <c r="L37" s="838">
        <v>98</v>
      </c>
      <c r="M37" s="100"/>
    </row>
    <row r="38" spans="1:13">
      <c r="A38" s="1179"/>
      <c r="B38" s="1174"/>
      <c r="C38" s="88"/>
      <c r="D38" s="6">
        <v>2028</v>
      </c>
      <c r="E38" s="6"/>
      <c r="F38" s="6">
        <v>2029</v>
      </c>
      <c r="G38" s="6"/>
      <c r="H38" s="141">
        <v>2030</v>
      </c>
      <c r="I38" s="141"/>
      <c r="J38" s="141">
        <v>2031</v>
      </c>
      <c r="K38" s="6"/>
      <c r="L38" s="6">
        <v>2032</v>
      </c>
      <c r="M38" s="16"/>
    </row>
    <row r="39" spans="1:13">
      <c r="A39" s="1179"/>
      <c r="B39" s="1174"/>
      <c r="C39" s="88"/>
      <c r="D39" s="838">
        <v>98</v>
      </c>
      <c r="E39" s="9"/>
      <c r="F39" s="838">
        <v>98</v>
      </c>
      <c r="G39" s="9"/>
      <c r="H39" s="838">
        <v>98</v>
      </c>
      <c r="I39" s="9"/>
      <c r="J39" s="838">
        <v>98</v>
      </c>
      <c r="K39" s="9"/>
      <c r="L39" s="838">
        <v>98</v>
      </c>
      <c r="M39" s="100"/>
    </row>
    <row r="40" spans="1:13" ht="17">
      <c r="A40" s="1179"/>
      <c r="B40" s="1174"/>
      <c r="C40" s="88"/>
      <c r="D40" s="6">
        <v>2033</v>
      </c>
      <c r="E40" s="6"/>
      <c r="F40" s="6">
        <v>2034</v>
      </c>
      <c r="G40" s="6"/>
      <c r="H40" s="141" t="s">
        <v>452</v>
      </c>
      <c r="I40" s="141"/>
      <c r="J40" s="141" t="s">
        <v>453</v>
      </c>
      <c r="K40" s="6"/>
      <c r="L40" s="6" t="s">
        <v>454</v>
      </c>
      <c r="M40" s="16"/>
    </row>
    <row r="41" spans="1:13">
      <c r="A41" s="1179"/>
      <c r="B41" s="1174"/>
      <c r="C41" s="88"/>
      <c r="D41" s="838">
        <v>98</v>
      </c>
      <c r="E41" s="9"/>
      <c r="F41" s="838">
        <v>98</v>
      </c>
      <c r="G41" s="9"/>
      <c r="H41" s="98"/>
      <c r="I41" s="9"/>
      <c r="J41" s="98"/>
      <c r="K41" s="9"/>
      <c r="L41" s="98"/>
      <c r="M41" s="100"/>
    </row>
    <row r="42" spans="1:13" ht="17">
      <c r="A42" s="1179"/>
      <c r="B42" s="1174"/>
      <c r="C42" s="88"/>
      <c r="D42" s="10" t="s">
        <v>454</v>
      </c>
      <c r="E42" s="99"/>
      <c r="F42" s="10" t="s">
        <v>455</v>
      </c>
      <c r="G42" s="99"/>
      <c r="H42" s="69"/>
      <c r="I42" s="70"/>
      <c r="J42" s="69"/>
      <c r="K42" s="70"/>
      <c r="L42" s="69"/>
      <c r="M42" s="71"/>
    </row>
    <row r="43" spans="1:13">
      <c r="A43" s="1179"/>
      <c r="B43" s="1174"/>
      <c r="C43" s="88"/>
      <c r="D43" s="98"/>
      <c r="E43" s="9"/>
      <c r="F43" s="1276">
        <v>1176</v>
      </c>
      <c r="G43" s="1277"/>
      <c r="H43" s="1278"/>
      <c r="I43" s="1278"/>
      <c r="J43" s="102"/>
      <c r="K43" s="6"/>
      <c r="L43" s="102"/>
      <c r="M43" s="90"/>
    </row>
    <row r="44" spans="1:13">
      <c r="A44" s="1179"/>
      <c r="B44" s="1174"/>
      <c r="C44" s="89"/>
      <c r="D44" s="10"/>
      <c r="E44" s="99"/>
      <c r="F44" s="10"/>
      <c r="G44" s="99"/>
      <c r="H44" s="97"/>
      <c r="I44" s="74"/>
      <c r="J44" s="97"/>
      <c r="K44" s="74"/>
      <c r="L44" s="97"/>
      <c r="M44" s="75"/>
    </row>
    <row r="45" spans="1:13" ht="18" customHeight="1">
      <c r="A45" s="1179"/>
      <c r="B45" s="1181" t="s">
        <v>456</v>
      </c>
      <c r="C45" s="79"/>
      <c r="D45" s="23"/>
      <c r="E45" s="23"/>
      <c r="F45" s="23"/>
      <c r="G45" s="23"/>
      <c r="H45" s="23"/>
      <c r="I45" s="23"/>
      <c r="J45" s="23"/>
      <c r="K45" s="23"/>
      <c r="L45" s="26"/>
      <c r="M45" s="116"/>
    </row>
    <row r="46" spans="1:13" ht="17">
      <c r="A46" s="1179"/>
      <c r="B46" s="1174"/>
      <c r="C46" s="117"/>
      <c r="D46" s="41" t="s">
        <v>93</v>
      </c>
      <c r="E46" s="42" t="s">
        <v>95</v>
      </c>
      <c r="F46" s="1176" t="s">
        <v>457</v>
      </c>
      <c r="G46" s="1177" t="s">
        <v>103</v>
      </c>
      <c r="H46" s="1177"/>
      <c r="I46" s="1177"/>
      <c r="J46" s="1177"/>
      <c r="K46" s="118" t="s">
        <v>458</v>
      </c>
      <c r="L46" s="1219"/>
      <c r="M46" s="1220"/>
    </row>
    <row r="47" spans="1:13">
      <c r="A47" s="1179"/>
      <c r="B47" s="1174"/>
      <c r="C47" s="117"/>
      <c r="D47" s="119" t="s">
        <v>430</v>
      </c>
      <c r="E47" s="19"/>
      <c r="F47" s="1176"/>
      <c r="G47" s="1177"/>
      <c r="H47" s="1177"/>
      <c r="I47" s="1177"/>
      <c r="J47" s="1177"/>
      <c r="K47" s="26"/>
      <c r="L47" s="1221"/>
      <c r="M47" s="1222"/>
    </row>
    <row r="48" spans="1:13">
      <c r="A48" s="1179"/>
      <c r="B48" s="1175"/>
      <c r="C48" s="120"/>
      <c r="D48" s="121"/>
      <c r="E48" s="121"/>
      <c r="F48" s="121"/>
      <c r="G48" s="121"/>
      <c r="H48" s="121"/>
      <c r="I48" s="121"/>
      <c r="J48" s="121"/>
      <c r="K48" s="121"/>
      <c r="L48" s="26"/>
      <c r="M48" s="116"/>
    </row>
    <row r="49" spans="1:13" ht="44" customHeight="1">
      <c r="A49" s="1179"/>
      <c r="B49" s="162" t="s">
        <v>459</v>
      </c>
      <c r="C49" s="1214" t="s">
        <v>1181</v>
      </c>
      <c r="D49" s="1215"/>
      <c r="E49" s="1215"/>
      <c r="F49" s="1215"/>
      <c r="G49" s="1215"/>
      <c r="H49" s="1215"/>
      <c r="I49" s="1215"/>
      <c r="J49" s="1215"/>
      <c r="K49" s="1215"/>
      <c r="L49" s="1215"/>
      <c r="M49" s="1218"/>
    </row>
    <row r="50" spans="1:13" ht="17">
      <c r="A50" s="1179"/>
      <c r="B50" s="151" t="s">
        <v>460</v>
      </c>
      <c r="C50" s="900" t="s">
        <v>1171</v>
      </c>
      <c r="D50" s="898"/>
      <c r="E50" s="143"/>
      <c r="F50" s="143"/>
      <c r="G50" s="143"/>
      <c r="H50" s="143"/>
      <c r="I50" s="143"/>
      <c r="J50" s="143"/>
      <c r="K50" s="143"/>
      <c r="L50" s="143"/>
      <c r="M50" s="144"/>
    </row>
    <row r="51" spans="1:13" ht="17">
      <c r="A51" s="1179"/>
      <c r="B51" s="151" t="s">
        <v>461</v>
      </c>
      <c r="C51" s="283" t="s">
        <v>354</v>
      </c>
      <c r="D51" s="898"/>
      <c r="E51" s="898"/>
      <c r="F51" s="898"/>
      <c r="G51" s="898"/>
      <c r="H51" s="898"/>
      <c r="I51" s="898"/>
      <c r="J51" s="898"/>
      <c r="K51" s="898"/>
      <c r="L51" s="898"/>
      <c r="M51" s="899"/>
    </row>
    <row r="52" spans="1:13" ht="17">
      <c r="A52" s="1179"/>
      <c r="B52" s="151" t="s">
        <v>462</v>
      </c>
      <c r="C52" s="283" t="s">
        <v>354</v>
      </c>
      <c r="D52" s="898"/>
      <c r="E52" s="898"/>
      <c r="F52" s="898"/>
      <c r="G52" s="898"/>
      <c r="H52" s="898"/>
      <c r="I52" s="898"/>
      <c r="J52" s="898"/>
      <c r="K52" s="898"/>
      <c r="L52" s="898"/>
      <c r="M52" s="899"/>
    </row>
    <row r="53" spans="1:13" ht="15.75" customHeight="1">
      <c r="A53" s="1162" t="s">
        <v>250</v>
      </c>
      <c r="B53" s="155" t="s">
        <v>463</v>
      </c>
      <c r="C53" s="1283" t="s">
        <v>1172</v>
      </c>
      <c r="D53" s="1281"/>
      <c r="E53" s="1281"/>
      <c r="F53" s="1281"/>
      <c r="G53" s="1281"/>
      <c r="H53" s="1281"/>
      <c r="I53" s="1281"/>
      <c r="J53" s="1281"/>
      <c r="K53" s="1281"/>
      <c r="L53" s="1281"/>
      <c r="M53" s="1282"/>
    </row>
    <row r="54" spans="1:13" ht="15.75" customHeight="1">
      <c r="A54" s="1163"/>
      <c r="B54" s="155" t="s">
        <v>465</v>
      </c>
      <c r="C54" s="1283" t="s">
        <v>1182</v>
      </c>
      <c r="D54" s="1281"/>
      <c r="E54" s="1281"/>
      <c r="F54" s="1281"/>
      <c r="G54" s="1281"/>
      <c r="H54" s="1281"/>
      <c r="I54" s="1281"/>
      <c r="J54" s="1281"/>
      <c r="K54" s="1281"/>
      <c r="L54" s="1281"/>
      <c r="M54" s="1282"/>
    </row>
    <row r="55" spans="1:13" ht="15.75" customHeight="1">
      <c r="A55" s="1163"/>
      <c r="B55" s="155" t="s">
        <v>467</v>
      </c>
      <c r="C55" s="1283" t="s">
        <v>607</v>
      </c>
      <c r="D55" s="1281"/>
      <c r="E55" s="1281"/>
      <c r="F55" s="1281"/>
      <c r="G55" s="1281"/>
      <c r="H55" s="1281"/>
      <c r="I55" s="1281"/>
      <c r="J55" s="1281"/>
      <c r="K55" s="1281"/>
      <c r="L55" s="1281"/>
      <c r="M55" s="1282"/>
    </row>
    <row r="56" spans="1:13" ht="15.75" customHeight="1">
      <c r="A56" s="1163"/>
      <c r="B56" s="156" t="s">
        <v>469</v>
      </c>
      <c r="C56" s="1283" t="s">
        <v>1171</v>
      </c>
      <c r="D56" s="1281"/>
      <c r="E56" s="1281"/>
      <c r="F56" s="1281"/>
      <c r="G56" s="1281"/>
      <c r="H56" s="1281"/>
      <c r="I56" s="1281"/>
      <c r="J56" s="1281"/>
      <c r="K56" s="1281"/>
      <c r="L56" s="1281"/>
      <c r="M56" s="1282"/>
    </row>
    <row r="57" spans="1:13" ht="15.75" customHeight="1">
      <c r="A57" s="1163"/>
      <c r="B57" s="155" t="s">
        <v>470</v>
      </c>
      <c r="C57" s="1280" t="s">
        <v>1174</v>
      </c>
      <c r="D57" s="1281"/>
      <c r="E57" s="1281"/>
      <c r="F57" s="1281"/>
      <c r="G57" s="1281"/>
      <c r="H57" s="1281"/>
      <c r="I57" s="1281"/>
      <c r="J57" s="1281"/>
      <c r="K57" s="1281"/>
      <c r="L57" s="1281"/>
      <c r="M57" s="1282"/>
    </row>
    <row r="58" spans="1:13" ht="16.5" customHeight="1" thickBot="1">
      <c r="A58" s="1170"/>
      <c r="B58" s="155" t="s">
        <v>472</v>
      </c>
      <c r="C58" s="1283" t="s">
        <v>1183</v>
      </c>
      <c r="D58" s="1281"/>
      <c r="E58" s="1281"/>
      <c r="F58" s="1281"/>
      <c r="G58" s="1281"/>
      <c r="H58" s="1281"/>
      <c r="I58" s="1281"/>
      <c r="J58" s="1281"/>
      <c r="K58" s="1281"/>
      <c r="L58" s="1281"/>
      <c r="M58" s="1282"/>
    </row>
    <row r="59" spans="1:13" ht="15.75" customHeight="1">
      <c r="A59" s="1162" t="s">
        <v>474</v>
      </c>
      <c r="B59" s="157" t="s">
        <v>475</v>
      </c>
      <c r="C59" s="1283" t="s">
        <v>609</v>
      </c>
      <c r="D59" s="1281"/>
      <c r="E59" s="1281"/>
      <c r="F59" s="1281"/>
      <c r="G59" s="1281"/>
      <c r="H59" s="1281"/>
      <c r="I59" s="1281"/>
      <c r="J59" s="1281"/>
      <c r="K59" s="1281"/>
      <c r="L59" s="1281"/>
      <c r="M59" s="1282"/>
    </row>
    <row r="60" spans="1:13" ht="30" customHeight="1">
      <c r="A60" s="1163"/>
      <c r="B60" s="157" t="s">
        <v>476</v>
      </c>
      <c r="C60" s="1283" t="s">
        <v>558</v>
      </c>
      <c r="D60" s="1281"/>
      <c r="E60" s="1281"/>
      <c r="F60" s="1281"/>
      <c r="G60" s="1281"/>
      <c r="H60" s="1281"/>
      <c r="I60" s="1281"/>
      <c r="J60" s="1281"/>
      <c r="K60" s="1281"/>
      <c r="L60" s="1281"/>
      <c r="M60" s="1282"/>
    </row>
    <row r="61" spans="1:13" ht="30" customHeight="1" thickBot="1">
      <c r="A61" s="1163"/>
      <c r="B61" s="158" t="s">
        <v>294</v>
      </c>
      <c r="C61" s="1283" t="s">
        <v>607</v>
      </c>
      <c r="D61" s="1281"/>
      <c r="E61" s="1281"/>
      <c r="F61" s="1281"/>
      <c r="G61" s="1281"/>
      <c r="H61" s="1281"/>
      <c r="I61" s="1281"/>
      <c r="J61" s="1281"/>
      <c r="K61" s="1281"/>
      <c r="L61" s="1281"/>
      <c r="M61" s="1282"/>
    </row>
    <row r="62" spans="1:13" ht="18" thickBot="1">
      <c r="A62" s="149" t="s">
        <v>254</v>
      </c>
      <c r="B62" s="159"/>
      <c r="C62" s="1167"/>
      <c r="D62" s="1285"/>
      <c r="E62" s="1285"/>
      <c r="F62" s="1285"/>
      <c r="G62" s="1285"/>
      <c r="H62" s="1285"/>
      <c r="I62" s="1285"/>
      <c r="J62" s="1285"/>
      <c r="K62" s="1285"/>
      <c r="L62" s="1285"/>
      <c r="M62" s="1286"/>
    </row>
  </sheetData>
  <mergeCells count="48">
    <mergeCell ref="D4:E4"/>
    <mergeCell ref="A53:A58"/>
    <mergeCell ref="C62:M62"/>
    <mergeCell ref="B18:B24"/>
    <mergeCell ref="B8:B10"/>
    <mergeCell ref="C9:D9"/>
    <mergeCell ref="F9:G9"/>
    <mergeCell ref="I9:J9"/>
    <mergeCell ref="C10:D10"/>
    <mergeCell ref="F10:G10"/>
    <mergeCell ref="I10:J10"/>
    <mergeCell ref="A59:A61"/>
    <mergeCell ref="C59:M59"/>
    <mergeCell ref="C60:M60"/>
    <mergeCell ref="C61:M61"/>
    <mergeCell ref="C58:M58"/>
    <mergeCell ref="C17:M17"/>
    <mergeCell ref="F14:M14"/>
    <mergeCell ref="C57:M57"/>
    <mergeCell ref="C56:M56"/>
    <mergeCell ref="F46:F47"/>
    <mergeCell ref="C53:M53"/>
    <mergeCell ref="C54:M54"/>
    <mergeCell ref="C55:M55"/>
    <mergeCell ref="L46:M47"/>
    <mergeCell ref="C49:M49"/>
    <mergeCell ref="B45:B48"/>
    <mergeCell ref="B32:B34"/>
    <mergeCell ref="F43:G43"/>
    <mergeCell ref="B35:B44"/>
    <mergeCell ref="H43:I43"/>
    <mergeCell ref="G46:J47"/>
    <mergeCell ref="C3:M3"/>
    <mergeCell ref="C16:M16"/>
    <mergeCell ref="C14:D14"/>
    <mergeCell ref="C15:M15"/>
    <mergeCell ref="A2:A15"/>
    <mergeCell ref="B14:B15"/>
    <mergeCell ref="A16:A52"/>
    <mergeCell ref="B25:B28"/>
    <mergeCell ref="F4:G4"/>
    <mergeCell ref="C7:D7"/>
    <mergeCell ref="I7:M7"/>
    <mergeCell ref="I4:M4"/>
    <mergeCell ref="C5:M5"/>
    <mergeCell ref="C11:M11"/>
    <mergeCell ref="C12:M12"/>
    <mergeCell ref="C13:M13"/>
  </mergeCells>
  <dataValidations count="7">
    <dataValidation allowBlank="1" showInputMessage="1" showErrorMessage="1" prompt="Seleccione de la lista desplegable" sqref="B4 B7 H7" xr:uid="{00000000-0002-0000-0400-000000000000}"/>
    <dataValidation allowBlank="1" showInputMessage="1" showErrorMessage="1" prompt="Incluir una ficha por cada indicador, ya sea de producto o de resultado" sqref="B1" xr:uid="{00000000-0002-0000-0400-000001000000}"/>
    <dataValidation allowBlank="1" showInputMessage="1" showErrorMessage="1" prompt="Identifique el ODS a que le apunta el indicador de producto. Seleccione de la lista desplegable._x000a_" sqref="B14:B15" xr:uid="{00000000-0002-0000-0400-000002000000}"/>
    <dataValidation allowBlank="1" showInputMessage="1" showErrorMessage="1" prompt="Identifique la meta ODS a que le apunta el indicador de producto. Seleccione de la lista desplegable." sqref="E14" xr:uid="{00000000-0002-0000-04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0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400-000005000000}"/>
    <dataValidation type="list" allowBlank="1" showInputMessage="1" showErrorMessage="1" sqref="I7:M7" xr:uid="{00000000-0002-0000-0400-000006000000}">
      <formula1>INDIRECT($C$7)</formula1>
    </dataValidation>
  </dataValidations>
  <hyperlinks>
    <hyperlink ref="C57" r:id="rId1" xr:uid="{FA59C157-3CE5-4D8B-9074-13819A61823D}"/>
  </hyperlinks>
  <pageMargins left="0.7" right="0.7" top="0.75" bottom="0.75" header="0.3" footer="0.3"/>
  <pageSetup paperSize="9" orientation="portrait" horizontalDpi="1200" verticalDpi="1200" r:id="rId2"/>
  <ignoredErrors>
    <ignoredError sqref="G33" numberStoredAsText="1"/>
  </ignoredError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7000000}">
          <x14:formula1>
            <xm:f>Desplegables!$B$45:$B$46</xm:f>
          </x14:formula1>
          <xm:sqref>C4</xm:sqref>
        </x14:dataValidation>
        <x14:dataValidation type="list" allowBlank="1" showInputMessage="1" showErrorMessage="1" xr:uid="{00000000-0002-0000-0400-000008000000}">
          <x14:formula1>
            <xm:f>Desplegables!$B$50:$B$52</xm:f>
          </x14:formula1>
          <xm:sqref>G46:J47</xm:sqref>
        </x14:dataValidation>
        <x14:dataValidation type="list" allowBlank="1" showInputMessage="1" showErrorMessage="1" xr:uid="{00000000-0002-0000-0400-000009000000}">
          <x14:formula1>
            <xm:f>Desplegables!$I$4:$I$18</xm:f>
          </x14:formula1>
          <xm:sqref>C7</xm:sqref>
        </x14:dataValidation>
        <x14:dataValidation type="list" allowBlank="1" showInputMessage="1" showErrorMessage="1" xr:uid="{00000000-0002-0000-0400-00000A000000}">
          <x14:formula1>
            <xm:f>Desplegables!$L$24:$L$39</xm:f>
          </x14:formula1>
          <xm:sqref>C14:D14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94765-DD06-4552-A18A-F3A4B83DA5ED}">
  <sheetPr>
    <tabColor rgb="FF0070C0"/>
  </sheetPr>
  <dimension ref="A1:M61"/>
  <sheetViews>
    <sheetView topLeftCell="B48" zoomScale="125" zoomScaleNormal="85" workbookViewId="0">
      <selection activeCell="C56" sqref="C56:M56"/>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315"/>
      <c r="B1" s="61" t="s">
        <v>512</v>
      </c>
      <c r="C1" s="62"/>
      <c r="D1" s="62"/>
      <c r="E1" s="62"/>
      <c r="F1" s="62"/>
      <c r="G1" s="62"/>
      <c r="H1" s="62"/>
      <c r="I1" s="62"/>
      <c r="J1" s="62"/>
      <c r="K1" s="62"/>
      <c r="L1" s="62"/>
      <c r="M1" s="63"/>
    </row>
    <row r="2" spans="1:13" ht="17">
      <c r="A2" s="1310" t="s">
        <v>414</v>
      </c>
      <c r="B2" s="150" t="s">
        <v>415</v>
      </c>
      <c r="C2" s="1312" t="s">
        <v>813</v>
      </c>
      <c r="D2" s="1313"/>
      <c r="E2" s="1313"/>
      <c r="F2" s="1313"/>
      <c r="G2" s="1313"/>
      <c r="H2" s="1313"/>
      <c r="I2" s="1313"/>
      <c r="J2" s="1313"/>
      <c r="K2" s="1313"/>
      <c r="L2" s="1313"/>
      <c r="M2" s="1314"/>
    </row>
    <row r="3" spans="1:13" ht="34">
      <c r="A3" s="1311"/>
      <c r="B3" s="162" t="s">
        <v>499</v>
      </c>
      <c r="C3" s="1315" t="s">
        <v>322</v>
      </c>
      <c r="D3" s="1316"/>
      <c r="E3" s="1316"/>
      <c r="F3" s="1316"/>
      <c r="G3" s="1316"/>
      <c r="H3" s="1316"/>
      <c r="I3" s="1316"/>
      <c r="J3" s="1316"/>
      <c r="K3" s="1316"/>
      <c r="L3" s="1316"/>
      <c r="M3" s="1317"/>
    </row>
    <row r="4" spans="1:13" ht="38.25" customHeight="1">
      <c r="A4" s="1311"/>
      <c r="B4" s="153" t="s">
        <v>290</v>
      </c>
      <c r="C4" s="122" t="s">
        <v>93</v>
      </c>
      <c r="D4" s="1275"/>
      <c r="E4" s="1284"/>
      <c r="F4" s="1205" t="s">
        <v>291</v>
      </c>
      <c r="G4" s="1206"/>
      <c r="H4" s="125">
        <v>141</v>
      </c>
      <c r="I4" s="126"/>
      <c r="J4" s="126"/>
      <c r="K4" s="126"/>
      <c r="L4" s="126"/>
      <c r="M4" s="127"/>
    </row>
    <row r="5" spans="1:13" ht="64.5" customHeight="1">
      <c r="A5" s="1311"/>
      <c r="B5" s="153" t="s">
        <v>418</v>
      </c>
      <c r="C5" s="1202" t="s">
        <v>616</v>
      </c>
      <c r="D5" s="1203"/>
      <c r="E5" s="1203"/>
      <c r="F5" s="1203"/>
      <c r="G5" s="1203"/>
      <c r="H5" s="1203"/>
      <c r="I5" s="1203"/>
      <c r="J5" s="1203"/>
      <c r="K5" s="1203"/>
      <c r="L5" s="1203"/>
      <c r="M5" s="1204"/>
    </row>
    <row r="6" spans="1:13" ht="21" customHeight="1">
      <c r="A6" s="1311"/>
      <c r="B6" s="153" t="s">
        <v>420</v>
      </c>
      <c r="C6" s="1202" t="s">
        <v>617</v>
      </c>
      <c r="D6" s="1203"/>
      <c r="E6" s="1203"/>
      <c r="F6" s="1203"/>
      <c r="G6" s="1203"/>
      <c r="H6" s="1203"/>
      <c r="I6" s="1203"/>
      <c r="J6" s="1203"/>
      <c r="K6" s="1203"/>
      <c r="L6" s="1203"/>
      <c r="M6" s="1204"/>
    </row>
    <row r="7" spans="1:13" ht="17">
      <c r="A7" s="1311"/>
      <c r="B7" s="162" t="s">
        <v>421</v>
      </c>
      <c r="C7" s="1191" t="s">
        <v>35</v>
      </c>
      <c r="D7" s="1192"/>
      <c r="E7" s="128"/>
      <c r="F7" s="128"/>
      <c r="G7" s="129"/>
      <c r="H7" s="67" t="s">
        <v>294</v>
      </c>
      <c r="I7" s="1193" t="s">
        <v>62</v>
      </c>
      <c r="J7" s="1192"/>
      <c r="K7" s="1192"/>
      <c r="L7" s="1192"/>
      <c r="M7" s="1194"/>
    </row>
    <row r="8" spans="1:13">
      <c r="A8" s="1311"/>
      <c r="B8" s="1318" t="s">
        <v>422</v>
      </c>
      <c r="C8" s="130"/>
      <c r="D8" s="131"/>
      <c r="E8" s="131"/>
      <c r="F8" s="131"/>
      <c r="G8" s="131"/>
      <c r="H8" s="131"/>
      <c r="I8" s="131"/>
      <c r="J8" s="131"/>
      <c r="K8" s="131"/>
      <c r="L8" s="132"/>
      <c r="M8" s="133"/>
    </row>
    <row r="9" spans="1:13">
      <c r="A9" s="1311"/>
      <c r="B9" s="1319"/>
      <c r="C9" s="1189" t="s">
        <v>612</v>
      </c>
      <c r="D9" s="1190"/>
      <c r="E9" s="28"/>
      <c r="F9" s="1190"/>
      <c r="G9" s="1190"/>
      <c r="H9" s="28"/>
      <c r="I9" s="1190"/>
      <c r="J9" s="1190"/>
      <c r="K9" s="28"/>
      <c r="L9" s="26"/>
      <c r="M9" s="116"/>
    </row>
    <row r="10" spans="1:13">
      <c r="A10" s="1311"/>
      <c r="B10" s="1320"/>
      <c r="C10" s="1189" t="s">
        <v>423</v>
      </c>
      <c r="D10" s="1190"/>
      <c r="E10" s="134"/>
      <c r="F10" s="1190" t="s">
        <v>423</v>
      </c>
      <c r="G10" s="1190"/>
      <c r="H10" s="134"/>
      <c r="I10" s="1190" t="s">
        <v>423</v>
      </c>
      <c r="J10" s="1190"/>
      <c r="K10" s="134"/>
      <c r="L10" s="121"/>
      <c r="M10" s="135"/>
    </row>
    <row r="11" spans="1:13" ht="35.25" customHeight="1">
      <c r="A11" s="1311"/>
      <c r="B11" s="162" t="s">
        <v>424</v>
      </c>
      <c r="C11" s="1303" t="s">
        <v>618</v>
      </c>
      <c r="D11" s="1304"/>
      <c r="E11" s="1304"/>
      <c r="F11" s="1304"/>
      <c r="G11" s="1304"/>
      <c r="H11" s="1304"/>
      <c r="I11" s="1304"/>
      <c r="J11" s="1304"/>
      <c r="K11" s="1304"/>
      <c r="L11" s="1304"/>
      <c r="M11" s="1305"/>
    </row>
    <row r="12" spans="1:13" ht="129" customHeight="1">
      <c r="A12" s="1311"/>
      <c r="B12" s="162" t="s">
        <v>503</v>
      </c>
      <c r="C12" s="1303" t="s">
        <v>941</v>
      </c>
      <c r="D12" s="1304"/>
      <c r="E12" s="1304"/>
      <c r="F12" s="1304"/>
      <c r="G12" s="1304"/>
      <c r="H12" s="1304"/>
      <c r="I12" s="1304"/>
      <c r="J12" s="1304"/>
      <c r="K12" s="1304"/>
      <c r="L12" s="1304"/>
      <c r="M12" s="1305"/>
    </row>
    <row r="13" spans="1:13" ht="34">
      <c r="A13" s="1311"/>
      <c r="B13" s="162" t="s">
        <v>504</v>
      </c>
      <c r="C13" s="1306" t="s">
        <v>630</v>
      </c>
      <c r="D13" s="1307"/>
      <c r="E13" s="1307"/>
      <c r="F13" s="1307"/>
      <c r="G13" s="1307"/>
      <c r="H13" s="1307"/>
      <c r="I13" s="1307"/>
      <c r="J13" s="1307"/>
      <c r="K13" s="1307"/>
      <c r="L13" s="1307"/>
      <c r="M13" s="1308"/>
    </row>
    <row r="14" spans="1:13" ht="51.75" customHeight="1">
      <c r="A14" s="1311"/>
      <c r="B14" s="354" t="s">
        <v>505</v>
      </c>
      <c r="C14" s="1289" t="s">
        <v>72</v>
      </c>
      <c r="D14" s="1290"/>
      <c r="E14" s="360" t="s">
        <v>108</v>
      </c>
      <c r="F14" s="1309" t="s">
        <v>610</v>
      </c>
      <c r="G14" s="1290"/>
      <c r="H14" s="1290"/>
      <c r="I14" s="1290"/>
      <c r="J14" s="1290"/>
      <c r="K14" s="1290"/>
      <c r="L14" s="1290"/>
      <c r="M14" s="1291"/>
    </row>
    <row r="15" spans="1:13" ht="17">
      <c r="A15" s="1296" t="s">
        <v>238</v>
      </c>
      <c r="B15" s="151" t="s">
        <v>280</v>
      </c>
      <c r="C15" s="1289" t="s">
        <v>611</v>
      </c>
      <c r="D15" s="1290"/>
      <c r="E15" s="1290"/>
      <c r="F15" s="1290"/>
      <c r="G15" s="1290"/>
      <c r="H15" s="1290"/>
      <c r="I15" s="1290"/>
      <c r="J15" s="1290"/>
      <c r="K15" s="1290"/>
      <c r="L15" s="1290"/>
      <c r="M15" s="1291"/>
    </row>
    <row r="16" spans="1:13" ht="17">
      <c r="A16" s="1297"/>
      <c r="B16" s="151" t="s">
        <v>507</v>
      </c>
      <c r="C16" s="1289" t="s">
        <v>331</v>
      </c>
      <c r="D16" s="1290"/>
      <c r="E16" s="1290"/>
      <c r="F16" s="1290"/>
      <c r="G16" s="1290"/>
      <c r="H16" s="1290"/>
      <c r="I16" s="1290"/>
      <c r="J16" s="1290"/>
      <c r="K16" s="1290"/>
      <c r="L16" s="1290"/>
      <c r="M16" s="1291"/>
    </row>
    <row r="17" spans="1:13" ht="8.25" customHeight="1">
      <c r="A17" s="1297"/>
      <c r="B17" s="1181" t="s">
        <v>425</v>
      </c>
      <c r="C17" s="138"/>
      <c r="D17" s="13"/>
      <c r="E17" s="13"/>
      <c r="F17" s="13"/>
      <c r="G17" s="13"/>
      <c r="H17" s="13"/>
      <c r="I17" s="13"/>
      <c r="J17" s="13"/>
      <c r="K17" s="13"/>
      <c r="L17" s="13"/>
      <c r="M17" s="14"/>
    </row>
    <row r="18" spans="1:13" ht="9" customHeight="1">
      <c r="A18" s="1297"/>
      <c r="B18" s="1174"/>
      <c r="C18" s="76"/>
      <c r="D18" s="15"/>
      <c r="E18" s="5"/>
      <c r="F18" s="15"/>
      <c r="G18" s="5"/>
      <c r="H18" s="15"/>
      <c r="I18" s="5"/>
      <c r="J18" s="15"/>
      <c r="K18" s="5"/>
      <c r="L18" s="5"/>
      <c r="M18" s="16"/>
    </row>
    <row r="19" spans="1:13" ht="17">
      <c r="A19" s="1297"/>
      <c r="B19" s="1174"/>
      <c r="C19" s="362" t="s">
        <v>426</v>
      </c>
      <c r="D19" s="363"/>
      <c r="E19" s="364" t="s">
        <v>427</v>
      </c>
      <c r="F19" s="363"/>
      <c r="G19" s="364" t="s">
        <v>428</v>
      </c>
      <c r="H19" s="363"/>
      <c r="I19" s="364" t="s">
        <v>429</v>
      </c>
      <c r="J19" s="365"/>
      <c r="K19" s="364"/>
      <c r="L19" s="364"/>
      <c r="M19" s="366"/>
    </row>
    <row r="20" spans="1:13" ht="17">
      <c r="A20" s="1297"/>
      <c r="B20" s="1174"/>
      <c r="C20" s="362" t="s">
        <v>431</v>
      </c>
      <c r="D20" s="367"/>
      <c r="E20" s="364" t="s">
        <v>432</v>
      </c>
      <c r="F20" s="368"/>
      <c r="G20" s="364" t="s">
        <v>433</v>
      </c>
      <c r="H20" s="368"/>
      <c r="I20" s="364"/>
      <c r="J20" s="369"/>
      <c r="K20" s="364"/>
      <c r="L20" s="364"/>
      <c r="M20" s="366"/>
    </row>
    <row r="21" spans="1:13" ht="17">
      <c r="A21" s="1297"/>
      <c r="B21" s="1174"/>
      <c r="C21" s="362" t="s">
        <v>434</v>
      </c>
      <c r="D21" s="367"/>
      <c r="E21" s="364" t="s">
        <v>435</v>
      </c>
      <c r="F21" s="367"/>
      <c r="G21" s="364"/>
      <c r="H21" s="369"/>
      <c r="I21" s="364"/>
      <c r="J21" s="369"/>
      <c r="K21" s="364"/>
      <c r="L21" s="364"/>
      <c r="M21" s="366"/>
    </row>
    <row r="22" spans="1:13" ht="17">
      <c r="A22" s="1297"/>
      <c r="B22" s="1174"/>
      <c r="C22" s="362" t="s">
        <v>105</v>
      </c>
      <c r="D22" s="370" t="s">
        <v>430</v>
      </c>
      <c r="E22" s="364" t="s">
        <v>436</v>
      </c>
      <c r="F22" s="1298" t="s">
        <v>619</v>
      </c>
      <c r="G22" s="1298"/>
      <c r="H22" s="1298"/>
      <c r="I22" s="1298"/>
      <c r="J22" s="1298"/>
      <c r="K22" s="1298"/>
      <c r="L22" s="316"/>
      <c r="M22" s="317"/>
    </row>
    <row r="23" spans="1:13" ht="9.75" customHeight="1">
      <c r="A23" s="1297"/>
      <c r="B23" s="1175"/>
      <c r="C23" s="371"/>
      <c r="D23" s="372"/>
      <c r="E23" s="372"/>
      <c r="F23" s="372"/>
      <c r="G23" s="372"/>
      <c r="H23" s="372"/>
      <c r="I23" s="372"/>
      <c r="J23" s="372"/>
      <c r="K23" s="372"/>
      <c r="L23" s="372"/>
      <c r="M23" s="373"/>
    </row>
    <row r="24" spans="1:13">
      <c r="A24" s="1297"/>
      <c r="B24" s="1181" t="s">
        <v>437</v>
      </c>
      <c r="C24" s="374"/>
      <c r="D24" s="375"/>
      <c r="E24" s="375"/>
      <c r="F24" s="375"/>
      <c r="G24" s="375"/>
      <c r="H24" s="375"/>
      <c r="I24" s="375"/>
      <c r="J24" s="375"/>
      <c r="K24" s="375"/>
      <c r="L24" s="132"/>
      <c r="M24" s="133"/>
    </row>
    <row r="25" spans="1:13" ht="17">
      <c r="A25" s="1297"/>
      <c r="B25" s="1174"/>
      <c r="C25" s="362" t="s">
        <v>438</v>
      </c>
      <c r="D25" s="368"/>
      <c r="E25" s="376"/>
      <c r="F25" s="364" t="s">
        <v>439</v>
      </c>
      <c r="G25" s="367"/>
      <c r="H25" s="376"/>
      <c r="I25" s="364" t="s">
        <v>440</v>
      </c>
      <c r="J25" s="367"/>
      <c r="K25" s="376"/>
      <c r="L25" s="26"/>
      <c r="M25" s="116"/>
    </row>
    <row r="26" spans="1:13" ht="17">
      <c r="A26" s="1297"/>
      <c r="B26" s="1174"/>
      <c r="C26" s="362" t="s">
        <v>441</v>
      </c>
      <c r="D26" s="25"/>
      <c r="E26" s="26"/>
      <c r="F26" s="364" t="s">
        <v>442</v>
      </c>
      <c r="G26" s="370" t="s">
        <v>430</v>
      </c>
      <c r="H26" s="26"/>
      <c r="I26" s="27"/>
      <c r="J26" s="26"/>
      <c r="K26" s="28"/>
      <c r="L26" s="26"/>
      <c r="M26" s="116"/>
    </row>
    <row r="27" spans="1:13">
      <c r="A27" s="1297"/>
      <c r="B27" s="1175"/>
      <c r="C27" s="377"/>
      <c r="D27" s="378"/>
      <c r="E27" s="378"/>
      <c r="F27" s="378"/>
      <c r="G27" s="378"/>
      <c r="H27" s="378"/>
      <c r="I27" s="378"/>
      <c r="J27" s="378"/>
      <c r="K27" s="378"/>
      <c r="L27" s="121"/>
      <c r="M27" s="135"/>
    </row>
    <row r="28" spans="1:13" ht="17">
      <c r="A28" s="1297"/>
      <c r="B28" s="154" t="s">
        <v>443</v>
      </c>
      <c r="C28" s="379"/>
      <c r="D28" s="380"/>
      <c r="E28" s="380"/>
      <c r="F28" s="380"/>
      <c r="G28" s="380"/>
      <c r="H28" s="380"/>
      <c r="I28" s="380"/>
      <c r="J28" s="380"/>
      <c r="K28" s="380"/>
      <c r="L28" s="380"/>
      <c r="M28" s="381"/>
    </row>
    <row r="29" spans="1:13" ht="17">
      <c r="A29" s="1297"/>
      <c r="B29" s="154"/>
      <c r="C29" s="382" t="s">
        <v>444</v>
      </c>
      <c r="D29" s="383" t="s">
        <v>620</v>
      </c>
      <c r="E29" s="376"/>
      <c r="F29" s="384" t="s">
        <v>445</v>
      </c>
      <c r="G29" s="367" t="s">
        <v>354</v>
      </c>
      <c r="H29" s="376"/>
      <c r="I29" s="385" t="s">
        <v>446</v>
      </c>
      <c r="J29" s="386"/>
      <c r="K29" s="387"/>
      <c r="L29" s="388"/>
      <c r="M29" s="389"/>
    </row>
    <row r="30" spans="1:13">
      <c r="A30" s="1297"/>
      <c r="B30" s="153"/>
      <c r="C30" s="371"/>
      <c r="D30" s="372"/>
      <c r="E30" s="372"/>
      <c r="F30" s="372"/>
      <c r="G30" s="372"/>
      <c r="H30" s="372"/>
      <c r="I30" s="372"/>
      <c r="J30" s="372"/>
      <c r="K30" s="372"/>
      <c r="L30" s="372"/>
      <c r="M30" s="373"/>
    </row>
    <row r="31" spans="1:13">
      <c r="A31" s="1297"/>
      <c r="B31" s="1181" t="s">
        <v>447</v>
      </c>
      <c r="C31" s="84"/>
      <c r="D31" s="33"/>
      <c r="E31" s="33"/>
      <c r="F31" s="390"/>
      <c r="G31" s="390"/>
      <c r="H31" s="390"/>
      <c r="I31" s="33"/>
      <c r="J31" s="33"/>
      <c r="K31" s="33"/>
      <c r="L31" s="132"/>
      <c r="M31" s="133"/>
    </row>
    <row r="32" spans="1:13" ht="17">
      <c r="A32" s="1297"/>
      <c r="B32" s="1174"/>
      <c r="C32" s="391" t="s">
        <v>448</v>
      </c>
      <c r="D32" s="36" t="s">
        <v>508</v>
      </c>
      <c r="E32" s="35"/>
      <c r="F32" s="392" t="s">
        <v>449</v>
      </c>
      <c r="G32" s="393" t="s">
        <v>621</v>
      </c>
      <c r="H32" s="394"/>
      <c r="I32" s="385"/>
      <c r="J32" s="35"/>
      <c r="K32" s="35"/>
      <c r="L32" s="26"/>
      <c r="M32" s="116"/>
    </row>
    <row r="33" spans="1:13" ht="17" thickBot="1">
      <c r="A33" s="1297"/>
      <c r="B33" s="1174"/>
      <c r="C33" s="391"/>
      <c r="D33" s="72"/>
      <c r="E33" s="35"/>
      <c r="F33" s="392"/>
      <c r="G33" s="394"/>
      <c r="H33" s="394"/>
      <c r="I33" s="385"/>
      <c r="J33" s="35"/>
      <c r="K33" s="35"/>
      <c r="L33" s="26"/>
      <c r="M33" s="116"/>
    </row>
    <row r="34" spans="1:13" ht="7.5" customHeight="1">
      <c r="A34" s="1297"/>
      <c r="B34" s="1299" t="s">
        <v>450</v>
      </c>
      <c r="C34" s="395"/>
      <c r="D34" s="396"/>
      <c r="E34" s="396"/>
      <c r="F34" s="397"/>
      <c r="G34" s="397"/>
      <c r="H34" s="397"/>
      <c r="I34" s="396"/>
      <c r="J34" s="396"/>
      <c r="K34" s="396"/>
      <c r="L34" s="396"/>
      <c r="M34" s="398"/>
    </row>
    <row r="35" spans="1:13">
      <c r="A35" s="1297"/>
      <c r="B35" s="1300"/>
      <c r="C35" s="88"/>
      <c r="D35" s="489">
        <v>2023</v>
      </c>
      <c r="E35" s="6"/>
      <c r="F35" s="490">
        <v>2024</v>
      </c>
      <c r="G35" s="265"/>
      <c r="H35" s="489">
        <v>2025</v>
      </c>
      <c r="I35" s="318"/>
      <c r="J35" s="492">
        <v>2026</v>
      </c>
      <c r="K35" s="6"/>
      <c r="L35" s="352">
        <v>2027</v>
      </c>
      <c r="M35" s="40"/>
    </row>
    <row r="36" spans="1:13">
      <c r="A36" s="1297"/>
      <c r="B36" s="1300"/>
      <c r="C36" s="88"/>
      <c r="D36" s="399">
        <v>10</v>
      </c>
      <c r="E36" s="353"/>
      <c r="F36" s="400">
        <v>10</v>
      </c>
      <c r="G36" s="401"/>
      <c r="H36" s="400">
        <v>20</v>
      </c>
      <c r="I36" s="399"/>
      <c r="J36" s="491">
        <v>20</v>
      </c>
      <c r="K36" s="399"/>
      <c r="L36" s="491">
        <v>20</v>
      </c>
      <c r="M36" s="402"/>
    </row>
    <row r="37" spans="1:13" ht="6.75" customHeight="1">
      <c r="A37" s="1297"/>
      <c r="B37" s="1300"/>
      <c r="C37" s="88"/>
      <c r="D37" s="403"/>
      <c r="E37" s="403"/>
      <c r="F37" s="404"/>
      <c r="G37" s="404"/>
      <c r="H37" s="404"/>
      <c r="I37" s="403"/>
      <c r="J37" s="403"/>
      <c r="K37" s="403"/>
      <c r="L37" s="403"/>
      <c r="M37" s="405"/>
    </row>
    <row r="38" spans="1:13">
      <c r="A38" s="1297"/>
      <c r="B38" s="1300"/>
      <c r="C38" s="88"/>
      <c r="D38" s="490">
        <v>2028</v>
      </c>
      <c r="E38" s="403"/>
      <c r="F38" s="490">
        <v>2029</v>
      </c>
      <c r="G38" s="404"/>
      <c r="H38" s="489">
        <v>2030</v>
      </c>
      <c r="I38" s="407"/>
      <c r="J38" s="489">
        <v>2031</v>
      </c>
      <c r="K38" s="403"/>
      <c r="L38" s="399">
        <v>2032</v>
      </c>
      <c r="M38" s="408"/>
    </row>
    <row r="39" spans="1:13">
      <c r="A39" s="1297"/>
      <c r="B39" s="1300"/>
      <c r="C39" s="88"/>
      <c r="D39" s="399">
        <v>10</v>
      </c>
      <c r="E39" s="399"/>
      <c r="F39" s="400">
        <v>20</v>
      </c>
      <c r="G39" s="400"/>
      <c r="H39" s="400">
        <v>20</v>
      </c>
      <c r="I39" s="399"/>
      <c r="J39" s="399">
        <v>20</v>
      </c>
      <c r="K39" s="399"/>
      <c r="L39" s="491">
        <v>10</v>
      </c>
      <c r="M39" s="402"/>
    </row>
    <row r="40" spans="1:13" ht="6.75" customHeight="1">
      <c r="A40" s="1297"/>
      <c r="B40" s="1300"/>
      <c r="C40" s="88"/>
      <c r="D40" s="403"/>
      <c r="E40" s="403"/>
      <c r="F40" s="404"/>
      <c r="G40" s="404"/>
      <c r="H40" s="404"/>
      <c r="I40" s="403"/>
      <c r="J40" s="403"/>
      <c r="K40" s="403"/>
      <c r="L40" s="403"/>
      <c r="M40" s="405"/>
    </row>
    <row r="41" spans="1:13" ht="17">
      <c r="A41" s="1297"/>
      <c r="B41" s="1300"/>
      <c r="C41" s="88"/>
      <c r="D41" s="494">
        <v>2033</v>
      </c>
      <c r="E41" s="403"/>
      <c r="F41" s="494" t="s">
        <v>455</v>
      </c>
      <c r="G41" s="404"/>
      <c r="H41" s="406"/>
      <c r="I41" s="407"/>
      <c r="J41" s="407"/>
      <c r="K41" s="403"/>
      <c r="L41" s="403"/>
      <c r="M41" s="408"/>
    </row>
    <row r="42" spans="1:13">
      <c r="A42" s="1297"/>
      <c r="B42" s="1300"/>
      <c r="C42" s="88"/>
      <c r="D42" s="399">
        <v>20</v>
      </c>
      <c r="E42" s="403"/>
      <c r="F42" s="399">
        <v>180</v>
      </c>
      <c r="G42" s="404"/>
      <c r="H42" s="404"/>
      <c r="I42" s="403"/>
      <c r="J42" s="403"/>
      <c r="K42" s="403"/>
      <c r="L42" s="403"/>
      <c r="M42" s="405"/>
    </row>
    <row r="43" spans="1:13" ht="17" thickBot="1">
      <c r="A43" s="1297"/>
      <c r="B43" s="1301"/>
      <c r="C43" s="409"/>
      <c r="D43" s="410"/>
      <c r="E43" s="411"/>
      <c r="F43" s="410"/>
      <c r="G43" s="411"/>
      <c r="H43" s="410"/>
      <c r="I43" s="411"/>
      <c r="J43" s="410"/>
      <c r="K43" s="411"/>
      <c r="L43" s="410"/>
      <c r="M43" s="412"/>
    </row>
    <row r="44" spans="1:13" ht="9.75" customHeight="1">
      <c r="A44" s="1297"/>
      <c r="B44" s="1174" t="s">
        <v>456</v>
      </c>
      <c r="C44" s="413"/>
      <c r="D44" s="369"/>
      <c r="E44" s="369"/>
      <c r="F44" s="369"/>
      <c r="G44" s="369"/>
      <c r="H44" s="369"/>
      <c r="I44" s="369"/>
      <c r="J44" s="369"/>
      <c r="K44" s="369"/>
      <c r="L44" s="26"/>
      <c r="M44" s="116"/>
    </row>
    <row r="45" spans="1:13" ht="17">
      <c r="A45" s="1297"/>
      <c r="B45" s="1174"/>
      <c r="C45" s="117"/>
      <c r="D45" s="41" t="s">
        <v>93</v>
      </c>
      <c r="E45" s="42" t="s">
        <v>95</v>
      </c>
      <c r="F45" s="1302" t="s">
        <v>457</v>
      </c>
      <c r="G45" s="1177" t="s">
        <v>103</v>
      </c>
      <c r="H45" s="1177"/>
      <c r="I45" s="1177"/>
      <c r="J45" s="1177"/>
      <c r="K45" s="414" t="s">
        <v>458</v>
      </c>
      <c r="L45" s="1219"/>
      <c r="M45" s="1220"/>
    </row>
    <row r="46" spans="1:13" ht="17">
      <c r="A46" s="1297"/>
      <c r="B46" s="1174"/>
      <c r="C46" s="117"/>
      <c r="D46" s="370" t="s">
        <v>430</v>
      </c>
      <c r="E46" s="367"/>
      <c r="F46" s="1302"/>
      <c r="G46" s="1177"/>
      <c r="H46" s="1177"/>
      <c r="I46" s="1177"/>
      <c r="J46" s="1177"/>
      <c r="K46" s="26"/>
      <c r="L46" s="1221"/>
      <c r="M46" s="1222"/>
    </row>
    <row r="47" spans="1:13">
      <c r="A47" s="1297"/>
      <c r="B47" s="1175"/>
      <c r="C47" s="120"/>
      <c r="D47" s="121"/>
      <c r="E47" s="121"/>
      <c r="F47" s="121"/>
      <c r="G47" s="121"/>
      <c r="H47" s="121"/>
      <c r="I47" s="121"/>
      <c r="J47" s="121"/>
      <c r="K47" s="121"/>
      <c r="L47" s="26"/>
      <c r="M47" s="116"/>
    </row>
    <row r="48" spans="1:13" ht="33" customHeight="1">
      <c r="A48" s="1297"/>
      <c r="B48" s="162" t="s">
        <v>459</v>
      </c>
      <c r="C48" s="1289" t="s">
        <v>942</v>
      </c>
      <c r="D48" s="1290"/>
      <c r="E48" s="1290"/>
      <c r="F48" s="1290"/>
      <c r="G48" s="1290"/>
      <c r="H48" s="1290"/>
      <c r="I48" s="1290"/>
      <c r="J48" s="1290"/>
      <c r="K48" s="1290"/>
      <c r="L48" s="1290"/>
      <c r="M48" s="1291"/>
    </row>
    <row r="49" spans="1:13" ht="17">
      <c r="A49" s="1297"/>
      <c r="B49" s="151" t="s">
        <v>460</v>
      </c>
      <c r="C49" s="1292" t="s">
        <v>622</v>
      </c>
      <c r="D49" s="1293"/>
      <c r="E49" s="1293"/>
      <c r="F49" s="1293"/>
      <c r="G49" s="1293"/>
      <c r="H49" s="1293"/>
      <c r="I49" s="1293"/>
      <c r="J49" s="1293"/>
      <c r="K49" s="1293"/>
      <c r="L49" s="1293"/>
      <c r="M49" s="1294"/>
    </row>
    <row r="50" spans="1:13" ht="17">
      <c r="A50" s="1297"/>
      <c r="B50" s="151" t="s">
        <v>461</v>
      </c>
      <c r="C50" s="359" t="s">
        <v>623</v>
      </c>
      <c r="D50" s="359"/>
      <c r="E50" s="359"/>
      <c r="F50" s="359"/>
      <c r="G50" s="359"/>
      <c r="H50" s="359"/>
      <c r="I50" s="359"/>
      <c r="J50" s="359"/>
      <c r="K50" s="359"/>
      <c r="L50" s="359"/>
      <c r="M50" s="361"/>
    </row>
    <row r="51" spans="1:13" ht="17">
      <c r="A51" s="1297"/>
      <c r="B51" s="151" t="s">
        <v>462</v>
      </c>
      <c r="C51" s="359">
        <v>2022</v>
      </c>
      <c r="D51" s="359"/>
      <c r="E51" s="359"/>
      <c r="F51" s="359"/>
      <c r="G51" s="359"/>
      <c r="H51" s="359"/>
      <c r="I51" s="359"/>
      <c r="J51" s="359"/>
      <c r="K51" s="359"/>
      <c r="L51" s="359"/>
      <c r="M51" s="361"/>
    </row>
    <row r="52" spans="1:13" ht="15.75" customHeight="1">
      <c r="A52" s="1162" t="s">
        <v>250</v>
      </c>
      <c r="B52" s="155" t="s">
        <v>463</v>
      </c>
      <c r="C52" s="1164" t="s">
        <v>624</v>
      </c>
      <c r="D52" s="1165"/>
      <c r="E52" s="1165"/>
      <c r="F52" s="1165"/>
      <c r="G52" s="1165"/>
      <c r="H52" s="1165"/>
      <c r="I52" s="1165"/>
      <c r="J52" s="1165"/>
      <c r="K52" s="1165"/>
      <c r="L52" s="1165"/>
      <c r="M52" s="1166"/>
    </row>
    <row r="53" spans="1:13" ht="17">
      <c r="A53" s="1163"/>
      <c r="B53" s="155" t="s">
        <v>465</v>
      </c>
      <c r="C53" s="1164" t="s">
        <v>625</v>
      </c>
      <c r="D53" s="1165"/>
      <c r="E53" s="1165"/>
      <c r="F53" s="1165"/>
      <c r="G53" s="1165"/>
      <c r="H53" s="1165"/>
      <c r="I53" s="1165"/>
      <c r="J53" s="1165"/>
      <c r="K53" s="1165"/>
      <c r="L53" s="1165"/>
      <c r="M53" s="1166"/>
    </row>
    <row r="54" spans="1:13" ht="17">
      <c r="A54" s="1163"/>
      <c r="B54" s="155" t="s">
        <v>467</v>
      </c>
      <c r="C54" s="1164" t="s">
        <v>612</v>
      </c>
      <c r="D54" s="1165"/>
      <c r="E54" s="1165"/>
      <c r="F54" s="1165"/>
      <c r="G54" s="1165"/>
      <c r="H54" s="1165"/>
      <c r="I54" s="1165"/>
      <c r="J54" s="1165"/>
      <c r="K54" s="1165"/>
      <c r="L54" s="1165"/>
      <c r="M54" s="1166"/>
    </row>
    <row r="55" spans="1:13" ht="15.75" customHeight="1">
      <c r="A55" s="1163"/>
      <c r="B55" s="156" t="s">
        <v>469</v>
      </c>
      <c r="C55" s="1164" t="s">
        <v>613</v>
      </c>
      <c r="D55" s="1165"/>
      <c r="E55" s="1165"/>
      <c r="F55" s="1165"/>
      <c r="G55" s="1165"/>
      <c r="H55" s="1165"/>
      <c r="I55" s="1165"/>
      <c r="J55" s="1165"/>
      <c r="K55" s="1165"/>
      <c r="L55" s="1165"/>
      <c r="M55" s="1166"/>
    </row>
    <row r="56" spans="1:13" ht="15.75" customHeight="1">
      <c r="A56" s="1163"/>
      <c r="B56" s="155" t="s">
        <v>470</v>
      </c>
      <c r="C56" s="1295" t="s">
        <v>626</v>
      </c>
      <c r="D56" s="1165"/>
      <c r="E56" s="1165"/>
      <c r="F56" s="1165"/>
      <c r="G56" s="1165"/>
      <c r="H56" s="1165"/>
      <c r="I56" s="1165"/>
      <c r="J56" s="1165"/>
      <c r="K56" s="1165"/>
      <c r="L56" s="1165"/>
      <c r="M56" s="1166"/>
    </row>
    <row r="57" spans="1:13" ht="18" thickBot="1">
      <c r="A57" s="1170"/>
      <c r="B57" s="155" t="s">
        <v>472</v>
      </c>
      <c r="C57" s="1164">
        <v>6605400</v>
      </c>
      <c r="D57" s="1165"/>
      <c r="E57" s="1165"/>
      <c r="F57" s="1165"/>
      <c r="G57" s="1165"/>
      <c r="H57" s="1165"/>
      <c r="I57" s="1165"/>
      <c r="J57" s="1165"/>
      <c r="K57" s="1165"/>
      <c r="L57" s="1165"/>
      <c r="M57" s="1166"/>
    </row>
    <row r="58" spans="1:13" ht="15.75" customHeight="1">
      <c r="A58" s="1162" t="s">
        <v>474</v>
      </c>
      <c r="B58" s="157" t="s">
        <v>475</v>
      </c>
      <c r="C58" s="1164" t="s">
        <v>627</v>
      </c>
      <c r="D58" s="1165"/>
      <c r="E58" s="1165"/>
      <c r="F58" s="1165"/>
      <c r="G58" s="1165"/>
      <c r="H58" s="1165"/>
      <c r="I58" s="1165"/>
      <c r="J58" s="1165"/>
      <c r="K58" s="1165"/>
      <c r="L58" s="1165"/>
      <c r="M58" s="1166"/>
    </row>
    <row r="59" spans="1:13" ht="21.75" customHeight="1">
      <c r="A59" s="1163"/>
      <c r="B59" s="157" t="s">
        <v>476</v>
      </c>
      <c r="C59" s="1164" t="s">
        <v>558</v>
      </c>
      <c r="D59" s="1165"/>
      <c r="E59" s="1165"/>
      <c r="F59" s="1165"/>
      <c r="G59" s="1165"/>
      <c r="H59" s="1165"/>
      <c r="I59" s="1165"/>
      <c r="J59" s="1165"/>
      <c r="K59" s="1165"/>
      <c r="L59" s="1165"/>
      <c r="M59" s="1166"/>
    </row>
    <row r="60" spans="1:13" ht="35.25" customHeight="1" thickBot="1">
      <c r="A60" s="1163"/>
      <c r="B60" s="158" t="s">
        <v>294</v>
      </c>
      <c r="C60" s="1164" t="s">
        <v>612</v>
      </c>
      <c r="D60" s="1165"/>
      <c r="E60" s="1165"/>
      <c r="F60" s="1165"/>
      <c r="G60" s="1165"/>
      <c r="H60" s="1165"/>
      <c r="I60" s="1165"/>
      <c r="J60" s="1165"/>
      <c r="K60" s="1165"/>
      <c r="L60" s="1165"/>
      <c r="M60" s="1166"/>
    </row>
    <row r="61" spans="1:13" ht="18" thickBot="1">
      <c r="A61" s="149" t="s">
        <v>254</v>
      </c>
      <c r="B61" s="320"/>
      <c r="C61" s="1288"/>
      <c r="D61" s="1168"/>
      <c r="E61" s="1168"/>
      <c r="F61" s="1168"/>
      <c r="G61" s="1168"/>
      <c r="H61" s="1168"/>
      <c r="I61" s="1168"/>
      <c r="J61" s="1168"/>
      <c r="K61" s="1168"/>
      <c r="L61" s="1168"/>
      <c r="M61" s="1169"/>
    </row>
  </sheetData>
  <mergeCells count="47">
    <mergeCell ref="A2:A14"/>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C14:D14"/>
    <mergeCell ref="F14:M14"/>
    <mergeCell ref="B24:B27"/>
    <mergeCell ref="B31:B33"/>
    <mergeCell ref="B34:B43"/>
    <mergeCell ref="B44:B47"/>
    <mergeCell ref="F45:F46"/>
    <mergeCell ref="L45:M46"/>
    <mergeCell ref="C48:M48"/>
    <mergeCell ref="C49:M49"/>
    <mergeCell ref="A52:A57"/>
    <mergeCell ref="C52:M52"/>
    <mergeCell ref="C53:M53"/>
    <mergeCell ref="C54:M54"/>
    <mergeCell ref="C55:M55"/>
    <mergeCell ref="C56:M56"/>
    <mergeCell ref="C57:M57"/>
    <mergeCell ref="G45:J46"/>
    <mergeCell ref="A15:A51"/>
    <mergeCell ref="C15:M15"/>
    <mergeCell ref="C16:M16"/>
    <mergeCell ref="B17:B23"/>
    <mergeCell ref="F22:K22"/>
    <mergeCell ref="A58:A60"/>
    <mergeCell ref="C58:M58"/>
    <mergeCell ref="C59:M59"/>
    <mergeCell ref="C60:M60"/>
    <mergeCell ref="C61:M61"/>
  </mergeCells>
  <dataValidations count="7">
    <dataValidation allowBlank="1" showInputMessage="1" showErrorMessage="1" prompt="Seleccione de la lista desplegable" sqref="B4 B7 H7" xr:uid="{4D344377-0403-4770-877E-28CE414E5E01}"/>
    <dataValidation allowBlank="1" showInputMessage="1" showErrorMessage="1" prompt="Incluir una ficha por cada indicador, ya sea de producto o de resultado" sqref="B1" xr:uid="{0512666F-1628-4C85-A30E-B95AD977B506}"/>
    <dataValidation allowBlank="1" showInputMessage="1" showErrorMessage="1" prompt="Identifique el ODS a que le apunta el indicador de producto. Seleccione de la lista desplegable._x000a_" sqref="B14" xr:uid="{B67AE52B-1245-4C31-8232-36E5DBA4917E}"/>
    <dataValidation allowBlank="1" showInputMessage="1" showErrorMessage="1" prompt="Identifique la meta ODS a que le apunta el indicador de producto. Seleccione de la lista desplegable." sqref="E14" xr:uid="{D7B5DEC5-98A6-4D18-8A6C-9AF8463939B0}"/>
    <dataValidation allowBlank="1" showInputMessage="1" showErrorMessage="1" prompt="Determine si el indicador responde a un enfoque (Derechos Humanos, Género, Diferencial, Poblacional, Ambiental y Territorial). Si responde a más de enfoque separelos por ;" sqref="B15" xr:uid="{774B03EB-ED28-41C5-9DEE-3E85CEBCEA34}"/>
    <dataValidation allowBlank="1" showInputMessage="1" showErrorMessage="1" prompt="Si corresponde a un indicador del PDD, identifique el código de la meta el cual se encuentra en el listado de indicadores del plan que se encuentra en la caja de herramientas._x000a__x000a_" sqref="F4" xr:uid="{046B8510-D096-417C-872B-51A336120551}"/>
    <dataValidation type="list" allowBlank="1" showInputMessage="1" showErrorMessage="1" sqref="I7:M7" xr:uid="{904DF2BA-F8C1-487E-8937-46CE61A5A05F}">
      <formula1>INDIRECT($C$7)</formula1>
    </dataValidation>
  </dataValidations>
  <hyperlinks>
    <hyperlink ref="C56" r:id="rId1" xr:uid="{4AD6EF2D-FFD0-4CD5-B472-6350D0C469A0}"/>
  </hyperlinks>
  <pageMargins left="0.7" right="0.7" top="0.75" bottom="0.75" header="0.3" footer="0.3"/>
  <pageSetup paperSize="9" orientation="portrait" horizontalDpi="1200" verticalDpi="12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329F-D81D-4C84-88EC-DCCD9439E0A8}">
  <sheetPr>
    <tabColor rgb="FF0070C0"/>
  </sheetPr>
  <dimension ref="A1:M61"/>
  <sheetViews>
    <sheetView tabSelected="1" topLeftCell="A36" zoomScale="84" zoomScaleNormal="80" workbookViewId="0">
      <selection activeCell="H41" sqref="H41"/>
    </sheetView>
  </sheetViews>
  <sheetFormatPr baseColWidth="10" defaultRowHeight="15"/>
  <cols>
    <col min="1" max="1" width="19.1640625" customWidth="1"/>
    <col min="2" max="2" width="40.6640625" customWidth="1"/>
  </cols>
  <sheetData>
    <row r="1" spans="1:13" ht="17" thickBot="1">
      <c r="A1" s="671"/>
      <c r="B1" s="61" t="s">
        <v>512</v>
      </c>
      <c r="C1" s="672"/>
      <c r="D1" s="672"/>
      <c r="E1" s="673"/>
      <c r="F1" s="673"/>
      <c r="G1" s="673"/>
      <c r="H1" s="673"/>
      <c r="I1" s="673"/>
      <c r="J1" s="673"/>
      <c r="K1" s="673"/>
      <c r="L1" s="673"/>
      <c r="M1" s="674"/>
    </row>
    <row r="2" spans="1:13" ht="17">
      <c r="A2" s="1368" t="s">
        <v>414</v>
      </c>
      <c r="B2" s="675" t="s">
        <v>415</v>
      </c>
      <c r="C2" s="1371" t="s">
        <v>842</v>
      </c>
      <c r="D2" s="1372"/>
      <c r="E2" s="1372"/>
      <c r="F2" s="1372"/>
      <c r="G2" s="1372"/>
      <c r="H2" s="1372"/>
      <c r="I2" s="1372"/>
      <c r="J2" s="1372"/>
      <c r="K2" s="1372"/>
      <c r="L2" s="1372"/>
      <c r="M2" s="1373"/>
    </row>
    <row r="3" spans="1:13" ht="47.25" customHeight="1">
      <c r="A3" s="1369"/>
      <c r="B3" s="677" t="s">
        <v>499</v>
      </c>
      <c r="C3" s="1334" t="s">
        <v>322</v>
      </c>
      <c r="D3" s="1335"/>
      <c r="E3" s="1335"/>
      <c r="F3" s="1335"/>
      <c r="G3" s="1335"/>
      <c r="H3" s="1335"/>
      <c r="I3" s="1335"/>
      <c r="J3" s="1335"/>
      <c r="K3" s="1335"/>
      <c r="L3" s="1335"/>
      <c r="M3" s="1336"/>
    </row>
    <row r="4" spans="1:13" ht="15" customHeight="1">
      <c r="A4" s="1369"/>
      <c r="B4" s="678" t="s">
        <v>290</v>
      </c>
      <c r="C4" s="679" t="s">
        <v>353</v>
      </c>
      <c r="D4" s="1367"/>
      <c r="E4" s="1374"/>
      <c r="F4" s="1375" t="s">
        <v>291</v>
      </c>
      <c r="G4" s="1376"/>
      <c r="H4" s="680" t="s">
        <v>354</v>
      </c>
      <c r="I4" s="679"/>
      <c r="J4" s="679"/>
      <c r="K4" s="679"/>
      <c r="L4" s="679"/>
      <c r="M4" s="681"/>
    </row>
    <row r="5" spans="1:13" ht="15" customHeight="1">
      <c r="A5" s="1369"/>
      <c r="B5" s="678" t="s">
        <v>418</v>
      </c>
      <c r="C5" s="1334" t="s">
        <v>354</v>
      </c>
      <c r="D5" s="1335"/>
      <c r="E5" s="1335"/>
      <c r="F5" s="1335"/>
      <c r="G5" s="1335"/>
      <c r="H5" s="1335"/>
      <c r="I5" s="1335"/>
      <c r="J5" s="1335"/>
      <c r="K5" s="1335"/>
      <c r="L5" s="1335"/>
      <c r="M5" s="1336"/>
    </row>
    <row r="6" spans="1:13" ht="15" customHeight="1">
      <c r="A6" s="1369"/>
      <c r="B6" s="678" t="s">
        <v>420</v>
      </c>
      <c r="C6" s="1334" t="s">
        <v>354</v>
      </c>
      <c r="D6" s="1335"/>
      <c r="E6" s="1335"/>
      <c r="F6" s="1335"/>
      <c r="G6" s="1335"/>
      <c r="H6" s="1335"/>
      <c r="I6" s="1335"/>
      <c r="J6" s="1335"/>
      <c r="K6" s="1335"/>
      <c r="L6" s="1335"/>
      <c r="M6" s="1336"/>
    </row>
    <row r="7" spans="1:13" ht="15" customHeight="1">
      <c r="A7" s="1369"/>
      <c r="B7" s="678" t="s">
        <v>421</v>
      </c>
      <c r="C7" s="1377" t="s">
        <v>10</v>
      </c>
      <c r="D7" s="1378"/>
      <c r="E7" s="682"/>
      <c r="F7" s="682"/>
      <c r="G7" s="683"/>
      <c r="H7" s="684" t="s">
        <v>294</v>
      </c>
      <c r="I7" s="1379" t="s">
        <v>18</v>
      </c>
      <c r="J7" s="1378"/>
      <c r="K7" s="1378"/>
      <c r="L7" s="1378"/>
      <c r="M7" s="1380"/>
    </row>
    <row r="8" spans="1:13" ht="15" customHeight="1">
      <c r="A8" s="1369"/>
      <c r="B8" s="1381" t="s">
        <v>422</v>
      </c>
      <c r="C8" s="686"/>
      <c r="D8" s="686"/>
      <c r="E8" s="687"/>
      <c r="F8" s="687"/>
      <c r="G8" s="687"/>
      <c r="H8" s="687"/>
      <c r="I8" s="686"/>
      <c r="J8" s="686"/>
      <c r="K8" s="686"/>
      <c r="L8" s="688"/>
      <c r="M8" s="689"/>
    </row>
    <row r="9" spans="1:13" ht="15" customHeight="1">
      <c r="A9" s="1369"/>
      <c r="B9" s="1382"/>
      <c r="C9" s="1384" t="s">
        <v>327</v>
      </c>
      <c r="D9" s="1385"/>
      <c r="E9" s="686"/>
      <c r="F9" s="1385"/>
      <c r="G9" s="1385"/>
      <c r="H9" s="686"/>
      <c r="I9" s="1385"/>
      <c r="J9" s="1385"/>
      <c r="K9" s="686"/>
      <c r="L9" s="688"/>
      <c r="M9" s="689"/>
    </row>
    <row r="10" spans="1:13" ht="15" customHeight="1">
      <c r="A10" s="1369"/>
      <c r="B10" s="1383"/>
      <c r="C10" s="1386" t="s">
        <v>423</v>
      </c>
      <c r="D10" s="1387"/>
      <c r="E10" s="690"/>
      <c r="F10" s="1387" t="s">
        <v>423</v>
      </c>
      <c r="G10" s="1387"/>
      <c r="H10" s="690"/>
      <c r="I10" s="1387" t="s">
        <v>423</v>
      </c>
      <c r="J10" s="1387"/>
      <c r="K10" s="690"/>
      <c r="L10" s="691"/>
      <c r="M10" s="692"/>
    </row>
    <row r="11" spans="1:13" ht="63.75" customHeight="1">
      <c r="A11" s="1369"/>
      <c r="B11" s="678" t="s">
        <v>424</v>
      </c>
      <c r="C11" s="1363" t="s">
        <v>1078</v>
      </c>
      <c r="D11" s="1364"/>
      <c r="E11" s="1364"/>
      <c r="F11" s="1364"/>
      <c r="G11" s="1364"/>
      <c r="H11" s="1364"/>
      <c r="I11" s="1364"/>
      <c r="J11" s="1364"/>
      <c r="K11" s="1364"/>
      <c r="L11" s="1364"/>
      <c r="M11" s="1365"/>
    </row>
    <row r="12" spans="1:13" ht="129.75" customHeight="1">
      <c r="A12" s="1369"/>
      <c r="B12" s="678" t="s">
        <v>503</v>
      </c>
      <c r="C12" s="1363" t="s">
        <v>1079</v>
      </c>
      <c r="D12" s="1364"/>
      <c r="E12" s="1364"/>
      <c r="F12" s="1364"/>
      <c r="G12" s="1364"/>
      <c r="H12" s="1364"/>
      <c r="I12" s="1364"/>
      <c r="J12" s="1364"/>
      <c r="K12" s="1364"/>
      <c r="L12" s="1364"/>
      <c r="M12" s="1365"/>
    </row>
    <row r="13" spans="1:13" ht="41.25" customHeight="1">
      <c r="A13" s="1369"/>
      <c r="B13" s="678" t="s">
        <v>504</v>
      </c>
      <c r="C13" s="1324" t="s">
        <v>630</v>
      </c>
      <c r="D13" s="1325"/>
      <c r="E13" s="1325"/>
      <c r="F13" s="1325"/>
      <c r="G13" s="1325"/>
      <c r="H13" s="1325"/>
      <c r="I13" s="1325"/>
      <c r="J13" s="1325"/>
      <c r="K13" s="1325"/>
      <c r="L13" s="1325"/>
      <c r="M13" s="1326"/>
    </row>
    <row r="14" spans="1:13" ht="15" customHeight="1">
      <c r="A14" s="1370"/>
      <c r="B14" s="694" t="s">
        <v>505</v>
      </c>
      <c r="C14" s="1334" t="s">
        <v>777</v>
      </c>
      <c r="D14" s="1366"/>
      <c r="E14" s="695" t="s">
        <v>108</v>
      </c>
      <c r="F14" s="1367" t="s">
        <v>778</v>
      </c>
      <c r="G14" s="1335"/>
      <c r="H14" s="1335"/>
      <c r="I14" s="1335"/>
      <c r="J14" s="1335"/>
      <c r="K14" s="1335"/>
      <c r="L14" s="1335"/>
      <c r="M14" s="1336"/>
    </row>
    <row r="15" spans="1:13" ht="15" customHeight="1">
      <c r="A15" s="1349" t="s">
        <v>238</v>
      </c>
      <c r="B15" s="696" t="s">
        <v>280</v>
      </c>
      <c r="C15" s="1334" t="s">
        <v>1</v>
      </c>
      <c r="D15" s="1335"/>
      <c r="E15" s="1335"/>
      <c r="F15" s="1335"/>
      <c r="G15" s="1335"/>
      <c r="H15" s="1335"/>
      <c r="I15" s="1335"/>
      <c r="J15" s="1335"/>
      <c r="K15" s="1335"/>
      <c r="L15" s="1335"/>
      <c r="M15" s="1336"/>
    </row>
    <row r="16" spans="1:13" ht="21" customHeight="1">
      <c r="A16" s="1350"/>
      <c r="B16" s="697" t="s">
        <v>507</v>
      </c>
      <c r="C16" s="1334" t="s">
        <v>844</v>
      </c>
      <c r="D16" s="1335"/>
      <c r="E16" s="1335"/>
      <c r="F16" s="1335"/>
      <c r="G16" s="1335"/>
      <c r="H16" s="1335"/>
      <c r="I16" s="1335"/>
      <c r="J16" s="1335"/>
      <c r="K16" s="1335"/>
      <c r="L16" s="1335"/>
      <c r="M16" s="1336"/>
    </row>
    <row r="17" spans="1:13" ht="15" customHeight="1">
      <c r="A17" s="1350"/>
      <c r="B17" s="1352" t="s">
        <v>425</v>
      </c>
      <c r="C17" s="698"/>
      <c r="D17" s="699"/>
      <c r="E17" s="699"/>
      <c r="F17" s="699"/>
      <c r="G17" s="699"/>
      <c r="H17" s="699"/>
      <c r="I17" s="699"/>
      <c r="J17" s="699"/>
      <c r="K17" s="699"/>
      <c r="L17" s="699"/>
      <c r="M17" s="700"/>
    </row>
    <row r="18" spans="1:13" ht="15" customHeight="1">
      <c r="A18" s="1350"/>
      <c r="B18" s="1353"/>
      <c r="C18" s="698"/>
      <c r="D18" s="701"/>
      <c r="E18" s="699"/>
      <c r="F18" s="701"/>
      <c r="G18" s="699"/>
      <c r="H18" s="701"/>
      <c r="I18" s="699"/>
      <c r="J18" s="701"/>
      <c r="K18" s="699"/>
      <c r="L18" s="699"/>
      <c r="M18" s="700"/>
    </row>
    <row r="19" spans="1:13" ht="15" customHeight="1">
      <c r="A19" s="1350"/>
      <c r="B19" s="1353"/>
      <c r="C19" s="702" t="s">
        <v>426</v>
      </c>
      <c r="D19" s="703"/>
      <c r="E19" s="702" t="s">
        <v>427</v>
      </c>
      <c r="F19" s="703"/>
      <c r="G19" s="702" t="s">
        <v>428</v>
      </c>
      <c r="H19" s="703"/>
      <c r="I19" s="702" t="s">
        <v>429</v>
      </c>
      <c r="J19" s="703"/>
      <c r="K19" s="702"/>
      <c r="L19" s="702"/>
      <c r="M19" s="700"/>
    </row>
    <row r="20" spans="1:13" ht="15" customHeight="1">
      <c r="A20" s="1350"/>
      <c r="B20" s="1353"/>
      <c r="C20" s="702" t="s">
        <v>431</v>
      </c>
      <c r="D20" s="704"/>
      <c r="E20" s="702" t="s">
        <v>432</v>
      </c>
      <c r="F20" s="705"/>
      <c r="G20" s="702" t="s">
        <v>433</v>
      </c>
      <c r="H20" s="705"/>
      <c r="I20" s="702"/>
      <c r="J20" s="699"/>
      <c r="K20" s="702"/>
      <c r="L20" s="702"/>
      <c r="M20" s="700"/>
    </row>
    <row r="21" spans="1:13" ht="15" customHeight="1">
      <c r="A21" s="1350"/>
      <c r="B21" s="1353"/>
      <c r="C21" s="702" t="s">
        <v>434</v>
      </c>
      <c r="D21" s="704"/>
      <c r="E21" s="702" t="s">
        <v>435</v>
      </c>
      <c r="F21" s="704"/>
      <c r="G21" s="702"/>
      <c r="H21" s="699"/>
      <c r="I21" s="702"/>
      <c r="J21" s="699"/>
      <c r="K21" s="702"/>
      <c r="L21" s="702"/>
      <c r="M21" s="700"/>
    </row>
    <row r="22" spans="1:13" ht="15" customHeight="1">
      <c r="A22" s="1350"/>
      <c r="B22" s="1353"/>
      <c r="C22" s="702" t="s">
        <v>105</v>
      </c>
      <c r="D22" s="706" t="s">
        <v>430</v>
      </c>
      <c r="E22" s="702" t="s">
        <v>436</v>
      </c>
      <c r="F22" s="1355" t="s">
        <v>808</v>
      </c>
      <c r="G22" s="1355"/>
      <c r="H22" s="1355"/>
      <c r="I22" s="1355"/>
      <c r="J22" s="1355"/>
      <c r="K22" s="1355"/>
      <c r="L22" s="690"/>
      <c r="M22" s="707"/>
    </row>
    <row r="23" spans="1:13" ht="15" customHeight="1">
      <c r="A23" s="1350"/>
      <c r="B23" s="1354"/>
      <c r="C23" s="708"/>
      <c r="D23" s="708"/>
      <c r="E23" s="708"/>
      <c r="F23" s="708"/>
      <c r="G23" s="708"/>
      <c r="H23" s="708"/>
      <c r="I23" s="708"/>
      <c r="J23" s="708"/>
      <c r="K23" s="708"/>
      <c r="L23" s="708"/>
      <c r="M23" s="709"/>
    </row>
    <row r="24" spans="1:13" ht="15" customHeight="1">
      <c r="A24" s="1350"/>
      <c r="B24" s="1356" t="s">
        <v>437</v>
      </c>
      <c r="C24" s="699"/>
      <c r="D24" s="699"/>
      <c r="E24" s="699"/>
      <c r="F24" s="699"/>
      <c r="G24" s="699"/>
      <c r="H24" s="699"/>
      <c r="I24" s="699"/>
      <c r="J24" s="699"/>
      <c r="K24" s="699"/>
      <c r="L24" s="688"/>
      <c r="M24" s="689"/>
    </row>
    <row r="25" spans="1:13" ht="15" customHeight="1">
      <c r="A25" s="1350"/>
      <c r="B25" s="1353"/>
      <c r="C25" s="702" t="s">
        <v>438</v>
      </c>
      <c r="D25" s="710"/>
      <c r="E25" s="693"/>
      <c r="F25" s="702" t="s">
        <v>439</v>
      </c>
      <c r="G25" s="711"/>
      <c r="H25" s="693"/>
      <c r="I25" s="702" t="s">
        <v>440</v>
      </c>
      <c r="J25" s="712" t="s">
        <v>509</v>
      </c>
      <c r="K25" s="693"/>
      <c r="L25" s="688"/>
      <c r="M25" s="689"/>
    </row>
    <row r="26" spans="1:13" ht="15" customHeight="1">
      <c r="A26" s="1350"/>
      <c r="B26" s="1353"/>
      <c r="C26" s="702" t="s">
        <v>441</v>
      </c>
      <c r="D26" s="713"/>
      <c r="E26" s="688"/>
      <c r="F26" s="702" t="s">
        <v>442</v>
      </c>
      <c r="G26" s="706"/>
      <c r="H26" s="688"/>
      <c r="I26" s="714"/>
      <c r="J26" s="688"/>
      <c r="K26" s="686"/>
      <c r="L26" s="688"/>
      <c r="M26" s="689"/>
    </row>
    <row r="27" spans="1:13" ht="15" customHeight="1">
      <c r="A27" s="1350"/>
      <c r="B27" s="1354"/>
      <c r="C27" s="701"/>
      <c r="D27" s="701"/>
      <c r="E27" s="701"/>
      <c r="F27" s="701"/>
      <c r="G27" s="701"/>
      <c r="H27" s="701"/>
      <c r="I27" s="701"/>
      <c r="J27" s="701"/>
      <c r="K27" s="701"/>
      <c r="L27" s="691"/>
      <c r="M27" s="692"/>
    </row>
    <row r="28" spans="1:13" ht="15" customHeight="1">
      <c r="A28" s="1350"/>
      <c r="B28" s="685" t="s">
        <v>443</v>
      </c>
      <c r="C28" s="693"/>
      <c r="D28" s="693"/>
      <c r="E28" s="693"/>
      <c r="F28" s="693"/>
      <c r="G28" s="693"/>
      <c r="H28" s="693"/>
      <c r="I28" s="693"/>
      <c r="J28" s="693"/>
      <c r="K28" s="693"/>
      <c r="L28" s="693"/>
      <c r="M28" s="715"/>
    </row>
    <row r="29" spans="1:13" ht="15" customHeight="1">
      <c r="A29" s="1350"/>
      <c r="B29" s="685"/>
      <c r="C29" s="716" t="s">
        <v>444</v>
      </c>
      <c r="D29" s="717" t="s">
        <v>620</v>
      </c>
      <c r="E29" s="693"/>
      <c r="F29" s="718" t="s">
        <v>445</v>
      </c>
      <c r="G29" s="712" t="s">
        <v>354</v>
      </c>
      <c r="H29" s="693"/>
      <c r="I29" s="719" t="s">
        <v>446</v>
      </c>
      <c r="J29" s="720" t="s">
        <v>354</v>
      </c>
      <c r="K29" s="668"/>
      <c r="L29" s="721"/>
      <c r="M29" s="715"/>
    </row>
    <row r="30" spans="1:13" ht="15" customHeight="1">
      <c r="A30" s="1350"/>
      <c r="B30" s="678"/>
      <c r="C30" s="708"/>
      <c r="D30" s="708"/>
      <c r="E30" s="708"/>
      <c r="F30" s="708"/>
      <c r="G30" s="708"/>
      <c r="H30" s="708"/>
      <c r="I30" s="708"/>
      <c r="J30" s="708"/>
      <c r="K30" s="708"/>
      <c r="L30" s="708"/>
      <c r="M30" s="709"/>
    </row>
    <row r="31" spans="1:13" ht="15" customHeight="1">
      <c r="A31" s="1350"/>
      <c r="B31" s="1352" t="s">
        <v>447</v>
      </c>
      <c r="C31" s="722"/>
      <c r="D31" s="722"/>
      <c r="E31" s="722"/>
      <c r="F31" s="723"/>
      <c r="G31" s="723"/>
      <c r="H31" s="723"/>
      <c r="I31" s="722"/>
      <c r="J31" s="722"/>
      <c r="K31" s="722"/>
      <c r="L31" s="688"/>
      <c r="M31" s="689"/>
    </row>
    <row r="32" spans="1:13" ht="15" customHeight="1">
      <c r="A32" s="1350"/>
      <c r="B32" s="1353"/>
      <c r="C32" s="693" t="s">
        <v>448</v>
      </c>
      <c r="D32" s="724" t="s">
        <v>754</v>
      </c>
      <c r="E32" s="722"/>
      <c r="F32" s="725" t="s">
        <v>449</v>
      </c>
      <c r="G32" s="726" t="s">
        <v>482</v>
      </c>
      <c r="H32" s="723"/>
      <c r="I32" s="719"/>
      <c r="J32" s="722"/>
      <c r="K32" s="722"/>
      <c r="L32" s="688"/>
      <c r="M32" s="689"/>
    </row>
    <row r="33" spans="1:13" ht="17" thickBot="1">
      <c r="A33" s="1350"/>
      <c r="B33" s="1357"/>
      <c r="C33" s="693"/>
      <c r="D33" s="727"/>
      <c r="E33" s="722"/>
      <c r="F33" s="725"/>
      <c r="G33" s="723"/>
      <c r="H33" s="723"/>
      <c r="I33" s="719"/>
      <c r="J33" s="722"/>
      <c r="K33" s="722"/>
      <c r="L33" s="688"/>
      <c r="M33" s="689"/>
    </row>
    <row r="34" spans="1:13" ht="16">
      <c r="A34" s="1350"/>
      <c r="B34" s="1358" t="s">
        <v>450</v>
      </c>
      <c r="C34" s="728"/>
      <c r="D34" s="728"/>
      <c r="E34" s="728"/>
      <c r="F34" s="729"/>
      <c r="G34" s="729"/>
      <c r="H34" s="729"/>
      <c r="I34" s="728"/>
      <c r="J34" s="728"/>
      <c r="K34" s="728"/>
      <c r="L34" s="728"/>
      <c r="M34" s="730"/>
    </row>
    <row r="35" spans="1:13" ht="16">
      <c r="A35" s="1350"/>
      <c r="B35" s="1359"/>
      <c r="C35" s="702"/>
      <c r="D35" s="731"/>
      <c r="E35" s="693"/>
      <c r="F35" s="732">
        <v>2024</v>
      </c>
      <c r="G35" s="725"/>
      <c r="H35" s="731">
        <v>2025</v>
      </c>
      <c r="I35" s="686"/>
      <c r="J35" s="733">
        <v>2026</v>
      </c>
      <c r="K35" s="693"/>
      <c r="L35" s="712">
        <v>2027</v>
      </c>
      <c r="M35" s="734"/>
    </row>
    <row r="36" spans="1:13" ht="15" customHeight="1">
      <c r="A36" s="1350"/>
      <c r="B36" s="1359"/>
      <c r="C36" s="702"/>
      <c r="D36" s="735"/>
      <c r="E36" s="736"/>
      <c r="F36" s="737">
        <v>20</v>
      </c>
      <c r="G36" s="738"/>
      <c r="H36" s="737">
        <v>22</v>
      </c>
      <c r="I36" s="736"/>
      <c r="J36" s="737">
        <v>22</v>
      </c>
      <c r="K36" s="736"/>
      <c r="L36" s="739">
        <v>22</v>
      </c>
      <c r="M36" s="740"/>
    </row>
    <row r="37" spans="1:13" ht="15" customHeight="1">
      <c r="A37" s="1350"/>
      <c r="B37" s="1359"/>
      <c r="C37" s="702"/>
      <c r="D37" s="741"/>
      <c r="E37" s="741"/>
      <c r="F37" s="742"/>
      <c r="G37" s="742"/>
      <c r="H37" s="742"/>
      <c r="I37" s="741"/>
      <c r="J37" s="741"/>
      <c r="K37" s="741"/>
      <c r="L37" s="741"/>
      <c r="M37" s="743"/>
    </row>
    <row r="38" spans="1:13" ht="15" customHeight="1">
      <c r="A38" s="1350"/>
      <c r="B38" s="1359"/>
      <c r="C38" s="702"/>
      <c r="D38" s="732">
        <v>2028</v>
      </c>
      <c r="E38" s="741"/>
      <c r="F38" s="732">
        <v>2029</v>
      </c>
      <c r="G38" s="742"/>
      <c r="H38" s="731">
        <v>2030</v>
      </c>
      <c r="I38" s="744"/>
      <c r="J38" s="731">
        <v>2031</v>
      </c>
      <c r="K38" s="741"/>
      <c r="L38" s="731">
        <v>2032</v>
      </c>
      <c r="M38" s="745"/>
    </row>
    <row r="39" spans="1:13" ht="15" customHeight="1">
      <c r="A39" s="1350"/>
      <c r="B39" s="1359"/>
      <c r="C39" s="702"/>
      <c r="D39" s="746">
        <v>22</v>
      </c>
      <c r="E39" s="736"/>
      <c r="F39" s="737">
        <v>22</v>
      </c>
      <c r="G39" s="738"/>
      <c r="H39" s="737">
        <v>22</v>
      </c>
      <c r="I39" s="736"/>
      <c r="J39" s="737">
        <v>22</v>
      </c>
      <c r="K39" s="736"/>
      <c r="L39" s="737">
        <v>22</v>
      </c>
      <c r="M39" s="740"/>
    </row>
    <row r="40" spans="1:13" ht="15" customHeight="1">
      <c r="A40" s="1350"/>
      <c r="B40" s="1359"/>
      <c r="C40" s="702"/>
      <c r="D40" s="741"/>
      <c r="E40" s="741"/>
      <c r="F40" s="742"/>
      <c r="G40" s="742"/>
      <c r="H40" s="742"/>
      <c r="I40" s="741"/>
      <c r="J40" s="741"/>
      <c r="K40" s="741"/>
      <c r="L40" s="741"/>
      <c r="M40" s="743"/>
    </row>
    <row r="41" spans="1:13" ht="15" customHeight="1">
      <c r="A41" s="1350"/>
      <c r="B41" s="1359"/>
      <c r="C41" s="702"/>
      <c r="D41" s="747">
        <v>2033</v>
      </c>
      <c r="E41" s="741"/>
      <c r="F41" s="747" t="s">
        <v>455</v>
      </c>
      <c r="G41" s="742"/>
      <c r="H41" s="748"/>
      <c r="I41" s="744"/>
      <c r="J41" s="744"/>
      <c r="K41" s="741"/>
      <c r="L41" s="741"/>
      <c r="M41" s="745"/>
    </row>
    <row r="42" spans="1:13" ht="16">
      <c r="A42" s="1350"/>
      <c r="B42" s="1359"/>
      <c r="C42" s="702"/>
      <c r="D42" s="732">
        <v>22</v>
      </c>
      <c r="E42" s="741"/>
      <c r="F42" s="731">
        <v>240</v>
      </c>
      <c r="G42" s="742"/>
      <c r="H42" s="742"/>
      <c r="I42" s="741"/>
      <c r="J42" s="741"/>
      <c r="K42" s="741"/>
      <c r="L42" s="741"/>
      <c r="M42" s="743"/>
    </row>
    <row r="43" spans="1:13" ht="17" thickBot="1">
      <c r="A43" s="1350"/>
      <c r="B43" s="1360"/>
      <c r="C43" s="749"/>
      <c r="D43" s="750"/>
      <c r="E43" s="751"/>
      <c r="F43" s="750"/>
      <c r="G43" s="751"/>
      <c r="H43" s="750"/>
      <c r="I43" s="751"/>
      <c r="J43" s="750"/>
      <c r="K43" s="751"/>
      <c r="L43" s="750"/>
      <c r="M43" s="752"/>
    </row>
    <row r="44" spans="1:13" ht="16">
      <c r="A44" s="1350"/>
      <c r="B44" s="1361" t="s">
        <v>456</v>
      </c>
      <c r="C44" s="699"/>
      <c r="D44" s="699"/>
      <c r="E44" s="699"/>
      <c r="F44" s="699"/>
      <c r="G44" s="699"/>
      <c r="H44" s="699"/>
      <c r="I44" s="699"/>
      <c r="J44" s="699"/>
      <c r="K44" s="699"/>
      <c r="L44" s="688"/>
      <c r="M44" s="689"/>
    </row>
    <row r="45" spans="1:13" ht="15" customHeight="1">
      <c r="A45" s="1350"/>
      <c r="B45" s="1353"/>
      <c r="C45" s="688"/>
      <c r="D45" s="753" t="s">
        <v>93</v>
      </c>
      <c r="E45" s="754" t="s">
        <v>95</v>
      </c>
      <c r="F45" s="1362" t="s">
        <v>457</v>
      </c>
      <c r="G45" s="1343"/>
      <c r="H45" s="1344"/>
      <c r="I45" s="1344"/>
      <c r="J45" s="1345"/>
      <c r="K45" s="676" t="s">
        <v>458</v>
      </c>
      <c r="L45" s="1330"/>
      <c r="M45" s="1331"/>
    </row>
    <row r="46" spans="1:13" ht="15" customHeight="1">
      <c r="A46" s="1350"/>
      <c r="B46" s="1353"/>
      <c r="C46" s="688"/>
      <c r="D46" s="755"/>
      <c r="E46" s="756" t="s">
        <v>509</v>
      </c>
      <c r="F46" s="1362"/>
      <c r="G46" s="1346"/>
      <c r="H46" s="1347"/>
      <c r="I46" s="1347"/>
      <c r="J46" s="1348"/>
      <c r="K46" s="688"/>
      <c r="L46" s="1332"/>
      <c r="M46" s="1333"/>
    </row>
    <row r="47" spans="1:13" ht="15" customHeight="1">
      <c r="A47" s="1350"/>
      <c r="B47" s="1354"/>
      <c r="C47" s="691"/>
      <c r="D47" s="691"/>
      <c r="E47" s="691"/>
      <c r="F47" s="691"/>
      <c r="G47" s="691"/>
      <c r="H47" s="691"/>
      <c r="I47" s="691"/>
      <c r="J47" s="691"/>
      <c r="K47" s="691"/>
      <c r="L47" s="688"/>
      <c r="M47" s="689"/>
    </row>
    <row r="48" spans="1:13" ht="89.25" customHeight="1">
      <c r="A48" s="1350"/>
      <c r="B48" s="678" t="s">
        <v>459</v>
      </c>
      <c r="C48" s="1334" t="s">
        <v>1088</v>
      </c>
      <c r="D48" s="1335"/>
      <c r="E48" s="1335"/>
      <c r="F48" s="1335"/>
      <c r="G48" s="1335"/>
      <c r="H48" s="1335"/>
      <c r="I48" s="1335"/>
      <c r="J48" s="1335"/>
      <c r="K48" s="1335"/>
      <c r="L48" s="1335"/>
      <c r="M48" s="1336"/>
    </row>
    <row r="49" spans="1:13" ht="25.5" customHeight="1">
      <c r="A49" s="1350"/>
      <c r="B49" s="697" t="s">
        <v>460</v>
      </c>
      <c r="C49" s="1337" t="s">
        <v>1030</v>
      </c>
      <c r="D49" s="1335"/>
      <c r="E49" s="1335"/>
      <c r="F49" s="1335"/>
      <c r="G49" s="1335"/>
      <c r="H49" s="1335"/>
      <c r="I49" s="1335"/>
      <c r="J49" s="1335"/>
      <c r="K49" s="1335"/>
      <c r="L49" s="1335"/>
      <c r="M49" s="1336"/>
    </row>
    <row r="50" spans="1:13" ht="15" customHeight="1">
      <c r="A50" s="1350"/>
      <c r="B50" s="697" t="s">
        <v>461</v>
      </c>
      <c r="C50" s="679" t="s">
        <v>623</v>
      </c>
      <c r="D50" s="679"/>
      <c r="E50" s="679"/>
      <c r="F50" s="679"/>
      <c r="G50" s="679"/>
      <c r="H50" s="679"/>
      <c r="I50" s="679"/>
      <c r="J50" s="679"/>
      <c r="K50" s="679"/>
      <c r="L50" s="679"/>
      <c r="M50" s="681"/>
    </row>
    <row r="51" spans="1:13" ht="15" customHeight="1">
      <c r="A51" s="1351"/>
      <c r="B51" s="697" t="s">
        <v>462</v>
      </c>
      <c r="C51" s="883">
        <v>45323</v>
      </c>
      <c r="D51" s="679"/>
      <c r="E51" s="679"/>
      <c r="F51" s="679"/>
      <c r="G51" s="679"/>
      <c r="H51" s="679"/>
      <c r="I51" s="679"/>
      <c r="J51" s="679"/>
      <c r="K51" s="679"/>
      <c r="L51" s="679"/>
      <c r="M51" s="681"/>
    </row>
    <row r="52" spans="1:13" ht="21" customHeight="1">
      <c r="A52" s="1338" t="s">
        <v>250</v>
      </c>
      <c r="B52" s="757" t="s">
        <v>463</v>
      </c>
      <c r="C52" s="1324" t="s">
        <v>780</v>
      </c>
      <c r="D52" s="1325"/>
      <c r="E52" s="1325"/>
      <c r="F52" s="1325"/>
      <c r="G52" s="1325"/>
      <c r="H52" s="1325"/>
      <c r="I52" s="1325"/>
      <c r="J52" s="1325"/>
      <c r="K52" s="1325"/>
      <c r="L52" s="1325"/>
      <c r="M52" s="1326"/>
    </row>
    <row r="53" spans="1:13" ht="17">
      <c r="A53" s="1322"/>
      <c r="B53" s="757" t="s">
        <v>465</v>
      </c>
      <c r="C53" s="1324" t="s">
        <v>466</v>
      </c>
      <c r="D53" s="1325"/>
      <c r="E53" s="1325"/>
      <c r="F53" s="1325"/>
      <c r="G53" s="1325"/>
      <c r="H53" s="1325"/>
      <c r="I53" s="1325"/>
      <c r="J53" s="1325"/>
      <c r="K53" s="1325"/>
      <c r="L53" s="1325"/>
      <c r="M53" s="1326"/>
    </row>
    <row r="54" spans="1:13" ht="17">
      <c r="A54" s="1322"/>
      <c r="B54" s="757" t="s">
        <v>467</v>
      </c>
      <c r="C54" s="1324" t="s">
        <v>781</v>
      </c>
      <c r="D54" s="1325"/>
      <c r="E54" s="1325"/>
      <c r="F54" s="1325"/>
      <c r="G54" s="1325"/>
      <c r="H54" s="1325"/>
      <c r="I54" s="1325"/>
      <c r="J54" s="1325"/>
      <c r="K54" s="1325"/>
      <c r="L54" s="1325"/>
      <c r="M54" s="1326"/>
    </row>
    <row r="55" spans="1:13" ht="19.5" customHeight="1">
      <c r="A55" s="1322"/>
      <c r="B55" s="758" t="s">
        <v>469</v>
      </c>
      <c r="C55" s="1324" t="s">
        <v>328</v>
      </c>
      <c r="D55" s="1325"/>
      <c r="E55" s="1325"/>
      <c r="F55" s="1325"/>
      <c r="G55" s="1325"/>
      <c r="H55" s="1325"/>
      <c r="I55" s="1325"/>
      <c r="J55" s="1325"/>
      <c r="K55" s="1325"/>
      <c r="L55" s="1325"/>
      <c r="M55" s="1326"/>
    </row>
    <row r="56" spans="1:13" ht="19.5" customHeight="1">
      <c r="A56" s="1322"/>
      <c r="B56" s="757" t="s">
        <v>470</v>
      </c>
      <c r="C56" s="1340" t="s">
        <v>471</v>
      </c>
      <c r="D56" s="1341"/>
      <c r="E56" s="1341"/>
      <c r="F56" s="1341"/>
      <c r="G56" s="1341"/>
      <c r="H56" s="1341"/>
      <c r="I56" s="1341"/>
      <c r="J56" s="1341"/>
      <c r="K56" s="1341"/>
      <c r="L56" s="1341"/>
      <c r="M56" s="1342"/>
    </row>
    <row r="57" spans="1:13" ht="18" thickBot="1">
      <c r="A57" s="1339"/>
      <c r="B57" s="757" t="s">
        <v>472</v>
      </c>
      <c r="C57" s="1324" t="s">
        <v>734</v>
      </c>
      <c r="D57" s="1325"/>
      <c r="E57" s="1325"/>
      <c r="F57" s="1325"/>
      <c r="G57" s="1325"/>
      <c r="H57" s="1325"/>
      <c r="I57" s="1325"/>
      <c r="J57" s="1325"/>
      <c r="K57" s="1325"/>
      <c r="L57" s="1325"/>
      <c r="M57" s="1326"/>
    </row>
    <row r="58" spans="1:13" ht="26" customHeight="1">
      <c r="A58" s="1321" t="s">
        <v>474</v>
      </c>
      <c r="B58" s="759" t="s">
        <v>475</v>
      </c>
      <c r="C58" s="1324" t="s">
        <v>557</v>
      </c>
      <c r="D58" s="1325"/>
      <c r="E58" s="1325"/>
      <c r="F58" s="1325"/>
      <c r="G58" s="1325"/>
      <c r="H58" s="1325"/>
      <c r="I58" s="1325"/>
      <c r="J58" s="1325"/>
      <c r="K58" s="1325"/>
      <c r="L58" s="1325"/>
      <c r="M58" s="1326"/>
    </row>
    <row r="59" spans="1:13" ht="15" customHeight="1">
      <c r="A59" s="1322"/>
      <c r="B59" s="759" t="s">
        <v>476</v>
      </c>
      <c r="C59" s="1324" t="s">
        <v>558</v>
      </c>
      <c r="D59" s="1325"/>
      <c r="E59" s="1325"/>
      <c r="F59" s="1325"/>
      <c r="G59" s="1325"/>
      <c r="H59" s="1325"/>
      <c r="I59" s="1325"/>
      <c r="J59" s="1325"/>
      <c r="K59" s="1325"/>
      <c r="L59" s="1325"/>
      <c r="M59" s="1326"/>
    </row>
    <row r="60" spans="1:13" ht="66.75" customHeight="1" thickBot="1">
      <c r="A60" s="1323"/>
      <c r="B60" s="760" t="s">
        <v>294</v>
      </c>
      <c r="C60" s="1324" t="s">
        <v>327</v>
      </c>
      <c r="D60" s="1325"/>
      <c r="E60" s="1325"/>
      <c r="F60" s="1325"/>
      <c r="G60" s="1325"/>
      <c r="H60" s="1325"/>
      <c r="I60" s="1325"/>
      <c r="J60" s="1325"/>
      <c r="K60" s="1325"/>
      <c r="L60" s="1325"/>
      <c r="M60" s="1326"/>
    </row>
    <row r="61" spans="1:13" ht="18" thickBot="1">
      <c r="A61" s="761" t="s">
        <v>254</v>
      </c>
      <c r="B61" s="762"/>
      <c r="C61" s="1327"/>
      <c r="D61" s="1328"/>
      <c r="E61" s="1328"/>
      <c r="F61" s="1328"/>
      <c r="G61" s="1328"/>
      <c r="H61" s="1328"/>
      <c r="I61" s="1328"/>
      <c r="J61" s="1328"/>
      <c r="K61" s="1328"/>
      <c r="L61" s="1328"/>
      <c r="M61" s="1329"/>
    </row>
  </sheetData>
  <mergeCells count="47">
    <mergeCell ref="A2:A14"/>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C14:D14"/>
    <mergeCell ref="F14:M14"/>
    <mergeCell ref="B24:B27"/>
    <mergeCell ref="B31:B33"/>
    <mergeCell ref="B34:B43"/>
    <mergeCell ref="B44:B47"/>
    <mergeCell ref="F45:F46"/>
    <mergeCell ref="L45:M46"/>
    <mergeCell ref="C48:M48"/>
    <mergeCell ref="C49:M49"/>
    <mergeCell ref="A52:A57"/>
    <mergeCell ref="C52:M52"/>
    <mergeCell ref="C53:M53"/>
    <mergeCell ref="C54:M54"/>
    <mergeCell ref="C55:M55"/>
    <mergeCell ref="C56:M56"/>
    <mergeCell ref="C57:M57"/>
    <mergeCell ref="G45:J46"/>
    <mergeCell ref="A15:A51"/>
    <mergeCell ref="C15:M15"/>
    <mergeCell ref="C16:M16"/>
    <mergeCell ref="B17:B23"/>
    <mergeCell ref="F22:K22"/>
    <mergeCell ref="A58:A60"/>
    <mergeCell ref="C58:M58"/>
    <mergeCell ref="C59:M59"/>
    <mergeCell ref="C60:M60"/>
    <mergeCell ref="C61:M61"/>
  </mergeCells>
  <hyperlinks>
    <hyperlink ref="C56" r:id="rId1" display="mailto:emartinez@participacionbogota.gov.co" xr:uid="{FF9D9234-9871-9A42-A0CA-EBE78CE35E3D}"/>
  </hyperlinks>
  <pageMargins left="0.7" right="0.7" top="0.75" bottom="0.75" header="0.3" footer="0.3"/>
  <pageSetup paperSize="9" orientation="portrait" r:id="rId2"/>
  <ignoredErrors>
    <ignoredError sqref="G3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2AE36-A5C1-4040-9169-97D26A26AF12}">
  <sheetPr>
    <tabColor rgb="FF0070C0"/>
  </sheetPr>
  <dimension ref="A1:M62"/>
  <sheetViews>
    <sheetView topLeftCell="A43" zoomScale="85" zoomScaleNormal="85" workbookViewId="0">
      <selection activeCell="E40" sqref="E40"/>
    </sheetView>
  </sheetViews>
  <sheetFormatPr baseColWidth="10" defaultColWidth="11.5" defaultRowHeight="16"/>
  <cols>
    <col min="1" max="1" width="25.1640625" style="12" customWidth="1"/>
    <col min="2" max="2" width="39.1640625" style="43" customWidth="1"/>
    <col min="3" max="12" width="11.5" style="12"/>
    <col min="13" max="13" width="24" style="12" customWidth="1"/>
    <col min="14" max="16384" width="11.5" style="12"/>
  </cols>
  <sheetData>
    <row r="1" spans="1:13" ht="17" thickBot="1">
      <c r="A1" s="60"/>
      <c r="B1" s="61" t="s">
        <v>723</v>
      </c>
      <c r="C1" s="62"/>
      <c r="D1" s="62"/>
      <c r="E1" s="62"/>
      <c r="F1" s="62"/>
      <c r="G1" s="62"/>
      <c r="H1" s="62"/>
      <c r="I1" s="62"/>
      <c r="J1" s="62"/>
      <c r="K1" s="62"/>
      <c r="L1" s="62"/>
      <c r="M1" s="63"/>
    </row>
    <row r="2" spans="1:13" ht="17">
      <c r="A2" s="1186" t="s">
        <v>414</v>
      </c>
      <c r="B2" s="150" t="s">
        <v>415</v>
      </c>
      <c r="C2" s="247" t="s">
        <v>812</v>
      </c>
      <c r="D2" s="145"/>
      <c r="E2" s="145"/>
      <c r="F2" s="145"/>
      <c r="G2" s="145"/>
      <c r="H2" s="145"/>
      <c r="I2" s="145"/>
      <c r="J2" s="145"/>
      <c r="K2" s="145"/>
      <c r="L2" s="145"/>
      <c r="M2" s="146"/>
    </row>
    <row r="3" spans="1:13" ht="34">
      <c r="A3" s="1187"/>
      <c r="B3" s="162" t="s">
        <v>499</v>
      </c>
      <c r="C3" s="1202" t="s">
        <v>351</v>
      </c>
      <c r="D3" s="1203"/>
      <c r="E3" s="1203"/>
      <c r="F3" s="1203"/>
      <c r="G3" s="1203"/>
      <c r="H3" s="1203"/>
      <c r="I3" s="1203"/>
      <c r="J3" s="1203"/>
      <c r="K3" s="1203"/>
      <c r="L3" s="1203"/>
      <c r="M3" s="1204"/>
    </row>
    <row r="4" spans="1:13" ht="30.75" customHeight="1">
      <c r="A4" s="1187"/>
      <c r="B4" s="153" t="s">
        <v>290</v>
      </c>
      <c r="C4" s="122" t="s">
        <v>95</v>
      </c>
      <c r="D4" s="123"/>
      <c r="E4" s="124"/>
      <c r="F4" s="1205" t="s">
        <v>291</v>
      </c>
      <c r="G4" s="1206"/>
      <c r="H4" s="125" t="s">
        <v>354</v>
      </c>
      <c r="I4" s="1275"/>
      <c r="J4" s="1203"/>
      <c r="K4" s="1203"/>
      <c r="L4" s="1203"/>
      <c r="M4" s="1204"/>
    </row>
    <row r="5" spans="1:13" ht="29.25" customHeight="1">
      <c r="A5" s="1187"/>
      <c r="B5" s="153" t="s">
        <v>418</v>
      </c>
      <c r="C5" s="1388" t="s">
        <v>419</v>
      </c>
      <c r="D5" s="1389"/>
      <c r="E5" s="1389"/>
      <c r="F5" s="1389"/>
      <c r="G5" s="1389"/>
      <c r="H5" s="1389"/>
      <c r="I5" s="1389"/>
      <c r="J5" s="1389"/>
      <c r="K5" s="1389"/>
      <c r="L5" s="1389"/>
      <c r="M5" s="1390"/>
    </row>
    <row r="6" spans="1:13" ht="17">
      <c r="A6" s="1187"/>
      <c r="B6" s="153" t="s">
        <v>420</v>
      </c>
      <c r="C6" s="269" t="s">
        <v>419</v>
      </c>
      <c r="D6" s="126"/>
      <c r="E6" s="126"/>
      <c r="F6" s="126"/>
      <c r="G6" s="126"/>
      <c r="H6" s="126"/>
      <c r="I6" s="126"/>
      <c r="J6" s="126"/>
      <c r="K6" s="126"/>
      <c r="L6" s="126"/>
      <c r="M6" s="127"/>
    </row>
    <row r="7" spans="1:13" ht="17">
      <c r="A7" s="1187"/>
      <c r="B7" s="162" t="s">
        <v>421</v>
      </c>
      <c r="C7" s="1191" t="s">
        <v>10</v>
      </c>
      <c r="D7" s="1192"/>
      <c r="E7" s="128"/>
      <c r="F7" s="128"/>
      <c r="G7" s="129"/>
      <c r="H7" s="67" t="s">
        <v>294</v>
      </c>
      <c r="I7" s="1193" t="s">
        <v>18</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89" t="s">
        <v>327</v>
      </c>
      <c r="D9" s="1190"/>
      <c r="E9" s="28"/>
      <c r="F9" s="1190"/>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186" customHeight="1">
      <c r="A11" s="1187"/>
      <c r="B11" s="162" t="s">
        <v>424</v>
      </c>
      <c r="C11" s="1235" t="s">
        <v>1190</v>
      </c>
      <c r="D11" s="1233"/>
      <c r="E11" s="1233"/>
      <c r="F11" s="1233"/>
      <c r="G11" s="1233"/>
      <c r="H11" s="1233"/>
      <c r="I11" s="1233"/>
      <c r="J11" s="1233"/>
      <c r="K11" s="1233"/>
      <c r="L11" s="1233"/>
      <c r="M11" s="1234"/>
    </row>
    <row r="12" spans="1:13" ht="159.75" customHeight="1">
      <c r="A12" s="1187"/>
      <c r="B12" s="162" t="s">
        <v>503</v>
      </c>
      <c r="C12" s="1254" t="s">
        <v>1113</v>
      </c>
      <c r="D12" s="1255"/>
      <c r="E12" s="1255"/>
      <c r="F12" s="1255"/>
      <c r="G12" s="1255"/>
      <c r="H12" s="1255"/>
      <c r="I12" s="1255"/>
      <c r="J12" s="1255"/>
      <c r="K12" s="1255"/>
      <c r="L12" s="1255"/>
      <c r="M12" s="1256"/>
    </row>
    <row r="13" spans="1:13" ht="45.75" customHeight="1">
      <c r="A13" s="1187"/>
      <c r="B13" s="162" t="s">
        <v>504</v>
      </c>
      <c r="C13" s="1254" t="s">
        <v>630</v>
      </c>
      <c r="D13" s="1255"/>
      <c r="E13" s="1255"/>
      <c r="F13" s="1255"/>
      <c r="G13" s="1255"/>
      <c r="H13" s="1255"/>
      <c r="I13" s="1255"/>
      <c r="J13" s="1255"/>
      <c r="K13" s="1255"/>
      <c r="L13" s="1255"/>
      <c r="M13" s="1256"/>
    </row>
    <row r="14" spans="1:13" ht="33" customHeight="1">
      <c r="A14" s="1187"/>
      <c r="B14" s="1273" t="s">
        <v>505</v>
      </c>
      <c r="C14" s="1184" t="s">
        <v>86</v>
      </c>
      <c r="D14" s="1185"/>
      <c r="E14" s="91" t="s">
        <v>108</v>
      </c>
      <c r="F14" s="1279" t="s">
        <v>352</v>
      </c>
      <c r="G14" s="1215"/>
      <c r="H14" s="1215"/>
      <c r="I14" s="1215"/>
      <c r="J14" s="1215"/>
      <c r="K14" s="1215"/>
      <c r="L14" s="1215"/>
      <c r="M14" s="1218"/>
    </row>
    <row r="15" spans="1:13">
      <c r="A15" s="1187"/>
      <c r="B15" s="1274"/>
      <c r="C15" s="1184"/>
      <c r="D15" s="1185"/>
      <c r="E15" s="1185"/>
      <c r="F15" s="1185"/>
      <c r="G15" s="1185"/>
      <c r="H15" s="1185"/>
      <c r="I15" s="1185"/>
      <c r="J15" s="1185"/>
      <c r="K15" s="1185"/>
      <c r="L15" s="1185"/>
      <c r="M15" s="1272"/>
    </row>
    <row r="16" spans="1:13" ht="17">
      <c r="A16" s="1178" t="s">
        <v>238</v>
      </c>
      <c r="B16" s="151" t="s">
        <v>280</v>
      </c>
      <c r="C16" s="1184" t="s">
        <v>1</v>
      </c>
      <c r="D16" s="1185"/>
      <c r="E16" s="1185"/>
      <c r="F16" s="1185"/>
      <c r="G16" s="1185"/>
      <c r="H16" s="1185"/>
      <c r="I16" s="1185"/>
      <c r="J16" s="1185"/>
      <c r="K16" s="1185"/>
      <c r="L16" s="1185"/>
      <c r="M16" s="1272"/>
    </row>
    <row r="17" spans="1:13" ht="38.5" customHeight="1">
      <c r="A17" s="1179"/>
      <c r="B17" s="151" t="s">
        <v>507</v>
      </c>
      <c r="C17" s="1184" t="s">
        <v>814</v>
      </c>
      <c r="D17" s="1185"/>
      <c r="E17" s="1185"/>
      <c r="F17" s="1185"/>
      <c r="G17" s="1185"/>
      <c r="H17" s="1185"/>
      <c r="I17" s="1185"/>
      <c r="J17" s="1185"/>
      <c r="K17" s="1185"/>
      <c r="L17" s="1185"/>
      <c r="M17" s="127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20" t="s">
        <v>430</v>
      </c>
      <c r="E23" s="18" t="s">
        <v>436</v>
      </c>
      <c r="F23" s="1391" t="s">
        <v>815</v>
      </c>
      <c r="G23" s="1391"/>
      <c r="H23" s="1391"/>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t="s">
        <v>430</v>
      </c>
      <c r="K26" s="24"/>
      <c r="L26" s="26"/>
      <c r="M26" s="116"/>
    </row>
    <row r="27" spans="1:13" ht="17">
      <c r="A27" s="1179"/>
      <c r="B27" s="1174"/>
      <c r="C27" s="77" t="s">
        <v>441</v>
      </c>
      <c r="D27" s="25"/>
      <c r="E27" s="26"/>
      <c r="F27" s="18" t="s">
        <v>442</v>
      </c>
      <c r="G27" s="19"/>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249">
        <v>105</v>
      </c>
      <c r="E30" s="24"/>
      <c r="F30" s="32" t="s">
        <v>445</v>
      </c>
      <c r="G30" s="19">
        <v>2022</v>
      </c>
      <c r="H30" s="24"/>
      <c r="I30" s="32" t="s">
        <v>446</v>
      </c>
      <c r="J30" s="895" t="s">
        <v>1080</v>
      </c>
      <c r="K30" s="101"/>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1084">
        <v>2023</v>
      </c>
      <c r="E33" s="35"/>
      <c r="F33" s="24" t="s">
        <v>449</v>
      </c>
      <c r="G33" s="36" t="s">
        <v>482</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416">
        <v>2022</v>
      </c>
      <c r="E36" s="6"/>
      <c r="F36" s="352">
        <v>2023</v>
      </c>
      <c r="G36" s="6"/>
      <c r="H36" s="498">
        <v>2024</v>
      </c>
      <c r="I36" s="141"/>
      <c r="J36" s="498">
        <v>2025</v>
      </c>
      <c r="K36" s="6"/>
      <c r="L36" s="352">
        <v>2026</v>
      </c>
      <c r="M36" s="40"/>
    </row>
    <row r="37" spans="1:13">
      <c r="A37" s="1179"/>
      <c r="B37" s="1174"/>
      <c r="C37" s="88"/>
      <c r="D37" s="516"/>
      <c r="E37" s="9"/>
      <c r="F37" s="516">
        <v>134</v>
      </c>
      <c r="G37" s="9"/>
      <c r="H37" s="516">
        <v>131</v>
      </c>
      <c r="I37" s="9"/>
      <c r="J37" s="516">
        <v>97</v>
      </c>
      <c r="K37" s="9"/>
      <c r="L37" s="516">
        <v>153</v>
      </c>
      <c r="M37" s="100"/>
    </row>
    <row r="38" spans="1:13">
      <c r="A38" s="1179"/>
      <c r="B38" s="1174"/>
      <c r="C38" s="88"/>
      <c r="D38" s="352">
        <v>2027</v>
      </c>
      <c r="E38" s="6"/>
      <c r="F38" s="352">
        <v>2028</v>
      </c>
      <c r="G38" s="6"/>
      <c r="H38" s="498">
        <v>2029</v>
      </c>
      <c r="I38" s="141"/>
      <c r="J38" s="498">
        <v>2030</v>
      </c>
      <c r="K38" s="6"/>
      <c r="L38" s="352">
        <v>2031</v>
      </c>
      <c r="M38" s="16"/>
    </row>
    <row r="39" spans="1:13">
      <c r="A39" s="1179"/>
      <c r="B39" s="1174"/>
      <c r="C39" s="88"/>
      <c r="D39" s="515">
        <v>153</v>
      </c>
      <c r="E39" s="9"/>
      <c r="F39" s="516">
        <v>153</v>
      </c>
      <c r="G39" s="9"/>
      <c r="H39" s="516">
        <v>97</v>
      </c>
      <c r="I39" s="9"/>
      <c r="J39" s="515">
        <v>153</v>
      </c>
      <c r="K39" s="9"/>
      <c r="L39" s="515">
        <v>153</v>
      </c>
      <c r="M39" s="100"/>
    </row>
    <row r="40" spans="1:13">
      <c r="A40" s="1179"/>
      <c r="B40" s="1174"/>
      <c r="C40" s="88"/>
      <c r="D40" s="6">
        <v>2032</v>
      </c>
      <c r="E40" s="6"/>
      <c r="F40" s="352">
        <v>2033</v>
      </c>
      <c r="G40" s="6"/>
      <c r="H40" s="498">
        <v>2034</v>
      </c>
      <c r="I40" s="141"/>
      <c r="J40" s="141"/>
      <c r="K40" s="6"/>
      <c r="L40" s="6"/>
      <c r="M40" s="16"/>
    </row>
    <row r="41" spans="1:13">
      <c r="A41" s="1179"/>
      <c r="B41" s="1174"/>
      <c r="C41" s="88"/>
      <c r="D41" s="262">
        <v>153</v>
      </c>
      <c r="E41" s="9"/>
      <c r="F41" s="515">
        <v>153</v>
      </c>
      <c r="G41" s="99"/>
      <c r="H41" s="447">
        <v>153</v>
      </c>
      <c r="I41" s="9"/>
      <c r="J41" s="102"/>
      <c r="K41" s="6"/>
      <c r="L41" s="102"/>
      <c r="M41" s="514"/>
    </row>
    <row r="42" spans="1:13" ht="17">
      <c r="A42" s="1179"/>
      <c r="B42" s="1174"/>
      <c r="C42" s="88"/>
      <c r="D42" s="10" t="s">
        <v>454</v>
      </c>
      <c r="E42" s="99"/>
      <c r="F42" s="10" t="s">
        <v>455</v>
      </c>
      <c r="G42" s="99"/>
      <c r="H42" s="102"/>
      <c r="I42" s="6"/>
      <c r="J42" s="102"/>
      <c r="K42" s="6"/>
      <c r="L42" s="102"/>
      <c r="M42" s="90"/>
    </row>
    <row r="43" spans="1:13">
      <c r="A43" s="1179"/>
      <c r="B43" s="1174"/>
      <c r="C43" s="88"/>
      <c r="D43" s="98"/>
      <c r="E43" s="9"/>
      <c r="F43" s="1392">
        <v>1683</v>
      </c>
      <c r="G43" s="1393"/>
      <c r="H43" s="1278"/>
      <c r="I43" s="1278"/>
      <c r="J43" s="102"/>
      <c r="K43" s="6"/>
      <c r="L43" s="102"/>
      <c r="M43" s="90"/>
    </row>
    <row r="44" spans="1:13">
      <c r="A44" s="1179"/>
      <c r="B44" s="1174"/>
      <c r="C44" s="89"/>
      <c r="D44" s="10"/>
      <c r="E44" s="99"/>
      <c r="F44" s="10"/>
      <c r="G44" s="99"/>
      <c r="H44" s="97"/>
      <c r="I44" s="74"/>
      <c r="J44" s="97"/>
      <c r="K44" s="74"/>
      <c r="L44" s="97"/>
      <c r="M44" s="75"/>
    </row>
    <row r="45" spans="1:13" ht="18" customHeight="1">
      <c r="A45" s="1179"/>
      <c r="B45" s="1181" t="s">
        <v>456</v>
      </c>
      <c r="C45" s="79"/>
      <c r="D45" s="23"/>
      <c r="E45" s="23"/>
      <c r="F45" s="23"/>
      <c r="G45" s="23"/>
      <c r="H45" s="23"/>
      <c r="I45" s="23"/>
      <c r="J45" s="23"/>
      <c r="K45" s="23"/>
      <c r="L45" s="26"/>
      <c r="M45" s="116"/>
    </row>
    <row r="46" spans="1:13" ht="17">
      <c r="A46" s="1179"/>
      <c r="B46" s="1174"/>
      <c r="C46" s="117"/>
      <c r="D46" s="41" t="s">
        <v>93</v>
      </c>
      <c r="E46" s="42" t="s">
        <v>95</v>
      </c>
      <c r="F46" s="1176" t="s">
        <v>457</v>
      </c>
      <c r="G46" s="1177" t="s">
        <v>103</v>
      </c>
      <c r="H46" s="1177"/>
      <c r="I46" s="1177"/>
      <c r="J46" s="1177"/>
      <c r="K46" s="118" t="s">
        <v>458</v>
      </c>
      <c r="L46" s="1219"/>
      <c r="M46" s="1220"/>
    </row>
    <row r="47" spans="1:13">
      <c r="A47" s="1179"/>
      <c r="B47" s="1174"/>
      <c r="C47" s="117"/>
      <c r="D47" s="119" t="s">
        <v>430</v>
      </c>
      <c r="E47" s="19"/>
      <c r="F47" s="1176"/>
      <c r="G47" s="1177"/>
      <c r="H47" s="1177"/>
      <c r="I47" s="1177"/>
      <c r="J47" s="1177"/>
      <c r="K47" s="26"/>
      <c r="L47" s="1221"/>
      <c r="M47" s="1222"/>
    </row>
    <row r="48" spans="1:13">
      <c r="A48" s="1179"/>
      <c r="B48" s="1175"/>
      <c r="C48" s="120"/>
      <c r="D48" s="121"/>
      <c r="E48" s="121"/>
      <c r="F48" s="121"/>
      <c r="G48" s="121"/>
      <c r="H48" s="121"/>
      <c r="I48" s="121"/>
      <c r="J48" s="121"/>
      <c r="K48" s="121"/>
      <c r="L48" s="26"/>
      <c r="M48" s="116"/>
    </row>
    <row r="49" spans="1:13" ht="114.75" customHeight="1">
      <c r="A49" s="1179"/>
      <c r="B49" s="162" t="s">
        <v>459</v>
      </c>
      <c r="C49" s="1235" t="s">
        <v>1082</v>
      </c>
      <c r="D49" s="1233"/>
      <c r="E49" s="1233"/>
      <c r="F49" s="1233"/>
      <c r="G49" s="1233"/>
      <c r="H49" s="1233"/>
      <c r="I49" s="1233"/>
      <c r="J49" s="1233"/>
      <c r="K49" s="1233"/>
      <c r="L49" s="1233"/>
      <c r="M49" s="1234"/>
    </row>
    <row r="50" spans="1:13" ht="17">
      <c r="A50" s="1179"/>
      <c r="B50" s="151" t="s">
        <v>460</v>
      </c>
      <c r="C50" s="248" t="s">
        <v>1031</v>
      </c>
      <c r="D50" s="143"/>
      <c r="E50" s="143"/>
      <c r="F50" s="143"/>
      <c r="G50" s="143"/>
      <c r="H50" s="143"/>
      <c r="I50" s="143"/>
      <c r="J50" s="143"/>
      <c r="K50" s="143"/>
      <c r="L50" s="143"/>
      <c r="M50" s="144"/>
    </row>
    <row r="51" spans="1:13" ht="17">
      <c r="A51" s="1179"/>
      <c r="B51" s="151" t="s">
        <v>461</v>
      </c>
      <c r="C51" s="142">
        <v>30</v>
      </c>
      <c r="D51" s="143"/>
      <c r="E51" s="143"/>
      <c r="F51" s="143"/>
      <c r="G51" s="143"/>
      <c r="H51" s="143"/>
      <c r="I51" s="143"/>
      <c r="J51" s="143"/>
      <c r="K51" s="143"/>
      <c r="L51" s="143"/>
      <c r="M51" s="144"/>
    </row>
    <row r="52" spans="1:13" ht="17">
      <c r="A52" s="1179"/>
      <c r="B52" s="151" t="s">
        <v>462</v>
      </c>
      <c r="C52" s="480">
        <v>45306</v>
      </c>
      <c r="D52" s="143"/>
      <c r="E52" s="143"/>
      <c r="F52" s="143"/>
      <c r="G52" s="143"/>
      <c r="H52" s="143"/>
      <c r="I52" s="143"/>
      <c r="J52" s="143"/>
      <c r="K52" s="143"/>
      <c r="L52" s="143"/>
      <c r="M52" s="144"/>
    </row>
    <row r="53" spans="1:13" ht="15.75" customHeight="1">
      <c r="A53" s="1162" t="s">
        <v>250</v>
      </c>
      <c r="B53" s="155" t="s">
        <v>463</v>
      </c>
      <c r="C53" s="1164" t="s">
        <v>487</v>
      </c>
      <c r="D53" s="1165"/>
      <c r="E53" s="1165"/>
      <c r="F53" s="1165"/>
      <c r="G53" s="1165"/>
      <c r="H53" s="1165"/>
      <c r="I53" s="1165"/>
      <c r="J53" s="1165"/>
      <c r="K53" s="1165"/>
      <c r="L53" s="1165"/>
      <c r="M53" s="1166"/>
    </row>
    <row r="54" spans="1:13" ht="17">
      <c r="A54" s="1163"/>
      <c r="B54" s="155" t="s">
        <v>465</v>
      </c>
      <c r="C54" s="1164" t="s">
        <v>466</v>
      </c>
      <c r="D54" s="1165"/>
      <c r="E54" s="1165"/>
      <c r="F54" s="1165"/>
      <c r="G54" s="1165"/>
      <c r="H54" s="1165"/>
      <c r="I54" s="1165"/>
      <c r="J54" s="1165"/>
      <c r="K54" s="1165"/>
      <c r="L54" s="1165"/>
      <c r="M54" s="1166"/>
    </row>
    <row r="55" spans="1:13" ht="17">
      <c r="A55" s="1163"/>
      <c r="B55" s="155" t="s">
        <v>467</v>
      </c>
      <c r="C55" s="1164" t="s">
        <v>327</v>
      </c>
      <c r="D55" s="1165"/>
      <c r="E55" s="1165"/>
      <c r="F55" s="1165"/>
      <c r="G55" s="1165"/>
      <c r="H55" s="1165"/>
      <c r="I55" s="1165"/>
      <c r="J55" s="1165"/>
      <c r="K55" s="1165"/>
      <c r="L55" s="1165"/>
      <c r="M55" s="1166"/>
    </row>
    <row r="56" spans="1:13" ht="15.75" customHeight="1">
      <c r="A56" s="1163"/>
      <c r="B56" s="156" t="s">
        <v>469</v>
      </c>
      <c r="C56" s="1164" t="s">
        <v>328</v>
      </c>
      <c r="D56" s="1165"/>
      <c r="E56" s="1165"/>
      <c r="F56" s="1165"/>
      <c r="G56" s="1165"/>
      <c r="H56" s="1165"/>
      <c r="I56" s="1165"/>
      <c r="J56" s="1165"/>
      <c r="K56" s="1165"/>
      <c r="L56" s="1165"/>
      <c r="M56" s="1166"/>
    </row>
    <row r="57" spans="1:13" ht="15.75" customHeight="1">
      <c r="A57" s="1163"/>
      <c r="B57" s="155" t="s">
        <v>470</v>
      </c>
      <c r="C57" s="1394" t="s">
        <v>471</v>
      </c>
      <c r="D57" s="1165"/>
      <c r="E57" s="1165"/>
      <c r="F57" s="1165"/>
      <c r="G57" s="1165"/>
      <c r="H57" s="1165"/>
      <c r="I57" s="1165"/>
      <c r="J57" s="1165"/>
      <c r="K57" s="1165"/>
      <c r="L57" s="1165"/>
      <c r="M57" s="1166"/>
    </row>
    <row r="58" spans="1:13" ht="18" thickBot="1">
      <c r="A58" s="1170"/>
      <c r="B58" s="155" t="s">
        <v>472</v>
      </c>
      <c r="C58" s="1164"/>
      <c r="D58" s="1165"/>
      <c r="E58" s="1165"/>
      <c r="F58" s="1165"/>
      <c r="G58" s="1165"/>
      <c r="H58" s="1165"/>
      <c r="I58" s="1165"/>
      <c r="J58" s="1165"/>
      <c r="K58" s="1165"/>
      <c r="L58" s="1165"/>
      <c r="M58" s="1166"/>
    </row>
    <row r="59" spans="1:13" ht="15.75" customHeight="1">
      <c r="A59" s="1162" t="s">
        <v>474</v>
      </c>
      <c r="B59" s="157" t="s">
        <v>475</v>
      </c>
      <c r="C59" s="1164" t="s">
        <v>557</v>
      </c>
      <c r="D59" s="1165"/>
      <c r="E59" s="1165"/>
      <c r="F59" s="1165"/>
      <c r="G59" s="1165"/>
      <c r="H59" s="1165"/>
      <c r="I59" s="1165"/>
      <c r="J59" s="1165"/>
      <c r="K59" s="1165"/>
      <c r="L59" s="1165"/>
      <c r="M59" s="1166"/>
    </row>
    <row r="60" spans="1:13" ht="30" customHeight="1">
      <c r="A60" s="1163"/>
      <c r="B60" s="157" t="s">
        <v>476</v>
      </c>
      <c r="C60" s="1164" t="s">
        <v>558</v>
      </c>
      <c r="D60" s="1165"/>
      <c r="E60" s="1165"/>
      <c r="F60" s="1165"/>
      <c r="G60" s="1165"/>
      <c r="H60" s="1165"/>
      <c r="I60" s="1165"/>
      <c r="J60" s="1165"/>
      <c r="K60" s="1165"/>
      <c r="L60" s="1165"/>
      <c r="M60" s="1166"/>
    </row>
    <row r="61" spans="1:13" ht="30" customHeight="1" thickBot="1">
      <c r="A61" s="1163"/>
      <c r="B61" s="158" t="s">
        <v>294</v>
      </c>
      <c r="C61" s="1164" t="s">
        <v>327</v>
      </c>
      <c r="D61" s="1165"/>
      <c r="E61" s="1165"/>
      <c r="F61" s="1165"/>
      <c r="G61" s="1165"/>
      <c r="H61" s="1165"/>
      <c r="I61" s="1165"/>
      <c r="J61" s="1165"/>
      <c r="K61" s="1165"/>
      <c r="L61" s="1165"/>
      <c r="M61" s="1166"/>
    </row>
    <row r="62" spans="1:13" ht="18" thickBot="1">
      <c r="A62" s="149" t="s">
        <v>254</v>
      </c>
      <c r="B62" s="159"/>
      <c r="C62" s="1167"/>
      <c r="D62" s="1395"/>
      <c r="E62" s="1395"/>
      <c r="F62" s="1395"/>
      <c r="G62" s="1395"/>
      <c r="H62" s="1395"/>
      <c r="I62" s="1395"/>
      <c r="J62" s="1395"/>
      <c r="K62" s="1395"/>
      <c r="L62" s="1395"/>
      <c r="M62" s="1396"/>
    </row>
  </sheetData>
  <mergeCells count="48">
    <mergeCell ref="A59:A61"/>
    <mergeCell ref="C59:M59"/>
    <mergeCell ref="C60:M60"/>
    <mergeCell ref="C61:M61"/>
    <mergeCell ref="C62:M62"/>
    <mergeCell ref="L46:M47"/>
    <mergeCell ref="C49:M49"/>
    <mergeCell ref="A53:A58"/>
    <mergeCell ref="C53:M53"/>
    <mergeCell ref="C54:M54"/>
    <mergeCell ref="C55:M55"/>
    <mergeCell ref="C56:M56"/>
    <mergeCell ref="C57:M57"/>
    <mergeCell ref="C58:M58"/>
    <mergeCell ref="B45:B48"/>
    <mergeCell ref="F46:F47"/>
    <mergeCell ref="G46:J47"/>
    <mergeCell ref="A16:A52"/>
    <mergeCell ref="C16:M16"/>
    <mergeCell ref="C17:M17"/>
    <mergeCell ref="B18:B24"/>
    <mergeCell ref="B25:B28"/>
    <mergeCell ref="B32:B34"/>
    <mergeCell ref="B35:B44"/>
    <mergeCell ref="F43:G43"/>
    <mergeCell ref="H43:I43"/>
    <mergeCell ref="F23:H23"/>
    <mergeCell ref="I9:J9"/>
    <mergeCell ref="C10:D10"/>
    <mergeCell ref="F10:G10"/>
    <mergeCell ref="I10:J10"/>
    <mergeCell ref="C11:M11"/>
    <mergeCell ref="C12:M12"/>
    <mergeCell ref="C13:M13"/>
    <mergeCell ref="C14:D14"/>
    <mergeCell ref="F14:M14"/>
    <mergeCell ref="C15:M15"/>
    <mergeCell ref="A2:A15"/>
    <mergeCell ref="C3:M3"/>
    <mergeCell ref="F4:G4"/>
    <mergeCell ref="I4:M4"/>
    <mergeCell ref="C5:M5"/>
    <mergeCell ref="C7:D7"/>
    <mergeCell ref="I7:M7"/>
    <mergeCell ref="B8:B10"/>
    <mergeCell ref="C9:D9"/>
    <mergeCell ref="F9:G9"/>
    <mergeCell ref="B14:B15"/>
  </mergeCells>
  <dataValidations count="7">
    <dataValidation allowBlank="1" showInputMessage="1" showErrorMessage="1" prompt="Seleccione de la lista desplegable" sqref="B4 B7 H7" xr:uid="{7258ABAB-8985-4AFD-82C1-4E2413085249}"/>
    <dataValidation allowBlank="1" showInputMessage="1" showErrorMessage="1" prompt="Incluir una ficha por cada indicador, ya sea de producto o de resultado" sqref="B1" xr:uid="{BD1D4F7F-582E-484A-812D-6F35E4CEA5EA}"/>
    <dataValidation allowBlank="1" showInputMessage="1" showErrorMessage="1" prompt="Identifique el ODS a que le apunta el indicador de producto. Seleccione de la lista desplegable._x000a_" sqref="B14:B15" xr:uid="{A9577A40-B399-4757-9D72-7638DE0FABCF}"/>
    <dataValidation allowBlank="1" showInputMessage="1" showErrorMessage="1" prompt="Identifique la meta ODS a que le apunta el indicador de producto. Seleccione de la lista desplegable." sqref="E14" xr:uid="{3B280DB9-B3D4-46C6-86BE-D9E5EDF33BA7}"/>
    <dataValidation allowBlank="1" showInputMessage="1" showErrorMessage="1" prompt="Determine si el indicador responde a un enfoque (Derechos Humanos, Género, Diferencial, Poblacional, Ambiental y Territorial). Si responde a más de enfoque separelos por ;" sqref="B16" xr:uid="{93480DDF-CF16-40E0-AC0E-91FEA2D7830B}"/>
    <dataValidation allowBlank="1" showInputMessage="1" showErrorMessage="1" prompt="Si corresponde a un indicador del PDD, identifique el código de la meta el cual se encuentra en el listado de indicadores del plan que se encuentra en la caja de herramientas._x000a__x000a_" sqref="F4" xr:uid="{1793BBB4-3DB2-49C3-8116-F2F052C3894C}"/>
    <dataValidation type="list" allowBlank="1" showInputMessage="1" showErrorMessage="1" sqref="I7:M7" xr:uid="{62DE9A0E-4E5C-4AA0-9D4F-477FEA98D797}">
      <formula1>INDIRECT($C$7)</formula1>
    </dataValidation>
  </dataValidations>
  <hyperlinks>
    <hyperlink ref="C57" r:id="rId1" xr:uid="{10173E8D-9ED8-4685-9FC3-FBE3D338847A}"/>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4">
        <x14:dataValidation type="list" allowBlank="1" showInputMessage="1" showErrorMessage="1" xr:uid="{0C4C7FC2-10AB-4DB9-9C19-52FEC67458D4}">
          <x14:formula1>
            <xm:f>Desplegables!$B$45:$B$46</xm:f>
          </x14:formula1>
          <xm:sqref>C4</xm:sqref>
        </x14:dataValidation>
        <x14:dataValidation type="list" allowBlank="1" showInputMessage="1" showErrorMessage="1" xr:uid="{429AE1C1-AE9B-458C-9C24-FE53D7001B2D}">
          <x14:formula1>
            <xm:f>Desplegables!$B$50:$B$52</xm:f>
          </x14:formula1>
          <xm:sqref>G46:J47</xm:sqref>
        </x14:dataValidation>
        <x14:dataValidation type="list" allowBlank="1" showInputMessage="1" showErrorMessage="1" xr:uid="{60CA6377-5E15-47B6-A016-111430DD888B}">
          <x14:formula1>
            <xm:f>Desplegables!$I$4:$I$18</xm:f>
          </x14:formula1>
          <xm:sqref>C7</xm:sqref>
        </x14:dataValidation>
        <x14:dataValidation type="list" allowBlank="1" showInputMessage="1" showErrorMessage="1" xr:uid="{3554EDAE-A273-4F15-9E3F-1E1905B9F40C}">
          <x14:formula1>
            <xm:f>Desplegables!$L$24:$L$39</xm:f>
          </x14:formula1>
          <xm:sqref>C14:D14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4A7E5-24B6-408F-ADD9-01486B19348C}">
  <sheetPr>
    <tabColor rgb="FF0070C0"/>
  </sheetPr>
  <dimension ref="A1:M62"/>
  <sheetViews>
    <sheetView topLeftCell="B46" workbookViewId="0">
      <selection activeCell="C57" sqref="C57:M57"/>
    </sheetView>
  </sheetViews>
  <sheetFormatPr baseColWidth="10" defaultColWidth="10.83203125" defaultRowHeight="16"/>
  <cols>
    <col min="1" max="1" width="25.1640625" style="12" customWidth="1"/>
    <col min="2" max="2" width="45" style="43" customWidth="1"/>
    <col min="3" max="16384" width="10.83203125" style="12"/>
  </cols>
  <sheetData>
    <row r="1" spans="1:13" ht="26" customHeight="1" thickBot="1">
      <c r="A1" s="315"/>
      <c r="B1" s="61" t="s">
        <v>811</v>
      </c>
      <c r="C1" s="62"/>
      <c r="D1" s="62"/>
      <c r="E1" s="62"/>
      <c r="F1" s="62"/>
      <c r="G1" s="62"/>
      <c r="H1" s="62"/>
      <c r="I1" s="62"/>
      <c r="J1" s="62"/>
      <c r="K1" s="62"/>
      <c r="L1" s="62"/>
      <c r="M1" s="63"/>
    </row>
    <row r="2" spans="1:13" ht="49" customHeight="1">
      <c r="A2" s="1310" t="s">
        <v>414</v>
      </c>
      <c r="B2" s="150" t="s">
        <v>415</v>
      </c>
      <c r="C2" s="1312" t="s">
        <v>1305</v>
      </c>
      <c r="D2" s="1313"/>
      <c r="E2" s="1313"/>
      <c r="F2" s="1313"/>
      <c r="G2" s="1313"/>
      <c r="H2" s="1313"/>
      <c r="I2" s="1313"/>
      <c r="J2" s="1313"/>
      <c r="K2" s="1313"/>
      <c r="L2" s="1313"/>
      <c r="M2" s="1314"/>
    </row>
    <row r="3" spans="1:13" ht="34">
      <c r="A3" s="1311"/>
      <c r="B3" s="151" t="s">
        <v>499</v>
      </c>
      <c r="C3" s="1202" t="s">
        <v>351</v>
      </c>
      <c r="D3" s="1203"/>
      <c r="E3" s="1203"/>
      <c r="F3" s="1203"/>
      <c r="G3" s="1203"/>
      <c r="H3" s="1203"/>
      <c r="I3" s="1203"/>
      <c r="J3" s="1203"/>
      <c r="K3" s="1203"/>
      <c r="L3" s="1203"/>
      <c r="M3" s="1204"/>
    </row>
    <row r="4" spans="1:13" ht="17">
      <c r="A4" s="1311"/>
      <c r="B4" s="153" t="s">
        <v>290</v>
      </c>
      <c r="C4" s="122" t="s">
        <v>95</v>
      </c>
      <c r="D4" s="123"/>
      <c r="E4" s="124"/>
      <c r="F4" s="1205" t="s">
        <v>291</v>
      </c>
      <c r="G4" s="1206"/>
      <c r="H4" s="125" t="s">
        <v>354</v>
      </c>
      <c r="I4" s="126"/>
      <c r="J4" s="126"/>
      <c r="K4" s="126"/>
      <c r="L4" s="126"/>
      <c r="M4" s="127"/>
    </row>
    <row r="5" spans="1:13" ht="17">
      <c r="A5" s="1311"/>
      <c r="B5" s="153" t="s">
        <v>418</v>
      </c>
      <c r="C5" s="122" t="s">
        <v>419</v>
      </c>
      <c r="D5" s="126"/>
      <c r="E5" s="126"/>
      <c r="F5" s="126"/>
      <c r="G5" s="126"/>
      <c r="H5" s="126"/>
      <c r="I5" s="126"/>
      <c r="J5" s="126"/>
      <c r="K5" s="126"/>
      <c r="L5" s="126"/>
      <c r="M5" s="127"/>
    </row>
    <row r="6" spans="1:13" ht="17">
      <c r="A6" s="1311"/>
      <c r="B6" s="153" t="s">
        <v>420</v>
      </c>
      <c r="C6" s="122" t="s">
        <v>419</v>
      </c>
      <c r="D6" s="126"/>
      <c r="E6" s="126"/>
      <c r="F6" s="126"/>
      <c r="G6" s="126"/>
      <c r="H6" s="126"/>
      <c r="I6" s="126"/>
      <c r="J6" s="126"/>
      <c r="K6" s="126"/>
      <c r="L6" s="126"/>
      <c r="M6" s="127"/>
    </row>
    <row r="7" spans="1:13" ht="17">
      <c r="A7" s="1311"/>
      <c r="B7" s="162" t="s">
        <v>421</v>
      </c>
      <c r="C7" s="1191" t="s">
        <v>37</v>
      </c>
      <c r="D7" s="1192"/>
      <c r="E7" s="128"/>
      <c r="F7" s="128"/>
      <c r="G7" s="129"/>
      <c r="H7" s="67" t="s">
        <v>294</v>
      </c>
      <c r="I7" s="1193" t="s">
        <v>80</v>
      </c>
      <c r="J7" s="1192"/>
      <c r="K7" s="1192"/>
      <c r="L7" s="1192"/>
      <c r="M7" s="1194"/>
    </row>
    <row r="8" spans="1:13">
      <c r="A8" s="1311"/>
      <c r="B8" s="1273" t="s">
        <v>422</v>
      </c>
      <c r="C8" s="130"/>
      <c r="D8" s="131"/>
      <c r="E8" s="131"/>
      <c r="F8" s="131"/>
      <c r="G8" s="131"/>
      <c r="H8" s="131"/>
      <c r="I8" s="131"/>
      <c r="J8" s="131"/>
      <c r="K8" s="131"/>
      <c r="L8" s="132"/>
      <c r="M8" s="133"/>
    </row>
    <row r="9" spans="1:13">
      <c r="A9" s="1311"/>
      <c r="B9" s="1274"/>
      <c r="C9" s="1189" t="s">
        <v>923</v>
      </c>
      <c r="D9" s="1190"/>
      <c r="E9" s="28"/>
      <c r="F9" s="1190" t="s">
        <v>327</v>
      </c>
      <c r="G9" s="1190"/>
      <c r="H9" s="28"/>
      <c r="I9" s="1190"/>
      <c r="J9" s="1190"/>
      <c r="K9" s="28"/>
      <c r="L9" s="26"/>
      <c r="M9" s="116"/>
    </row>
    <row r="10" spans="1:13">
      <c r="A10" s="1311"/>
      <c r="B10" s="1287"/>
      <c r="C10" s="1189" t="s">
        <v>423</v>
      </c>
      <c r="D10" s="1190"/>
      <c r="E10" s="134"/>
      <c r="F10" s="1190" t="s">
        <v>423</v>
      </c>
      <c r="G10" s="1190"/>
      <c r="H10" s="134"/>
      <c r="I10" s="1190" t="s">
        <v>423</v>
      </c>
      <c r="J10" s="1190"/>
      <c r="K10" s="134"/>
      <c r="L10" s="121"/>
      <c r="M10" s="135"/>
    </row>
    <row r="11" spans="1:13" ht="56.25" customHeight="1">
      <c r="A11" s="1311"/>
      <c r="B11" s="162" t="s">
        <v>424</v>
      </c>
      <c r="C11" s="1289" t="s">
        <v>1309</v>
      </c>
      <c r="D11" s="1290"/>
      <c r="E11" s="1290"/>
      <c r="F11" s="1290"/>
      <c r="G11" s="1290"/>
      <c r="H11" s="1290"/>
      <c r="I11" s="1290"/>
      <c r="J11" s="1290"/>
      <c r="K11" s="1290"/>
      <c r="L11" s="1290"/>
      <c r="M11" s="1291"/>
    </row>
    <row r="12" spans="1:13" ht="87.75" customHeight="1">
      <c r="A12" s="1311"/>
      <c r="B12" s="162" t="s">
        <v>503</v>
      </c>
      <c r="C12" s="1289" t="s">
        <v>1310</v>
      </c>
      <c r="D12" s="1290"/>
      <c r="E12" s="1290"/>
      <c r="F12" s="1290"/>
      <c r="G12" s="1290"/>
      <c r="H12" s="1290"/>
      <c r="I12" s="1290"/>
      <c r="J12" s="1290"/>
      <c r="K12" s="1290"/>
      <c r="L12" s="1290"/>
      <c r="M12" s="1291"/>
    </row>
    <row r="13" spans="1:13" ht="34">
      <c r="A13" s="1311"/>
      <c r="B13" s="151" t="s">
        <v>504</v>
      </c>
      <c r="C13" s="1400" t="s">
        <v>350</v>
      </c>
      <c r="D13" s="1398"/>
      <c r="E13" s="1398"/>
      <c r="F13" s="1398"/>
      <c r="G13" s="1398"/>
      <c r="H13" s="1398"/>
      <c r="I13" s="1398"/>
      <c r="J13" s="1398"/>
      <c r="K13" s="1398"/>
      <c r="L13" s="1398"/>
      <c r="M13" s="1399"/>
    </row>
    <row r="14" spans="1:13" ht="17">
      <c r="A14" s="1311"/>
      <c r="B14" s="1273" t="s">
        <v>505</v>
      </c>
      <c r="C14" s="1400" t="s">
        <v>78</v>
      </c>
      <c r="D14" s="1398"/>
      <c r="E14" s="360" t="s">
        <v>108</v>
      </c>
      <c r="F14" s="1397" t="s">
        <v>329</v>
      </c>
      <c r="G14" s="1398"/>
      <c r="H14" s="1398"/>
      <c r="I14" s="1398"/>
      <c r="J14" s="1398"/>
      <c r="K14" s="1398"/>
      <c r="L14" s="1398"/>
      <c r="M14" s="1399"/>
    </row>
    <row r="15" spans="1:13">
      <c r="A15" s="1311"/>
      <c r="B15" s="1274"/>
      <c r="C15" s="1400"/>
      <c r="D15" s="1398"/>
      <c r="E15" s="1398"/>
      <c r="F15" s="1398"/>
      <c r="G15" s="1398"/>
      <c r="H15" s="1398"/>
      <c r="I15" s="1398"/>
      <c r="J15" s="1398"/>
      <c r="K15" s="1398"/>
      <c r="L15" s="1398"/>
      <c r="M15" s="1399"/>
    </row>
    <row r="16" spans="1:13" ht="17">
      <c r="A16" s="1296" t="s">
        <v>238</v>
      </c>
      <c r="B16" s="151" t="s">
        <v>280</v>
      </c>
      <c r="C16" s="1400" t="s">
        <v>913</v>
      </c>
      <c r="D16" s="1398"/>
      <c r="E16" s="1398"/>
      <c r="F16" s="1398"/>
      <c r="G16" s="1398"/>
      <c r="H16" s="1398"/>
      <c r="I16" s="1398"/>
      <c r="J16" s="1398"/>
      <c r="K16" s="1398"/>
      <c r="L16" s="1398"/>
      <c r="M16" s="1399"/>
    </row>
    <row r="17" spans="1:13" ht="55" customHeight="1">
      <c r="A17" s="1297"/>
      <c r="B17" s="151" t="s">
        <v>507</v>
      </c>
      <c r="C17" s="1289" t="s">
        <v>1311</v>
      </c>
      <c r="D17" s="1290"/>
      <c r="E17" s="1290"/>
      <c r="F17" s="1290"/>
      <c r="G17" s="1290"/>
      <c r="H17" s="1290"/>
      <c r="I17" s="1290"/>
      <c r="J17" s="1290"/>
      <c r="K17" s="1290"/>
      <c r="L17" s="1290"/>
      <c r="M17" s="1291"/>
    </row>
    <row r="18" spans="1:13">
      <c r="A18" s="1297"/>
      <c r="B18" s="1181" t="s">
        <v>425</v>
      </c>
      <c r="C18" s="138"/>
      <c r="D18" s="13"/>
      <c r="E18" s="13"/>
      <c r="F18" s="13"/>
      <c r="G18" s="13"/>
      <c r="H18" s="13"/>
      <c r="I18" s="13"/>
      <c r="J18" s="13"/>
      <c r="K18" s="13"/>
      <c r="L18" s="13"/>
      <c r="M18" s="14"/>
    </row>
    <row r="19" spans="1:13">
      <c r="A19" s="1297"/>
      <c r="B19" s="1174"/>
      <c r="C19" s="76"/>
      <c r="D19" s="15"/>
      <c r="E19" s="5"/>
      <c r="F19" s="15"/>
      <c r="G19" s="5"/>
      <c r="H19" s="15"/>
      <c r="I19" s="5"/>
      <c r="J19" s="15"/>
      <c r="K19" s="5"/>
      <c r="L19" s="5"/>
      <c r="M19" s="16"/>
    </row>
    <row r="20" spans="1:13" ht="17">
      <c r="A20" s="1297"/>
      <c r="B20" s="1174"/>
      <c r="C20" s="362" t="s">
        <v>426</v>
      </c>
      <c r="D20" s="363"/>
      <c r="E20" s="364" t="s">
        <v>427</v>
      </c>
      <c r="F20" s="363"/>
      <c r="G20" s="364" t="s">
        <v>428</v>
      </c>
      <c r="H20" s="363"/>
      <c r="I20" s="364" t="s">
        <v>429</v>
      </c>
      <c r="J20" s="365"/>
      <c r="K20" s="364"/>
      <c r="L20" s="364"/>
      <c r="M20" s="366"/>
    </row>
    <row r="21" spans="1:13" ht="17">
      <c r="A21" s="1297"/>
      <c r="B21" s="1174"/>
      <c r="C21" s="362" t="s">
        <v>431</v>
      </c>
      <c r="D21" s="367"/>
      <c r="E21" s="364" t="s">
        <v>432</v>
      </c>
      <c r="F21" s="368"/>
      <c r="G21" s="364" t="s">
        <v>433</v>
      </c>
      <c r="H21" s="368"/>
      <c r="I21" s="364"/>
      <c r="J21" s="369"/>
      <c r="K21" s="364"/>
      <c r="L21" s="364"/>
      <c r="M21" s="366"/>
    </row>
    <row r="22" spans="1:13" ht="17">
      <c r="A22" s="1297"/>
      <c r="B22" s="1174"/>
      <c r="C22" s="362" t="s">
        <v>434</v>
      </c>
      <c r="D22" s="367"/>
      <c r="E22" s="364" t="s">
        <v>435</v>
      </c>
      <c r="F22" s="367"/>
      <c r="G22" s="364"/>
      <c r="H22" s="369"/>
      <c r="I22" s="364"/>
      <c r="J22" s="369"/>
      <c r="K22" s="364"/>
      <c r="L22" s="364"/>
      <c r="M22" s="366"/>
    </row>
    <row r="23" spans="1:13" ht="17">
      <c r="A23" s="1297"/>
      <c r="B23" s="1174"/>
      <c r="C23" s="362" t="s">
        <v>105</v>
      </c>
      <c r="D23" s="367" t="s">
        <v>430</v>
      </c>
      <c r="E23" s="364" t="s">
        <v>436</v>
      </c>
      <c r="F23" s="316" t="s">
        <v>918</v>
      </c>
      <c r="G23" s="316"/>
      <c r="H23" s="316"/>
      <c r="I23" s="316"/>
      <c r="J23" s="316"/>
      <c r="K23" s="316"/>
      <c r="L23" s="316"/>
      <c r="M23" s="317"/>
    </row>
    <row r="24" spans="1:13">
      <c r="A24" s="1297"/>
      <c r="B24" s="1175"/>
      <c r="C24" s="371"/>
      <c r="D24" s="372"/>
      <c r="E24" s="372"/>
      <c r="F24" s="372"/>
      <c r="G24" s="372"/>
      <c r="H24" s="372"/>
      <c r="I24" s="372"/>
      <c r="J24" s="372"/>
      <c r="K24" s="372"/>
      <c r="L24" s="372"/>
      <c r="M24" s="373"/>
    </row>
    <row r="25" spans="1:13">
      <c r="A25" s="1297"/>
      <c r="B25" s="1181" t="s">
        <v>437</v>
      </c>
      <c r="C25" s="374"/>
      <c r="D25" s="375"/>
      <c r="E25" s="375"/>
      <c r="F25" s="375"/>
      <c r="G25" s="375"/>
      <c r="H25" s="375"/>
      <c r="I25" s="375"/>
      <c r="J25" s="375"/>
      <c r="K25" s="375"/>
      <c r="L25" s="132"/>
      <c r="M25" s="133"/>
    </row>
    <row r="26" spans="1:13" ht="17">
      <c r="A26" s="1297"/>
      <c r="B26" s="1174"/>
      <c r="C26" s="362" t="s">
        <v>438</v>
      </c>
      <c r="D26" s="368"/>
      <c r="E26" s="376"/>
      <c r="F26" s="364" t="s">
        <v>439</v>
      </c>
      <c r="G26" s="367"/>
      <c r="H26" s="376"/>
      <c r="I26" s="364" t="s">
        <v>440</v>
      </c>
      <c r="J26" s="367" t="s">
        <v>430</v>
      </c>
      <c r="K26" s="376"/>
      <c r="L26" s="26"/>
      <c r="M26" s="116"/>
    </row>
    <row r="27" spans="1:13" ht="17">
      <c r="A27" s="1297"/>
      <c r="B27" s="1174"/>
      <c r="C27" s="362" t="s">
        <v>441</v>
      </c>
      <c r="D27" s="25"/>
      <c r="E27" s="26"/>
      <c r="F27" s="364" t="s">
        <v>442</v>
      </c>
      <c r="G27" s="368"/>
      <c r="H27" s="26"/>
      <c r="I27" s="27"/>
      <c r="J27" s="26"/>
      <c r="K27" s="28"/>
      <c r="L27" s="26"/>
      <c r="M27" s="116"/>
    </row>
    <row r="28" spans="1:13">
      <c r="A28" s="1297"/>
      <c r="B28" s="1175"/>
      <c r="C28" s="377"/>
      <c r="D28" s="378"/>
      <c r="E28" s="378"/>
      <c r="F28" s="378"/>
      <c r="G28" s="378"/>
      <c r="H28" s="378"/>
      <c r="I28" s="378"/>
      <c r="J28" s="378"/>
      <c r="K28" s="378"/>
      <c r="L28" s="121"/>
      <c r="M28" s="135"/>
    </row>
    <row r="29" spans="1:13" ht="17">
      <c r="A29" s="1297"/>
      <c r="B29" s="154" t="s">
        <v>443</v>
      </c>
      <c r="C29" s="379"/>
      <c r="D29" s="380"/>
      <c r="E29" s="380"/>
      <c r="F29" s="380"/>
      <c r="G29" s="380"/>
      <c r="H29" s="380"/>
      <c r="I29" s="380"/>
      <c r="J29" s="380"/>
      <c r="K29" s="380"/>
      <c r="L29" s="380"/>
      <c r="M29" s="381"/>
    </row>
    <row r="30" spans="1:13" ht="17">
      <c r="A30" s="1297"/>
      <c r="B30" s="154"/>
      <c r="C30" s="382" t="s">
        <v>444</v>
      </c>
      <c r="D30" s="422"/>
      <c r="E30" s="376"/>
      <c r="F30" s="385" t="s">
        <v>445</v>
      </c>
      <c r="G30" s="368"/>
      <c r="H30" s="376"/>
      <c r="I30" s="385" t="s">
        <v>446</v>
      </c>
      <c r="J30" s="386"/>
      <c r="K30" s="387"/>
      <c r="L30" s="388"/>
      <c r="M30" s="389"/>
    </row>
    <row r="31" spans="1:13">
      <c r="A31" s="1297"/>
      <c r="B31" s="153"/>
      <c r="C31" s="371"/>
      <c r="D31" s="372"/>
      <c r="E31" s="372"/>
      <c r="F31" s="372"/>
      <c r="G31" s="372"/>
      <c r="H31" s="372"/>
      <c r="I31" s="372"/>
      <c r="J31" s="372"/>
      <c r="K31" s="372"/>
      <c r="L31" s="372"/>
      <c r="M31" s="373"/>
    </row>
    <row r="32" spans="1:13">
      <c r="A32" s="1297"/>
      <c r="B32" s="1181" t="s">
        <v>447</v>
      </c>
      <c r="C32" s="84"/>
      <c r="D32" s="33"/>
      <c r="E32" s="33"/>
      <c r="F32" s="33"/>
      <c r="G32" s="33"/>
      <c r="H32" s="33"/>
      <c r="I32" s="33"/>
      <c r="J32" s="33"/>
      <c r="K32" s="33"/>
      <c r="L32" s="132"/>
      <c r="M32" s="133"/>
    </row>
    <row r="33" spans="1:13" ht="17">
      <c r="A33" s="1297"/>
      <c r="B33" s="1174"/>
      <c r="C33" s="391" t="s">
        <v>448</v>
      </c>
      <c r="D33" s="332">
        <v>2023</v>
      </c>
      <c r="E33" s="35"/>
      <c r="F33" s="376" t="s">
        <v>449</v>
      </c>
      <c r="G33" s="36" t="s">
        <v>482</v>
      </c>
      <c r="H33" s="35"/>
      <c r="I33" s="385"/>
      <c r="J33" s="35"/>
      <c r="K33" s="35"/>
      <c r="L33" s="26"/>
      <c r="M33" s="116"/>
    </row>
    <row r="34" spans="1:13">
      <c r="A34" s="1297"/>
      <c r="B34" s="1175"/>
      <c r="C34" s="371"/>
      <c r="D34" s="333"/>
      <c r="E34" s="38"/>
      <c r="F34" s="372"/>
      <c r="G34" s="38"/>
      <c r="H34" s="38"/>
      <c r="I34" s="415"/>
      <c r="J34" s="38"/>
      <c r="K34" s="38"/>
      <c r="L34" s="121"/>
      <c r="M34" s="135"/>
    </row>
    <row r="35" spans="1:13">
      <c r="A35" s="1297"/>
      <c r="B35" s="1181" t="s">
        <v>450</v>
      </c>
      <c r="C35" s="86"/>
      <c r="D35" s="73"/>
      <c r="E35" s="73"/>
      <c r="F35" s="73"/>
      <c r="G35" s="73"/>
      <c r="H35" s="73"/>
      <c r="I35" s="73"/>
      <c r="J35" s="73"/>
      <c r="K35" s="73"/>
      <c r="L35" s="73"/>
      <c r="M35" s="87"/>
    </row>
    <row r="36" spans="1:13">
      <c r="A36" s="1297"/>
      <c r="B36" s="1174"/>
      <c r="C36" s="88"/>
      <c r="D36" s="797">
        <v>2023</v>
      </c>
      <c r="E36" s="6"/>
      <c r="F36" s="797">
        <v>2024</v>
      </c>
      <c r="G36" s="809"/>
      <c r="H36" s="797">
        <v>2025</v>
      </c>
      <c r="I36" s="811"/>
      <c r="J36" s="797">
        <v>2026</v>
      </c>
      <c r="K36" s="809"/>
      <c r="L36" s="797">
        <v>2027</v>
      </c>
      <c r="M36" s="40"/>
    </row>
    <row r="37" spans="1:13" ht="17">
      <c r="A37" s="1297"/>
      <c r="B37" s="1174"/>
      <c r="C37" s="88"/>
      <c r="D37" s="342" t="s">
        <v>924</v>
      </c>
      <c r="E37" s="9"/>
      <c r="F37" s="342" t="s">
        <v>924</v>
      </c>
      <c r="G37" s="9"/>
      <c r="H37" s="342" t="s">
        <v>924</v>
      </c>
      <c r="I37" s="9"/>
      <c r="J37" s="342" t="s">
        <v>924</v>
      </c>
      <c r="K37" s="9"/>
      <c r="L37" s="342" t="s">
        <v>924</v>
      </c>
      <c r="M37" s="100"/>
    </row>
    <row r="38" spans="1:13">
      <c r="A38" s="1297"/>
      <c r="B38" s="1174"/>
      <c r="C38" s="88"/>
      <c r="D38" s="797">
        <v>2028</v>
      </c>
      <c r="E38" s="809"/>
      <c r="F38" s="797">
        <v>2029</v>
      </c>
      <c r="G38" s="809"/>
      <c r="H38" s="797">
        <v>2030</v>
      </c>
      <c r="I38" s="811"/>
      <c r="J38" s="797">
        <v>2031</v>
      </c>
      <c r="K38" s="809"/>
      <c r="L38" s="797">
        <v>2032</v>
      </c>
      <c r="M38" s="16"/>
    </row>
    <row r="39" spans="1:13" ht="17">
      <c r="A39" s="1297"/>
      <c r="B39" s="1174"/>
      <c r="C39" s="88"/>
      <c r="D39" s="342" t="s">
        <v>924</v>
      </c>
      <c r="E39" s="9"/>
      <c r="F39" s="342" t="s">
        <v>924</v>
      </c>
      <c r="G39" s="9"/>
      <c r="H39" s="342" t="s">
        <v>924</v>
      </c>
      <c r="I39" s="9"/>
      <c r="J39" s="342" t="s">
        <v>924</v>
      </c>
      <c r="K39" s="9"/>
      <c r="L39" s="342" t="s">
        <v>924</v>
      </c>
      <c r="M39" s="100"/>
    </row>
    <row r="40" spans="1:13">
      <c r="A40" s="1297"/>
      <c r="B40" s="1174"/>
      <c r="C40" s="88"/>
      <c r="D40" s="797">
        <v>2033</v>
      </c>
      <c r="E40" s="809"/>
      <c r="F40" s="797">
        <v>2034</v>
      </c>
      <c r="G40" s="6"/>
      <c r="H40" s="318"/>
      <c r="I40" s="318"/>
      <c r="J40" s="318"/>
      <c r="K40" s="6"/>
      <c r="L40" s="6"/>
      <c r="M40" s="16"/>
    </row>
    <row r="41" spans="1:13" ht="17">
      <c r="A41" s="1297"/>
      <c r="B41" s="1174"/>
      <c r="C41" s="88"/>
      <c r="D41" s="342" t="s">
        <v>924</v>
      </c>
      <c r="E41" s="9"/>
      <c r="F41" s="342" t="s">
        <v>924</v>
      </c>
      <c r="G41" s="9"/>
      <c r="H41" s="98"/>
      <c r="I41" s="9"/>
      <c r="J41" s="98"/>
      <c r="K41" s="9"/>
      <c r="L41" s="98"/>
      <c r="M41" s="100"/>
    </row>
    <row r="42" spans="1:13" ht="17">
      <c r="A42" s="1297"/>
      <c r="B42" s="1174"/>
      <c r="C42" s="88"/>
      <c r="D42" s="10"/>
      <c r="E42" s="99"/>
      <c r="F42" s="827" t="s">
        <v>455</v>
      </c>
      <c r="G42" s="99"/>
      <c r="H42" s="69"/>
      <c r="I42" s="70"/>
      <c r="J42" s="69"/>
      <c r="K42" s="70"/>
      <c r="L42" s="69"/>
      <c r="M42" s="71"/>
    </row>
    <row r="43" spans="1:13">
      <c r="A43" s="1297"/>
      <c r="B43" s="1174"/>
      <c r="C43" s="88"/>
      <c r="D43" s="98"/>
      <c r="E43" s="9"/>
      <c r="F43" s="1260">
        <v>480</v>
      </c>
      <c r="G43" s="1261"/>
      <c r="H43" s="1278"/>
      <c r="I43" s="1278"/>
      <c r="J43" s="102"/>
      <c r="K43" s="6"/>
      <c r="L43" s="102"/>
      <c r="M43" s="90"/>
    </row>
    <row r="44" spans="1:13">
      <c r="A44" s="1297"/>
      <c r="B44" s="1174"/>
      <c r="C44" s="89"/>
      <c r="D44" s="10"/>
      <c r="E44" s="99"/>
      <c r="F44" s="10"/>
      <c r="G44" s="99"/>
      <c r="H44" s="97"/>
      <c r="I44" s="74"/>
      <c r="J44" s="97"/>
      <c r="K44" s="74"/>
      <c r="L44" s="97"/>
      <c r="M44" s="75"/>
    </row>
    <row r="45" spans="1:13">
      <c r="A45" s="1297"/>
      <c r="B45" s="1181" t="s">
        <v>456</v>
      </c>
      <c r="C45" s="374"/>
      <c r="D45" s="375"/>
      <c r="E45" s="375"/>
      <c r="F45" s="375"/>
      <c r="G45" s="375"/>
      <c r="H45" s="375"/>
      <c r="I45" s="375"/>
      <c r="J45" s="375"/>
      <c r="K45" s="375"/>
      <c r="L45" s="26"/>
      <c r="M45" s="116"/>
    </row>
    <row r="46" spans="1:13" ht="17">
      <c r="A46" s="1297"/>
      <c r="B46" s="1174"/>
      <c r="C46" s="117"/>
      <c r="D46" s="41" t="s">
        <v>93</v>
      </c>
      <c r="E46" s="42" t="s">
        <v>95</v>
      </c>
      <c r="F46" s="1302" t="s">
        <v>457</v>
      </c>
      <c r="G46" s="1177" t="s">
        <v>103</v>
      </c>
      <c r="H46" s="1177"/>
      <c r="I46" s="1177"/>
      <c r="J46" s="1177"/>
      <c r="K46" s="414" t="s">
        <v>458</v>
      </c>
      <c r="L46" s="1219"/>
      <c r="M46" s="1220"/>
    </row>
    <row r="47" spans="1:13" ht="17">
      <c r="A47" s="1297"/>
      <c r="B47" s="1174"/>
      <c r="C47" s="117"/>
      <c r="D47" s="119"/>
      <c r="E47" s="367" t="s">
        <v>509</v>
      </c>
      <c r="F47" s="1302"/>
      <c r="G47" s="1177"/>
      <c r="H47" s="1177"/>
      <c r="I47" s="1177"/>
      <c r="J47" s="1177"/>
      <c r="K47" s="26"/>
      <c r="L47" s="1221"/>
      <c r="M47" s="1222"/>
    </row>
    <row r="48" spans="1:13">
      <c r="A48" s="1297"/>
      <c r="B48" s="1175"/>
      <c r="C48" s="120"/>
      <c r="D48" s="121"/>
      <c r="E48" s="121"/>
      <c r="F48" s="121"/>
      <c r="G48" s="121"/>
      <c r="H48" s="121"/>
      <c r="I48" s="121"/>
      <c r="J48" s="121"/>
      <c r="K48" s="121"/>
      <c r="L48" s="26"/>
      <c r="M48" s="116"/>
    </row>
    <row r="49" spans="1:13" ht="37.5" customHeight="1">
      <c r="A49" s="1297"/>
      <c r="B49" s="162" t="s">
        <v>459</v>
      </c>
      <c r="C49" s="1400" t="s">
        <v>925</v>
      </c>
      <c r="D49" s="1398"/>
      <c r="E49" s="1398"/>
      <c r="F49" s="1398"/>
      <c r="G49" s="1398"/>
      <c r="H49" s="1398"/>
      <c r="I49" s="1398"/>
      <c r="J49" s="1398"/>
      <c r="K49" s="1398"/>
      <c r="L49" s="1398"/>
      <c r="M49" s="1399"/>
    </row>
    <row r="50" spans="1:13" ht="17">
      <c r="A50" s="1297"/>
      <c r="B50" s="151" t="s">
        <v>460</v>
      </c>
      <c r="C50" s="1400" t="s">
        <v>919</v>
      </c>
      <c r="D50" s="1398"/>
      <c r="E50" s="1398"/>
      <c r="F50" s="1398"/>
      <c r="G50" s="1398"/>
      <c r="H50" s="1398"/>
      <c r="I50" s="1398"/>
      <c r="J50" s="1398"/>
      <c r="K50" s="1398"/>
      <c r="L50" s="1398"/>
      <c r="M50" s="1399"/>
    </row>
    <row r="51" spans="1:13" ht="17">
      <c r="A51" s="1297"/>
      <c r="B51" s="151" t="s">
        <v>461</v>
      </c>
      <c r="C51" s="1400">
        <v>60</v>
      </c>
      <c r="D51" s="1398"/>
      <c r="E51" s="1398"/>
      <c r="F51" s="1398"/>
      <c r="G51" s="1398"/>
      <c r="H51" s="1398"/>
      <c r="I51" s="1398"/>
      <c r="J51" s="1398"/>
      <c r="K51" s="1398"/>
      <c r="L51" s="1398"/>
      <c r="M51" s="1399"/>
    </row>
    <row r="52" spans="1:13" ht="17">
      <c r="A52" s="1297"/>
      <c r="B52" s="151" t="s">
        <v>462</v>
      </c>
      <c r="C52" s="1400">
        <v>2023</v>
      </c>
      <c r="D52" s="1398"/>
      <c r="E52" s="1398"/>
      <c r="F52" s="1398"/>
      <c r="G52" s="1398"/>
      <c r="H52" s="1398"/>
      <c r="I52" s="1398"/>
      <c r="J52" s="1398"/>
      <c r="K52" s="1398"/>
      <c r="L52" s="1398"/>
      <c r="M52" s="1399"/>
    </row>
    <row r="53" spans="1:13" ht="17">
      <c r="A53" s="1162" t="s">
        <v>250</v>
      </c>
      <c r="B53" s="155" t="s">
        <v>463</v>
      </c>
      <c r="C53" s="1164" t="s">
        <v>920</v>
      </c>
      <c r="D53" s="1165"/>
      <c r="E53" s="1165"/>
      <c r="F53" s="1165"/>
      <c r="G53" s="1165"/>
      <c r="H53" s="1165"/>
      <c r="I53" s="1165"/>
      <c r="J53" s="1165"/>
      <c r="K53" s="1165"/>
      <c r="L53" s="1165"/>
      <c r="M53" s="1166"/>
    </row>
    <row r="54" spans="1:13" ht="17">
      <c r="A54" s="1163"/>
      <c r="B54" s="155" t="s">
        <v>465</v>
      </c>
      <c r="C54" s="1164" t="s">
        <v>921</v>
      </c>
      <c r="D54" s="1165"/>
      <c r="E54" s="1165"/>
      <c r="F54" s="1165"/>
      <c r="G54" s="1165"/>
      <c r="H54" s="1165"/>
      <c r="I54" s="1165"/>
      <c r="J54" s="1165"/>
      <c r="K54" s="1165"/>
      <c r="L54" s="1165"/>
      <c r="M54" s="1166"/>
    </row>
    <row r="55" spans="1:13" ht="17">
      <c r="A55" s="1163"/>
      <c r="B55" s="155" t="s">
        <v>467</v>
      </c>
      <c r="C55" s="1164" t="s">
        <v>922</v>
      </c>
      <c r="D55" s="1165"/>
      <c r="E55" s="1165"/>
      <c r="F55" s="1165"/>
      <c r="G55" s="1165"/>
      <c r="H55" s="1165"/>
      <c r="I55" s="1165"/>
      <c r="J55" s="1165"/>
      <c r="K55" s="1165"/>
      <c r="L55" s="1165"/>
      <c r="M55" s="1166"/>
    </row>
    <row r="56" spans="1:13" ht="17">
      <c r="A56" s="1163"/>
      <c r="B56" s="156" t="s">
        <v>469</v>
      </c>
      <c r="C56" s="1164" t="s">
        <v>915</v>
      </c>
      <c r="D56" s="1165"/>
      <c r="E56" s="1165"/>
      <c r="F56" s="1165"/>
      <c r="G56" s="1165"/>
      <c r="H56" s="1165"/>
      <c r="I56" s="1165"/>
      <c r="J56" s="1165"/>
      <c r="K56" s="1165"/>
      <c r="L56" s="1165"/>
      <c r="M56" s="1166"/>
    </row>
    <row r="57" spans="1:13" ht="17">
      <c r="A57" s="1163"/>
      <c r="B57" s="155" t="s">
        <v>470</v>
      </c>
      <c r="C57" s="1295" t="s">
        <v>917</v>
      </c>
      <c r="D57" s="1165"/>
      <c r="E57" s="1165"/>
      <c r="F57" s="1165"/>
      <c r="G57" s="1165"/>
      <c r="H57" s="1165"/>
      <c r="I57" s="1165"/>
      <c r="J57" s="1165"/>
      <c r="K57" s="1165"/>
      <c r="L57" s="1165"/>
      <c r="M57" s="1166"/>
    </row>
    <row r="58" spans="1:13" ht="18" thickBot="1">
      <c r="A58" s="1170"/>
      <c r="B58" s="155" t="s">
        <v>472</v>
      </c>
      <c r="C58" s="1164">
        <v>3195208139</v>
      </c>
      <c r="D58" s="1165"/>
      <c r="E58" s="1165"/>
      <c r="F58" s="1165"/>
      <c r="G58" s="1165"/>
      <c r="H58" s="1165"/>
      <c r="I58" s="1165"/>
      <c r="J58" s="1165"/>
      <c r="K58" s="1165"/>
      <c r="L58" s="1165"/>
      <c r="M58" s="1166"/>
    </row>
    <row r="59" spans="1:13">
      <c r="A59" s="1162" t="s">
        <v>474</v>
      </c>
      <c r="B59" s="157" t="s">
        <v>475</v>
      </c>
      <c r="C59" s="1164" t="s">
        <v>1312</v>
      </c>
      <c r="D59" s="1165"/>
      <c r="E59" s="1165"/>
      <c r="F59" s="1165"/>
      <c r="G59" s="1165"/>
      <c r="H59" s="1165"/>
      <c r="I59" s="1165"/>
      <c r="J59" s="1165"/>
      <c r="K59" s="1165"/>
      <c r="L59" s="1165"/>
      <c r="M59" s="1166"/>
    </row>
    <row r="60" spans="1:13">
      <c r="A60" s="1163"/>
      <c r="B60" s="157" t="s">
        <v>476</v>
      </c>
      <c r="C60" s="1164" t="s">
        <v>1313</v>
      </c>
      <c r="D60" s="1165"/>
      <c r="E60" s="1165"/>
      <c r="F60" s="1165"/>
      <c r="G60" s="1165"/>
      <c r="H60" s="1165"/>
      <c r="I60" s="1165"/>
      <c r="J60" s="1165"/>
      <c r="K60" s="1165"/>
      <c r="L60" s="1165"/>
      <c r="M60" s="1166"/>
    </row>
    <row r="61" spans="1:13" ht="17" thickBot="1">
      <c r="A61" s="1163"/>
      <c r="B61" s="158" t="s">
        <v>294</v>
      </c>
      <c r="C61" s="1164" t="s">
        <v>922</v>
      </c>
      <c r="D61" s="1165"/>
      <c r="E61" s="1165"/>
      <c r="F61" s="1165"/>
      <c r="G61" s="1165"/>
      <c r="H61" s="1165"/>
      <c r="I61" s="1165"/>
      <c r="J61" s="1165"/>
      <c r="K61" s="1165"/>
      <c r="L61" s="1165"/>
      <c r="M61" s="1166"/>
    </row>
    <row r="62" spans="1:13" ht="18" thickBot="1">
      <c r="A62" s="149" t="s">
        <v>254</v>
      </c>
      <c r="B62" s="320"/>
      <c r="C62" s="1288"/>
      <c r="D62" s="1168"/>
      <c r="E62" s="1168"/>
      <c r="F62" s="1168"/>
      <c r="G62" s="1168"/>
      <c r="H62" s="1168"/>
      <c r="I62" s="1168"/>
      <c r="J62" s="1168"/>
      <c r="K62" s="1168"/>
      <c r="L62" s="1168"/>
      <c r="M62" s="1169"/>
    </row>
  </sheetData>
  <mergeCells count="49">
    <mergeCell ref="C62:M62"/>
    <mergeCell ref="C51:M51"/>
    <mergeCell ref="A59:A61"/>
    <mergeCell ref="C59:M59"/>
    <mergeCell ref="C60:M60"/>
    <mergeCell ref="C61:M61"/>
    <mergeCell ref="A53:A58"/>
    <mergeCell ref="C53:M53"/>
    <mergeCell ref="C54:M54"/>
    <mergeCell ref="C55:M55"/>
    <mergeCell ref="C56:M56"/>
    <mergeCell ref="C57:M57"/>
    <mergeCell ref="C58:M58"/>
    <mergeCell ref="A16:A52"/>
    <mergeCell ref="C16:M16"/>
    <mergeCell ref="C17:M17"/>
    <mergeCell ref="A2:A15"/>
    <mergeCell ref="C2:M2"/>
    <mergeCell ref="F4:G4"/>
    <mergeCell ref="C7:D7"/>
    <mergeCell ref="C3:M3"/>
    <mergeCell ref="C13:M13"/>
    <mergeCell ref="C11:M11"/>
    <mergeCell ref="C12:M12"/>
    <mergeCell ref="B14:B15"/>
    <mergeCell ref="C14:D14"/>
    <mergeCell ref="I7:M7"/>
    <mergeCell ref="B8:B10"/>
    <mergeCell ref="C9:D9"/>
    <mergeCell ref="F9:G9"/>
    <mergeCell ref="I9:J9"/>
    <mergeCell ref="C10:D10"/>
    <mergeCell ref="B18:B24"/>
    <mergeCell ref="B25:B28"/>
    <mergeCell ref="B32:B34"/>
    <mergeCell ref="B35:B44"/>
    <mergeCell ref="F43:G43"/>
    <mergeCell ref="B45:B48"/>
    <mergeCell ref="C52:M52"/>
    <mergeCell ref="F46:F47"/>
    <mergeCell ref="G46:J47"/>
    <mergeCell ref="L46:M47"/>
    <mergeCell ref="C49:M49"/>
    <mergeCell ref="C50:M50"/>
    <mergeCell ref="F10:G10"/>
    <mergeCell ref="I10:J10"/>
    <mergeCell ref="F14:M14"/>
    <mergeCell ref="C15:M15"/>
    <mergeCell ref="H43:I43"/>
  </mergeCells>
  <dataValidations count="7">
    <dataValidation type="list" allowBlank="1" showInputMessage="1" showErrorMessage="1" sqref="I7:M7" xr:uid="{211A54EE-EA9D-4CC9-B2BA-30EE4E925B02}">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BB4A8347-FE73-4771-BA25-E3C73B712AC6}"/>
    <dataValidation allowBlank="1" showInputMessage="1" showErrorMessage="1" prompt="Determine si el indicador responde a un enfoque (Derechos Humanos, Género, Diferencial, Poblacional, Ambiental y Territorial). Si responde a más de enfoque separelos por ;" sqref="B16" xr:uid="{888D8261-4E55-472C-9ECA-59289DFCAF73}"/>
    <dataValidation allowBlank="1" showInputMessage="1" showErrorMessage="1" prompt="Identifique la meta ODS a que le apunta el indicador de producto. Seleccione de la lista desplegable." sqref="E14" xr:uid="{D059A953-907F-470C-9127-FF37C7616189}"/>
    <dataValidation allowBlank="1" showInputMessage="1" showErrorMessage="1" prompt="Identifique el ODS a que le apunta el indicador de producto. Seleccione de la lista desplegable._x000a_" sqref="B14:B15" xr:uid="{1C1AE805-21E6-4EA6-887E-A9D73BCCC131}"/>
    <dataValidation allowBlank="1" showInputMessage="1" showErrorMessage="1" prompt="Incluir una ficha por cada indicador, ya sea de producto o de resultado" sqref="B1" xr:uid="{D180D8C6-6E22-48C5-8103-6DD0C7CBF81E}"/>
    <dataValidation allowBlank="1" showInputMessage="1" showErrorMessage="1" prompt="Seleccione de la lista desplegable" sqref="B4 B7 H7" xr:uid="{9080692E-F571-4881-9E3E-B68F9552CAC2}"/>
  </dataValidations>
  <hyperlinks>
    <hyperlink ref="C57" r:id="rId1" xr:uid="{C0450F6C-6564-4FAB-BCD5-4A8C06CDD1D1}"/>
  </hyperlinks>
  <pageMargins left="0.7" right="0.7" top="0.75" bottom="0.75" header="0.3" footer="0.3"/>
  <pageSetup paperSize="9" orientation="portrait" horizontalDpi="1200" verticalDpi="1200" r:id="rId2"/>
  <ignoredErrors>
    <ignoredError sqref="D37:L4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9B114-F5B6-4C85-88F6-183DEAECA6FB}">
  <sheetPr>
    <tabColor rgb="FF0070C0"/>
  </sheetPr>
  <dimension ref="A1:M62"/>
  <sheetViews>
    <sheetView topLeftCell="A48" zoomScale="85" zoomScaleNormal="85" workbookViewId="0">
      <selection activeCell="C57" sqref="C57:M57"/>
    </sheetView>
  </sheetViews>
  <sheetFormatPr baseColWidth="10" defaultColWidth="11.5" defaultRowHeight="16"/>
  <cols>
    <col min="1" max="1" width="25.1640625" style="12" customWidth="1"/>
    <col min="2" max="2" width="43.5" style="43" customWidth="1"/>
    <col min="3" max="16384" width="11.5" style="12"/>
  </cols>
  <sheetData>
    <row r="1" spans="1:13" ht="17" thickBot="1">
      <c r="A1" s="60" t="s">
        <v>513</v>
      </c>
      <c r="B1" s="1401" t="s">
        <v>514</v>
      </c>
      <c r="C1" s="1402"/>
      <c r="D1" s="62" t="s">
        <v>513</v>
      </c>
      <c r="E1" s="62" t="s">
        <v>513</v>
      </c>
      <c r="F1" s="62" t="s">
        <v>513</v>
      </c>
      <c r="G1" s="62" t="s">
        <v>513</v>
      </c>
      <c r="H1" s="62" t="s">
        <v>513</v>
      </c>
      <c r="I1" s="62" t="s">
        <v>513</v>
      </c>
      <c r="J1" s="62" t="s">
        <v>513</v>
      </c>
      <c r="K1" s="62" t="s">
        <v>513</v>
      </c>
      <c r="L1" s="62" t="s">
        <v>513</v>
      </c>
      <c r="M1" s="63" t="s">
        <v>513</v>
      </c>
    </row>
    <row r="2" spans="1:13" ht="34.5" customHeight="1">
      <c r="A2" s="1186" t="s">
        <v>414</v>
      </c>
      <c r="B2" s="150" t="s">
        <v>415</v>
      </c>
      <c r="C2" s="1195" t="s">
        <v>869</v>
      </c>
      <c r="D2" s="1196"/>
      <c r="E2" s="1196"/>
      <c r="F2" s="1196"/>
      <c r="G2" s="1196"/>
      <c r="H2" s="1196"/>
      <c r="I2" s="1196"/>
      <c r="J2" s="1196"/>
      <c r="K2" s="1196"/>
      <c r="L2" s="1196"/>
      <c r="M2" s="1197"/>
    </row>
    <row r="3" spans="1:13" ht="35.25" customHeight="1">
      <c r="A3" s="1187"/>
      <c r="B3" s="162" t="s">
        <v>499</v>
      </c>
      <c r="C3" s="1164" t="s">
        <v>1029</v>
      </c>
      <c r="D3" s="1165"/>
      <c r="E3" s="1165"/>
      <c r="F3" s="1165"/>
      <c r="G3" s="1165"/>
      <c r="H3" s="1165"/>
      <c r="I3" s="1165"/>
      <c r="J3" s="1165"/>
      <c r="K3" s="1165"/>
      <c r="L3" s="1165"/>
      <c r="M3" s="1166"/>
    </row>
    <row r="4" spans="1:13" ht="22.5" customHeight="1">
      <c r="A4" s="1187"/>
      <c r="B4" s="153" t="s">
        <v>290</v>
      </c>
      <c r="C4" s="122" t="s">
        <v>353</v>
      </c>
      <c r="D4" s="123" t="s">
        <v>513</v>
      </c>
      <c r="E4" s="124" t="s">
        <v>513</v>
      </c>
      <c r="F4" s="1205" t="s">
        <v>291</v>
      </c>
      <c r="G4" s="1206"/>
      <c r="H4" s="125" t="s">
        <v>353</v>
      </c>
      <c r="I4" s="126" t="s">
        <v>513</v>
      </c>
      <c r="J4" s="126" t="s">
        <v>513</v>
      </c>
      <c r="K4" s="126" t="s">
        <v>513</v>
      </c>
      <c r="L4" s="126" t="s">
        <v>513</v>
      </c>
      <c r="M4" s="127" t="s">
        <v>513</v>
      </c>
    </row>
    <row r="5" spans="1:13" ht="22.5" customHeight="1">
      <c r="A5" s="1187"/>
      <c r="B5" s="153" t="s">
        <v>418</v>
      </c>
      <c r="C5" s="1202" t="s">
        <v>516</v>
      </c>
      <c r="D5" s="1203" t="s">
        <v>513</v>
      </c>
      <c r="E5" s="1203" t="s">
        <v>513</v>
      </c>
      <c r="F5" s="1203" t="s">
        <v>513</v>
      </c>
      <c r="G5" s="1203" t="s">
        <v>513</v>
      </c>
      <c r="H5" s="1203" t="s">
        <v>513</v>
      </c>
      <c r="I5" s="1203" t="s">
        <v>513</v>
      </c>
      <c r="J5" s="1203" t="s">
        <v>513</v>
      </c>
      <c r="K5" s="1203" t="s">
        <v>513</v>
      </c>
      <c r="L5" s="1203" t="s">
        <v>513</v>
      </c>
      <c r="M5" s="1204" t="s">
        <v>513</v>
      </c>
    </row>
    <row r="6" spans="1:13" ht="17">
      <c r="A6" s="1187"/>
      <c r="B6" s="153" t="s">
        <v>420</v>
      </c>
      <c r="C6" s="1164" t="s">
        <v>516</v>
      </c>
      <c r="D6" s="1165" t="s">
        <v>513</v>
      </c>
      <c r="E6" s="1165" t="s">
        <v>513</v>
      </c>
      <c r="F6" s="1165" t="s">
        <v>513</v>
      </c>
      <c r="G6" s="1165" t="s">
        <v>513</v>
      </c>
      <c r="H6" s="1165" t="s">
        <v>513</v>
      </c>
      <c r="I6" s="1165" t="s">
        <v>513</v>
      </c>
      <c r="J6" s="1165" t="s">
        <v>513</v>
      </c>
      <c r="K6" s="1165" t="s">
        <v>513</v>
      </c>
      <c r="L6" s="1165" t="s">
        <v>513</v>
      </c>
      <c r="M6" s="1166" t="s">
        <v>513</v>
      </c>
    </row>
    <row r="7" spans="1:13" ht="17">
      <c r="A7" s="1187"/>
      <c r="B7" s="162" t="s">
        <v>421</v>
      </c>
      <c r="C7" s="1191" t="s">
        <v>43</v>
      </c>
      <c r="D7" s="1192"/>
      <c r="E7" s="128" t="s">
        <v>513</v>
      </c>
      <c r="F7" s="128" t="s">
        <v>513</v>
      </c>
      <c r="G7" s="129" t="s">
        <v>513</v>
      </c>
      <c r="H7" s="67" t="s">
        <v>294</v>
      </c>
      <c r="I7" s="1193" t="s">
        <v>107</v>
      </c>
      <c r="J7" s="1192"/>
      <c r="K7" s="1192"/>
      <c r="L7" s="1192"/>
      <c r="M7" s="1194"/>
    </row>
    <row r="8" spans="1:13">
      <c r="A8" s="1187"/>
      <c r="B8" s="1273" t="s">
        <v>422</v>
      </c>
      <c r="C8" s="130"/>
      <c r="D8" s="131" t="s">
        <v>513</v>
      </c>
      <c r="E8" s="131" t="s">
        <v>513</v>
      </c>
      <c r="F8" s="131"/>
      <c r="G8" s="131" t="s">
        <v>513</v>
      </c>
      <c r="H8" s="131" t="s">
        <v>513</v>
      </c>
      <c r="I8" s="131" t="s">
        <v>513</v>
      </c>
      <c r="J8" s="131" t="s">
        <v>513</v>
      </c>
      <c r="K8" s="131" t="s">
        <v>513</v>
      </c>
      <c r="L8" s="132" t="s">
        <v>513</v>
      </c>
      <c r="M8" s="133" t="s">
        <v>513</v>
      </c>
    </row>
    <row r="9" spans="1:13">
      <c r="A9" s="1187"/>
      <c r="B9" s="1274"/>
      <c r="C9" s="1189" t="s">
        <v>517</v>
      </c>
      <c r="D9" s="1190"/>
      <c r="E9" s="28" t="s">
        <v>513</v>
      </c>
      <c r="F9" s="1190" t="s">
        <v>327</v>
      </c>
      <c r="G9" s="1190"/>
      <c r="H9" s="28" t="s">
        <v>513</v>
      </c>
      <c r="I9" s="1190" t="s">
        <v>513</v>
      </c>
      <c r="J9" s="1190"/>
      <c r="K9" s="28" t="s">
        <v>513</v>
      </c>
      <c r="L9" s="26" t="s">
        <v>513</v>
      </c>
      <c r="M9" s="116" t="s">
        <v>513</v>
      </c>
    </row>
    <row r="10" spans="1:13">
      <c r="A10" s="1187"/>
      <c r="B10" s="1287"/>
      <c r="C10" s="1189" t="s">
        <v>423</v>
      </c>
      <c r="D10" s="1190"/>
      <c r="E10" s="134" t="s">
        <v>513</v>
      </c>
      <c r="F10" s="1190" t="s">
        <v>423</v>
      </c>
      <c r="G10" s="1190"/>
      <c r="H10" s="134" t="s">
        <v>513</v>
      </c>
      <c r="I10" s="1190" t="s">
        <v>423</v>
      </c>
      <c r="J10" s="1190"/>
      <c r="K10" s="134" t="s">
        <v>513</v>
      </c>
      <c r="L10" s="121" t="s">
        <v>513</v>
      </c>
      <c r="M10" s="135" t="s">
        <v>513</v>
      </c>
    </row>
    <row r="11" spans="1:13" ht="74.25" customHeight="1">
      <c r="A11" s="1187"/>
      <c r="B11" s="162" t="s">
        <v>424</v>
      </c>
      <c r="C11" s="1214" t="s">
        <v>518</v>
      </c>
      <c r="D11" s="1215"/>
      <c r="E11" s="1215"/>
      <c r="F11" s="1215"/>
      <c r="G11" s="1215"/>
      <c r="H11" s="1215"/>
      <c r="I11" s="1215"/>
      <c r="J11" s="1215"/>
      <c r="K11" s="1215"/>
      <c r="L11" s="1215"/>
      <c r="M11" s="1218"/>
    </row>
    <row r="12" spans="1:13" ht="95.25" customHeight="1">
      <c r="A12" s="1187"/>
      <c r="B12" s="162" t="s">
        <v>503</v>
      </c>
      <c r="C12" s="1235" t="s">
        <v>519</v>
      </c>
      <c r="D12" s="1233"/>
      <c r="E12" s="1233"/>
      <c r="F12" s="1233"/>
      <c r="G12" s="1233"/>
      <c r="H12" s="1233"/>
      <c r="I12" s="1233"/>
      <c r="J12" s="1233"/>
      <c r="K12" s="1233"/>
      <c r="L12" s="1233"/>
      <c r="M12" s="1234"/>
    </row>
    <row r="13" spans="1:13" ht="34">
      <c r="A13" s="1187"/>
      <c r="B13" s="162" t="s">
        <v>504</v>
      </c>
      <c r="C13" s="1214" t="s">
        <v>1072</v>
      </c>
      <c r="D13" s="1215"/>
      <c r="E13" s="1215"/>
      <c r="F13" s="1215"/>
      <c r="G13" s="1215"/>
      <c r="H13" s="1215"/>
      <c r="I13" s="1215"/>
      <c r="J13" s="1215"/>
      <c r="K13" s="1215"/>
      <c r="L13" s="1215"/>
      <c r="M13" s="1218"/>
    </row>
    <row r="14" spans="1:13" ht="81" customHeight="1">
      <c r="A14" s="1187"/>
      <c r="B14" s="1273" t="s">
        <v>505</v>
      </c>
      <c r="C14" s="1184" t="s">
        <v>59</v>
      </c>
      <c r="D14" s="1185"/>
      <c r="E14" s="91" t="s">
        <v>108</v>
      </c>
      <c r="F14" s="1279" t="s">
        <v>132</v>
      </c>
      <c r="G14" s="1215"/>
      <c r="H14" s="1215"/>
      <c r="I14" s="1215"/>
      <c r="J14" s="1215"/>
      <c r="K14" s="1215"/>
      <c r="L14" s="1215"/>
      <c r="M14" s="1218"/>
    </row>
    <row r="15" spans="1:13">
      <c r="A15" s="1187"/>
      <c r="B15" s="1274"/>
      <c r="C15" s="1184" t="s">
        <v>513</v>
      </c>
      <c r="D15" s="1185"/>
      <c r="E15" s="1185"/>
      <c r="F15" s="1185"/>
      <c r="G15" s="1185"/>
      <c r="H15" s="1185"/>
      <c r="I15" s="1185"/>
      <c r="J15" s="1185"/>
      <c r="K15" s="1185"/>
      <c r="L15" s="1185"/>
      <c r="M15" s="1272"/>
    </row>
    <row r="16" spans="1:13" ht="17">
      <c r="A16" s="1178" t="s">
        <v>238</v>
      </c>
      <c r="B16" s="151" t="s">
        <v>280</v>
      </c>
      <c r="C16" s="1184" t="s">
        <v>520</v>
      </c>
      <c r="D16" s="1185"/>
      <c r="E16" s="1185"/>
      <c r="F16" s="1185"/>
      <c r="G16" s="1185"/>
      <c r="H16" s="1185"/>
      <c r="I16" s="1185"/>
      <c r="J16" s="1185"/>
      <c r="K16" s="1185"/>
      <c r="L16" s="1185"/>
      <c r="M16" s="1272"/>
    </row>
    <row r="17" spans="1:13" ht="17">
      <c r="A17" s="1179"/>
      <c r="B17" s="151" t="s">
        <v>507</v>
      </c>
      <c r="C17" s="1214" t="s">
        <v>521</v>
      </c>
      <c r="D17" s="1215"/>
      <c r="E17" s="1215"/>
      <c r="F17" s="1215"/>
      <c r="G17" s="1215"/>
      <c r="H17" s="1215"/>
      <c r="I17" s="1215"/>
      <c r="J17" s="1215"/>
      <c r="K17" s="1215"/>
      <c r="L17" s="1215"/>
      <c r="M17" s="1218"/>
    </row>
    <row r="18" spans="1:13" ht="8.25" customHeight="1">
      <c r="A18" s="1179"/>
      <c r="B18" s="1181" t="s">
        <v>425</v>
      </c>
      <c r="C18" s="138" t="s">
        <v>513</v>
      </c>
      <c r="D18" s="13" t="s">
        <v>513</v>
      </c>
      <c r="E18" s="13" t="s">
        <v>513</v>
      </c>
      <c r="F18" s="13" t="s">
        <v>513</v>
      </c>
      <c r="G18" s="13" t="s">
        <v>513</v>
      </c>
      <c r="H18" s="13" t="s">
        <v>513</v>
      </c>
      <c r="I18" s="13" t="s">
        <v>513</v>
      </c>
      <c r="J18" s="13" t="s">
        <v>513</v>
      </c>
      <c r="K18" s="13" t="s">
        <v>513</v>
      </c>
      <c r="L18" s="13" t="s">
        <v>513</v>
      </c>
      <c r="M18" s="14" t="s">
        <v>513</v>
      </c>
    </row>
    <row r="19" spans="1:13" ht="9" customHeight="1">
      <c r="A19" s="1179"/>
      <c r="B19" s="1174"/>
      <c r="C19" s="76" t="s">
        <v>513</v>
      </c>
      <c r="D19" s="15" t="s">
        <v>513</v>
      </c>
      <c r="E19" s="5" t="s">
        <v>513</v>
      </c>
      <c r="F19" s="15" t="s">
        <v>513</v>
      </c>
      <c r="G19" s="5" t="s">
        <v>513</v>
      </c>
      <c r="H19" s="15" t="s">
        <v>513</v>
      </c>
      <c r="I19" s="5" t="s">
        <v>513</v>
      </c>
      <c r="J19" s="15" t="s">
        <v>513</v>
      </c>
      <c r="K19" s="5" t="s">
        <v>513</v>
      </c>
      <c r="L19" s="5" t="s">
        <v>513</v>
      </c>
      <c r="M19" s="16" t="s">
        <v>513</v>
      </c>
    </row>
    <row r="20" spans="1:13" ht="17">
      <c r="A20" s="1179"/>
      <c r="B20" s="1174"/>
      <c r="C20" s="77" t="s">
        <v>426</v>
      </c>
      <c r="D20" s="17" t="s">
        <v>513</v>
      </c>
      <c r="E20" s="18" t="s">
        <v>427</v>
      </c>
      <c r="F20" s="17" t="s">
        <v>513</v>
      </c>
      <c r="G20" s="18" t="s">
        <v>428</v>
      </c>
      <c r="H20" s="17" t="s">
        <v>513</v>
      </c>
      <c r="I20" s="18" t="s">
        <v>429</v>
      </c>
      <c r="J20" s="148" t="s">
        <v>513</v>
      </c>
      <c r="K20" s="18" t="s">
        <v>513</v>
      </c>
      <c r="L20" s="18" t="s">
        <v>513</v>
      </c>
      <c r="M20" s="66" t="s">
        <v>513</v>
      </c>
    </row>
    <row r="21" spans="1:13" ht="17">
      <c r="A21" s="1179"/>
      <c r="B21" s="1174"/>
      <c r="C21" s="77" t="s">
        <v>431</v>
      </c>
      <c r="D21" s="19" t="s">
        <v>513</v>
      </c>
      <c r="E21" s="18" t="s">
        <v>432</v>
      </c>
      <c r="F21" s="20" t="s">
        <v>513</v>
      </c>
      <c r="G21" s="18" t="s">
        <v>433</v>
      </c>
      <c r="H21" s="20" t="s">
        <v>513</v>
      </c>
      <c r="I21" s="18" t="s">
        <v>513</v>
      </c>
      <c r="J21" s="68" t="s">
        <v>513</v>
      </c>
      <c r="K21" s="18" t="s">
        <v>513</v>
      </c>
      <c r="L21" s="18" t="s">
        <v>513</v>
      </c>
      <c r="M21" s="66" t="s">
        <v>513</v>
      </c>
    </row>
    <row r="22" spans="1:13" ht="17">
      <c r="A22" s="1179"/>
      <c r="B22" s="1174"/>
      <c r="C22" s="77" t="s">
        <v>434</v>
      </c>
      <c r="D22" s="19" t="s">
        <v>513</v>
      </c>
      <c r="E22" s="18" t="s">
        <v>435</v>
      </c>
      <c r="F22" s="19" t="s">
        <v>513</v>
      </c>
      <c r="G22" s="18" t="s">
        <v>513</v>
      </c>
      <c r="H22" s="68" t="s">
        <v>513</v>
      </c>
      <c r="I22" s="18" t="s">
        <v>513</v>
      </c>
      <c r="J22" s="68" t="s">
        <v>513</v>
      </c>
      <c r="K22" s="18" t="s">
        <v>513</v>
      </c>
      <c r="L22" s="18" t="s">
        <v>513</v>
      </c>
      <c r="M22" s="66" t="s">
        <v>513</v>
      </c>
    </row>
    <row r="23" spans="1:13" ht="17">
      <c r="A23" s="1179"/>
      <c r="B23" s="1174"/>
      <c r="C23" s="77" t="s">
        <v>105</v>
      </c>
      <c r="D23" s="20" t="s">
        <v>430</v>
      </c>
      <c r="E23" s="18" t="s">
        <v>436</v>
      </c>
      <c r="F23" s="310" t="s">
        <v>522</v>
      </c>
      <c r="G23" s="1391"/>
      <c r="H23" s="1391" t="s">
        <v>513</v>
      </c>
      <c r="I23" s="1391" t="s">
        <v>513</v>
      </c>
      <c r="J23" s="1391" t="s">
        <v>513</v>
      </c>
      <c r="K23" s="1391" t="s">
        <v>513</v>
      </c>
      <c r="L23" s="1391" t="s">
        <v>513</v>
      </c>
      <c r="M23" s="1404" t="s">
        <v>513</v>
      </c>
    </row>
    <row r="24" spans="1:13" ht="9.75" customHeight="1">
      <c r="A24" s="1179"/>
      <c r="B24" s="1175"/>
      <c r="C24" s="78" t="s">
        <v>513</v>
      </c>
      <c r="D24" s="21" t="s">
        <v>513</v>
      </c>
      <c r="E24" s="21" t="s">
        <v>513</v>
      </c>
      <c r="F24" s="21" t="s">
        <v>513</v>
      </c>
      <c r="G24" s="21" t="s">
        <v>513</v>
      </c>
      <c r="H24" s="21" t="s">
        <v>513</v>
      </c>
      <c r="I24" s="21" t="s">
        <v>513</v>
      </c>
      <c r="J24" s="21" t="s">
        <v>513</v>
      </c>
      <c r="K24" s="21" t="s">
        <v>513</v>
      </c>
      <c r="L24" s="21" t="s">
        <v>513</v>
      </c>
      <c r="M24" s="22" t="s">
        <v>513</v>
      </c>
    </row>
    <row r="25" spans="1:13" ht="17">
      <c r="A25" s="1179"/>
      <c r="B25" s="1181" t="s">
        <v>437</v>
      </c>
      <c r="C25" s="79" t="s">
        <v>513</v>
      </c>
      <c r="D25" s="23" t="s">
        <v>513</v>
      </c>
      <c r="E25" s="23" t="s">
        <v>513</v>
      </c>
      <c r="F25" s="23" t="s">
        <v>513</v>
      </c>
      <c r="G25" s="23" t="s">
        <v>513</v>
      </c>
      <c r="H25" s="23" t="s">
        <v>513</v>
      </c>
      <c r="I25" s="23" t="s">
        <v>513</v>
      </c>
      <c r="J25" s="23" t="s">
        <v>513</v>
      </c>
      <c r="K25" s="23" t="s">
        <v>513</v>
      </c>
      <c r="L25" s="132" t="s">
        <v>513</v>
      </c>
      <c r="M25" s="133" t="s">
        <v>513</v>
      </c>
    </row>
    <row r="26" spans="1:13" ht="17">
      <c r="A26" s="1179"/>
      <c r="B26" s="1174"/>
      <c r="C26" s="77" t="s">
        <v>438</v>
      </c>
      <c r="D26" s="20" t="s">
        <v>513</v>
      </c>
      <c r="E26" s="24" t="s">
        <v>513</v>
      </c>
      <c r="F26" s="18" t="s">
        <v>439</v>
      </c>
      <c r="G26" s="19" t="s">
        <v>513</v>
      </c>
      <c r="H26" s="24" t="s">
        <v>513</v>
      </c>
      <c r="I26" s="18" t="s">
        <v>440</v>
      </c>
      <c r="J26" s="19" t="s">
        <v>430</v>
      </c>
      <c r="K26" s="24" t="s">
        <v>513</v>
      </c>
      <c r="L26" s="26" t="s">
        <v>513</v>
      </c>
      <c r="M26" s="116" t="s">
        <v>513</v>
      </c>
    </row>
    <row r="27" spans="1:13" ht="17">
      <c r="A27" s="1179"/>
      <c r="B27" s="1174"/>
      <c r="C27" s="77" t="s">
        <v>441</v>
      </c>
      <c r="D27" s="25" t="s">
        <v>513</v>
      </c>
      <c r="E27" s="26" t="s">
        <v>513</v>
      </c>
      <c r="F27" s="18" t="s">
        <v>442</v>
      </c>
      <c r="G27" s="20" t="s">
        <v>513</v>
      </c>
      <c r="H27" s="26" t="s">
        <v>513</v>
      </c>
      <c r="I27" s="27" t="s">
        <v>513</v>
      </c>
      <c r="J27" s="26" t="s">
        <v>513</v>
      </c>
      <c r="K27" s="28" t="s">
        <v>513</v>
      </c>
      <c r="L27" s="26" t="s">
        <v>513</v>
      </c>
      <c r="M27" s="116" t="s">
        <v>513</v>
      </c>
    </row>
    <row r="28" spans="1:13" ht="17">
      <c r="A28" s="1179"/>
      <c r="B28" s="1175"/>
      <c r="C28" s="80" t="s">
        <v>513</v>
      </c>
      <c r="D28" s="29" t="s">
        <v>513</v>
      </c>
      <c r="E28" s="29" t="s">
        <v>513</v>
      </c>
      <c r="F28" s="29" t="s">
        <v>513</v>
      </c>
      <c r="G28" s="29" t="s">
        <v>513</v>
      </c>
      <c r="H28" s="29" t="s">
        <v>513</v>
      </c>
      <c r="I28" s="29" t="s">
        <v>513</v>
      </c>
      <c r="J28" s="29" t="s">
        <v>513</v>
      </c>
      <c r="K28" s="29" t="s">
        <v>513</v>
      </c>
      <c r="L28" s="121" t="s">
        <v>513</v>
      </c>
      <c r="M28" s="135" t="s">
        <v>513</v>
      </c>
    </row>
    <row r="29" spans="1:13" ht="17">
      <c r="A29" s="1179"/>
      <c r="B29" s="154" t="s">
        <v>443</v>
      </c>
      <c r="C29" s="81" t="s">
        <v>513</v>
      </c>
      <c r="D29" s="59" t="s">
        <v>513</v>
      </c>
      <c r="E29" s="59" t="s">
        <v>513</v>
      </c>
      <c r="F29" s="59" t="s">
        <v>513</v>
      </c>
      <c r="G29" s="59" t="s">
        <v>513</v>
      </c>
      <c r="H29" s="59" t="s">
        <v>513</v>
      </c>
      <c r="I29" s="59" t="s">
        <v>513</v>
      </c>
      <c r="J29" s="59" t="s">
        <v>513</v>
      </c>
      <c r="K29" s="59" t="s">
        <v>513</v>
      </c>
      <c r="L29" s="59" t="s">
        <v>513</v>
      </c>
      <c r="M29" s="82" t="s">
        <v>513</v>
      </c>
    </row>
    <row r="30" spans="1:13" ht="17">
      <c r="A30" s="1179"/>
      <c r="B30" s="154" t="s">
        <v>513</v>
      </c>
      <c r="C30" s="83" t="s">
        <v>444</v>
      </c>
      <c r="D30" s="31" t="s">
        <v>324</v>
      </c>
      <c r="E30" s="24" t="s">
        <v>513</v>
      </c>
      <c r="F30" s="32" t="s">
        <v>445</v>
      </c>
      <c r="G30" s="20" t="s">
        <v>516</v>
      </c>
      <c r="H30" s="24" t="s">
        <v>513</v>
      </c>
      <c r="I30" s="32" t="s">
        <v>446</v>
      </c>
      <c r="J30" s="103" t="s">
        <v>513</v>
      </c>
      <c r="K30" s="104" t="s">
        <v>516</v>
      </c>
      <c r="L30" s="101" t="s">
        <v>513</v>
      </c>
      <c r="M30" s="30" t="s">
        <v>513</v>
      </c>
    </row>
    <row r="31" spans="1:13" ht="17">
      <c r="A31" s="1179"/>
      <c r="B31" s="153" t="s">
        <v>513</v>
      </c>
      <c r="C31" s="78" t="s">
        <v>513</v>
      </c>
      <c r="D31" s="21" t="s">
        <v>513</v>
      </c>
      <c r="E31" s="21" t="s">
        <v>513</v>
      </c>
      <c r="F31" s="21" t="s">
        <v>513</v>
      </c>
      <c r="G31" s="21" t="s">
        <v>513</v>
      </c>
      <c r="H31" s="21" t="s">
        <v>513</v>
      </c>
      <c r="I31" s="21" t="s">
        <v>513</v>
      </c>
      <c r="J31" s="21" t="s">
        <v>513</v>
      </c>
      <c r="K31" s="21" t="s">
        <v>513</v>
      </c>
      <c r="L31" s="21" t="s">
        <v>513</v>
      </c>
      <c r="M31" s="22" t="s">
        <v>513</v>
      </c>
    </row>
    <row r="32" spans="1:13">
      <c r="A32" s="1179"/>
      <c r="B32" s="1181" t="s">
        <v>447</v>
      </c>
      <c r="C32" s="84" t="s">
        <v>513</v>
      </c>
      <c r="D32" s="33" t="s">
        <v>513</v>
      </c>
      <c r="E32" s="33" t="s">
        <v>513</v>
      </c>
      <c r="F32" s="33" t="s">
        <v>513</v>
      </c>
      <c r="G32" s="33" t="s">
        <v>513</v>
      </c>
      <c r="H32" s="33" t="s">
        <v>513</v>
      </c>
      <c r="I32" s="33" t="s">
        <v>513</v>
      </c>
      <c r="J32" s="33" t="s">
        <v>513</v>
      </c>
      <c r="K32" s="33" t="s">
        <v>513</v>
      </c>
      <c r="L32" s="132" t="s">
        <v>513</v>
      </c>
      <c r="M32" s="133" t="s">
        <v>513</v>
      </c>
    </row>
    <row r="33" spans="1:13" ht="17">
      <c r="A33" s="1179"/>
      <c r="B33" s="1174"/>
      <c r="C33" s="85" t="s">
        <v>448</v>
      </c>
      <c r="D33" s="285">
        <v>2023</v>
      </c>
      <c r="E33" s="35" t="s">
        <v>513</v>
      </c>
      <c r="F33" s="24" t="s">
        <v>449</v>
      </c>
      <c r="G33" s="311">
        <v>2031</v>
      </c>
      <c r="H33" s="35" t="s">
        <v>513</v>
      </c>
      <c r="I33" s="32" t="s">
        <v>513</v>
      </c>
      <c r="J33" s="35" t="s">
        <v>513</v>
      </c>
      <c r="K33" s="35" t="s">
        <v>513</v>
      </c>
      <c r="L33" s="26" t="s">
        <v>513</v>
      </c>
      <c r="M33" s="116" t="s">
        <v>513</v>
      </c>
    </row>
    <row r="34" spans="1:13" ht="17">
      <c r="A34" s="1179"/>
      <c r="B34" s="1175"/>
      <c r="C34" s="78" t="s">
        <v>513</v>
      </c>
      <c r="D34" s="37" t="s">
        <v>513</v>
      </c>
      <c r="E34" s="38" t="s">
        <v>513</v>
      </c>
      <c r="F34" s="21" t="s">
        <v>513</v>
      </c>
      <c r="G34" s="38" t="s">
        <v>513</v>
      </c>
      <c r="H34" s="38" t="s">
        <v>513</v>
      </c>
      <c r="I34" s="39" t="s">
        <v>513</v>
      </c>
      <c r="J34" s="38" t="s">
        <v>513</v>
      </c>
      <c r="K34" s="38" t="s">
        <v>513</v>
      </c>
      <c r="L34" s="121" t="s">
        <v>513</v>
      </c>
      <c r="M34" s="135" t="s">
        <v>513</v>
      </c>
    </row>
    <row r="35" spans="1:13" ht="17">
      <c r="A35" s="1179"/>
      <c r="B35" s="1181" t="s">
        <v>450</v>
      </c>
      <c r="C35" s="86" t="s">
        <v>513</v>
      </c>
      <c r="D35" s="73" t="s">
        <v>513</v>
      </c>
      <c r="E35" s="73" t="s">
        <v>513</v>
      </c>
      <c r="F35" s="73" t="s">
        <v>513</v>
      </c>
      <c r="G35" s="73" t="s">
        <v>513</v>
      </c>
      <c r="H35" s="73" t="s">
        <v>513</v>
      </c>
      <c r="I35" s="73" t="s">
        <v>513</v>
      </c>
      <c r="J35" s="73" t="s">
        <v>513</v>
      </c>
      <c r="K35" s="73" t="s">
        <v>513</v>
      </c>
      <c r="L35" s="73" t="s">
        <v>513</v>
      </c>
      <c r="M35" s="87" t="s">
        <v>513</v>
      </c>
    </row>
    <row r="36" spans="1:13" ht="17">
      <c r="A36" s="1179"/>
      <c r="B36" s="1174"/>
      <c r="C36" s="88" t="s">
        <v>513</v>
      </c>
      <c r="D36" s="352">
        <v>2023</v>
      </c>
      <c r="E36" s="6" t="s">
        <v>513</v>
      </c>
      <c r="F36" s="352">
        <v>2024</v>
      </c>
      <c r="G36" s="6" t="s">
        <v>513</v>
      </c>
      <c r="H36" s="498">
        <v>2025</v>
      </c>
      <c r="I36" s="141" t="s">
        <v>513</v>
      </c>
      <c r="J36" s="498">
        <v>2026</v>
      </c>
      <c r="K36" s="6" t="s">
        <v>513</v>
      </c>
      <c r="L36" s="352">
        <v>2027</v>
      </c>
      <c r="M36" s="40" t="s">
        <v>513</v>
      </c>
    </row>
    <row r="37" spans="1:13" ht="17">
      <c r="A37" s="1179"/>
      <c r="B37" s="1174"/>
      <c r="C37" s="88" t="s">
        <v>513</v>
      </c>
      <c r="D37" s="484">
        <v>1</v>
      </c>
      <c r="E37" s="284" t="s">
        <v>513</v>
      </c>
      <c r="F37" s="500"/>
      <c r="G37" s="284" t="s">
        <v>513</v>
      </c>
      <c r="H37" s="499"/>
      <c r="I37" s="284" t="s">
        <v>513</v>
      </c>
      <c r="J37" s="499" t="s">
        <v>513</v>
      </c>
      <c r="K37" s="284" t="s">
        <v>516</v>
      </c>
      <c r="L37" s="484">
        <v>1</v>
      </c>
      <c r="M37" s="286" t="s">
        <v>513</v>
      </c>
    </row>
    <row r="38" spans="1:13" ht="17">
      <c r="A38" s="1179"/>
      <c r="B38" s="1174"/>
      <c r="C38" s="88" t="s">
        <v>513</v>
      </c>
      <c r="D38" s="496">
        <v>2028</v>
      </c>
      <c r="E38" s="287" t="s">
        <v>513</v>
      </c>
      <c r="F38" s="496">
        <v>2029</v>
      </c>
      <c r="G38" s="287" t="s">
        <v>513</v>
      </c>
      <c r="H38" s="496">
        <v>2030</v>
      </c>
      <c r="I38" s="288" t="s">
        <v>513</v>
      </c>
      <c r="J38" s="501">
        <v>2031</v>
      </c>
      <c r="K38" s="287" t="s">
        <v>513</v>
      </c>
      <c r="L38" s="484">
        <v>2032</v>
      </c>
      <c r="M38" s="289" t="s">
        <v>513</v>
      </c>
    </row>
    <row r="39" spans="1:13" ht="17">
      <c r="A39" s="1179"/>
      <c r="B39" s="1174"/>
      <c r="C39" s="88" t="s">
        <v>513</v>
      </c>
      <c r="D39" s="500"/>
      <c r="E39" s="284" t="s">
        <v>513</v>
      </c>
      <c r="F39" s="499"/>
      <c r="G39" s="284" t="s">
        <v>513</v>
      </c>
      <c r="H39" s="497"/>
      <c r="I39" s="290" t="s">
        <v>513</v>
      </c>
      <c r="J39" s="496">
        <v>1</v>
      </c>
      <c r="K39" s="284" t="s">
        <v>513</v>
      </c>
      <c r="L39" s="493"/>
      <c r="M39" s="286" t="s">
        <v>513</v>
      </c>
    </row>
    <row r="40" spans="1:13" ht="17">
      <c r="A40" s="1179"/>
      <c r="B40" s="1174"/>
      <c r="C40" s="88" t="s">
        <v>513</v>
      </c>
      <c r="D40" s="496">
        <v>2033</v>
      </c>
      <c r="E40" s="287" t="s">
        <v>513</v>
      </c>
      <c r="F40" s="496">
        <v>2034</v>
      </c>
      <c r="G40" s="287" t="s">
        <v>513</v>
      </c>
      <c r="H40" s="288"/>
      <c r="I40" s="288" t="s">
        <v>513</v>
      </c>
      <c r="J40" s="288"/>
      <c r="K40" s="287" t="s">
        <v>513</v>
      </c>
      <c r="L40" s="287"/>
      <c r="M40" s="289" t="s">
        <v>513</v>
      </c>
    </row>
    <row r="41" spans="1:13" ht="17">
      <c r="A41" s="1179"/>
      <c r="B41" s="1174"/>
      <c r="C41" s="88" t="s">
        <v>513</v>
      </c>
      <c r="D41" s="497"/>
      <c r="E41" s="284" t="s">
        <v>513</v>
      </c>
      <c r="F41" s="502"/>
      <c r="G41" s="284" t="s">
        <v>513</v>
      </c>
      <c r="H41" s="251"/>
      <c r="I41" s="284" t="s">
        <v>513</v>
      </c>
      <c r="J41" s="251"/>
      <c r="K41" s="284" t="s">
        <v>513</v>
      </c>
      <c r="L41" s="251"/>
      <c r="M41" s="286" t="s">
        <v>513</v>
      </c>
    </row>
    <row r="42" spans="1:13" ht="17">
      <c r="A42" s="1179"/>
      <c r="B42" s="1174"/>
      <c r="C42" s="88" t="s">
        <v>513</v>
      </c>
      <c r="D42" s="290" t="s">
        <v>454</v>
      </c>
      <c r="E42" s="290" t="s">
        <v>513</v>
      </c>
      <c r="F42" s="290" t="s">
        <v>455</v>
      </c>
      <c r="G42" s="290" t="s">
        <v>513</v>
      </c>
      <c r="H42" s="291" t="s">
        <v>513</v>
      </c>
      <c r="I42" s="291" t="s">
        <v>513</v>
      </c>
      <c r="J42" s="291" t="s">
        <v>513</v>
      </c>
      <c r="K42" s="291" t="s">
        <v>513</v>
      </c>
      <c r="L42" s="291" t="s">
        <v>513</v>
      </c>
      <c r="M42" s="292" t="s">
        <v>513</v>
      </c>
    </row>
    <row r="43" spans="1:13" ht="17">
      <c r="A43" s="1179"/>
      <c r="B43" s="1174"/>
      <c r="C43" s="88" t="s">
        <v>513</v>
      </c>
      <c r="D43" s="251" t="s">
        <v>516</v>
      </c>
      <c r="E43" s="284" t="s">
        <v>513</v>
      </c>
      <c r="F43" s="1260">
        <v>3</v>
      </c>
      <c r="G43" s="1261"/>
      <c r="H43" s="1403" t="s">
        <v>513</v>
      </c>
      <c r="I43" s="1403"/>
      <c r="J43" s="287" t="s">
        <v>513</v>
      </c>
      <c r="K43" s="287" t="s">
        <v>513</v>
      </c>
      <c r="L43" s="287" t="s">
        <v>513</v>
      </c>
      <c r="M43" s="293" t="s">
        <v>513</v>
      </c>
    </row>
    <row r="44" spans="1:13" ht="17">
      <c r="A44" s="1179"/>
      <c r="B44" s="1174"/>
      <c r="C44" s="89" t="s">
        <v>513</v>
      </c>
      <c r="D44" s="10" t="s">
        <v>513</v>
      </c>
      <c r="E44" s="99" t="s">
        <v>513</v>
      </c>
      <c r="F44" s="10" t="s">
        <v>513</v>
      </c>
      <c r="G44" s="99" t="s">
        <v>513</v>
      </c>
      <c r="H44" s="97" t="s">
        <v>513</v>
      </c>
      <c r="I44" s="74" t="s">
        <v>513</v>
      </c>
      <c r="J44" s="97" t="s">
        <v>513</v>
      </c>
      <c r="K44" s="74" t="s">
        <v>513</v>
      </c>
      <c r="L44" s="97" t="s">
        <v>513</v>
      </c>
      <c r="M44" s="75" t="s">
        <v>513</v>
      </c>
    </row>
    <row r="45" spans="1:13" ht="18" customHeight="1">
      <c r="A45" s="1179"/>
      <c r="B45" s="1181" t="s">
        <v>456</v>
      </c>
      <c r="C45" s="79" t="s">
        <v>513</v>
      </c>
      <c r="D45" s="23" t="s">
        <v>513</v>
      </c>
      <c r="E45" s="23" t="s">
        <v>513</v>
      </c>
      <c r="F45" s="23" t="s">
        <v>513</v>
      </c>
      <c r="G45" s="23" t="s">
        <v>513</v>
      </c>
      <c r="H45" s="23" t="s">
        <v>513</v>
      </c>
      <c r="I45" s="23" t="s">
        <v>513</v>
      </c>
      <c r="J45" s="23" t="s">
        <v>513</v>
      </c>
      <c r="K45" s="23" t="s">
        <v>513</v>
      </c>
      <c r="L45" s="26" t="s">
        <v>513</v>
      </c>
      <c r="M45" s="116" t="s">
        <v>513</v>
      </c>
    </row>
    <row r="46" spans="1:13" ht="17">
      <c r="A46" s="1179"/>
      <c r="B46" s="1174"/>
      <c r="C46" s="117" t="s">
        <v>513</v>
      </c>
      <c r="D46" s="41" t="s">
        <v>93</v>
      </c>
      <c r="E46" s="42" t="s">
        <v>95</v>
      </c>
      <c r="F46" s="1176" t="s">
        <v>457</v>
      </c>
      <c r="G46" s="1177" t="s">
        <v>513</v>
      </c>
      <c r="H46" s="1177"/>
      <c r="I46" s="1177"/>
      <c r="J46" s="1177"/>
      <c r="K46" s="118" t="s">
        <v>458</v>
      </c>
      <c r="L46" s="1219" t="s">
        <v>516</v>
      </c>
      <c r="M46" s="1220"/>
    </row>
    <row r="47" spans="1:13" ht="17">
      <c r="A47" s="1179"/>
      <c r="B47" s="1174"/>
      <c r="C47" s="117" t="s">
        <v>513</v>
      </c>
      <c r="D47" s="119" t="s">
        <v>513</v>
      </c>
      <c r="E47" s="19" t="s">
        <v>430</v>
      </c>
      <c r="F47" s="1176"/>
      <c r="G47" s="1177"/>
      <c r="H47" s="1177"/>
      <c r="I47" s="1177"/>
      <c r="J47" s="1177"/>
      <c r="K47" s="26" t="s">
        <v>513</v>
      </c>
      <c r="L47" s="1221"/>
      <c r="M47" s="1222"/>
    </row>
    <row r="48" spans="1:13">
      <c r="A48" s="1179"/>
      <c r="B48" s="1175"/>
      <c r="C48" s="120" t="s">
        <v>513</v>
      </c>
      <c r="D48" s="121" t="s">
        <v>513</v>
      </c>
      <c r="E48" s="121" t="s">
        <v>513</v>
      </c>
      <c r="F48" s="121" t="s">
        <v>513</v>
      </c>
      <c r="G48" s="121" t="s">
        <v>513</v>
      </c>
      <c r="H48" s="121" t="s">
        <v>513</v>
      </c>
      <c r="I48" s="121" t="s">
        <v>513</v>
      </c>
      <c r="J48" s="121" t="s">
        <v>513</v>
      </c>
      <c r="K48" s="121" t="s">
        <v>513</v>
      </c>
      <c r="L48" s="26" t="s">
        <v>513</v>
      </c>
      <c r="M48" s="116" t="s">
        <v>513</v>
      </c>
    </row>
    <row r="49" spans="1:13" ht="70.5" customHeight="1">
      <c r="A49" s="1179"/>
      <c r="B49" s="162" t="s">
        <v>459</v>
      </c>
      <c r="C49" s="1214" t="s">
        <v>523</v>
      </c>
      <c r="D49" s="1215"/>
      <c r="E49" s="1215"/>
      <c r="F49" s="1215"/>
      <c r="G49" s="1215"/>
      <c r="H49" s="1215"/>
      <c r="I49" s="1215"/>
      <c r="J49" s="1215"/>
      <c r="K49" s="1215"/>
      <c r="L49" s="1215"/>
      <c r="M49" s="1218"/>
    </row>
    <row r="50" spans="1:13" ht="26.25" customHeight="1">
      <c r="A50" s="1179"/>
      <c r="B50" s="151" t="s">
        <v>460</v>
      </c>
      <c r="C50" s="1214" t="s">
        <v>524</v>
      </c>
      <c r="D50" s="1215"/>
      <c r="E50" s="1215"/>
      <c r="F50" s="1215"/>
      <c r="G50" s="1215"/>
      <c r="H50" s="1215"/>
      <c r="I50" s="1215"/>
      <c r="J50" s="1215"/>
      <c r="K50" s="1215"/>
      <c r="L50" s="1215"/>
      <c r="M50" s="1218"/>
    </row>
    <row r="51" spans="1:13" ht="17">
      <c r="A51" s="1179"/>
      <c r="B51" s="151" t="s">
        <v>461</v>
      </c>
      <c r="C51" s="142">
        <v>30</v>
      </c>
      <c r="D51" s="143" t="s">
        <v>513</v>
      </c>
      <c r="E51" s="143" t="s">
        <v>513</v>
      </c>
      <c r="F51" s="143" t="s">
        <v>513</v>
      </c>
      <c r="G51" s="143" t="s">
        <v>513</v>
      </c>
      <c r="H51" s="143" t="s">
        <v>513</v>
      </c>
      <c r="I51" s="143" t="s">
        <v>513</v>
      </c>
      <c r="J51" s="143" t="s">
        <v>513</v>
      </c>
      <c r="K51" s="143" t="s">
        <v>513</v>
      </c>
      <c r="L51" s="143" t="s">
        <v>513</v>
      </c>
      <c r="M51" s="144" t="s">
        <v>513</v>
      </c>
    </row>
    <row r="52" spans="1:13" ht="17">
      <c r="A52" s="1179"/>
      <c r="B52" s="151" t="s">
        <v>462</v>
      </c>
      <c r="C52" s="142" t="s">
        <v>324</v>
      </c>
      <c r="D52" s="143" t="s">
        <v>513</v>
      </c>
      <c r="E52" s="143" t="s">
        <v>513</v>
      </c>
      <c r="F52" s="143" t="s">
        <v>513</v>
      </c>
      <c r="G52" s="143" t="s">
        <v>513</v>
      </c>
      <c r="H52" s="143" t="s">
        <v>513</v>
      </c>
      <c r="I52" s="143" t="s">
        <v>513</v>
      </c>
      <c r="J52" s="143" t="s">
        <v>513</v>
      </c>
      <c r="K52" s="143" t="s">
        <v>513</v>
      </c>
      <c r="L52" s="143" t="s">
        <v>513</v>
      </c>
      <c r="M52" s="144" t="s">
        <v>513</v>
      </c>
    </row>
    <row r="53" spans="1:13" ht="15.75" customHeight="1">
      <c r="A53" s="1162" t="s">
        <v>250</v>
      </c>
      <c r="B53" s="155" t="s">
        <v>463</v>
      </c>
      <c r="C53" s="1164" t="s">
        <v>525</v>
      </c>
      <c r="D53" s="1165"/>
      <c r="E53" s="1165"/>
      <c r="F53" s="1165"/>
      <c r="G53" s="1165"/>
      <c r="H53" s="1165"/>
      <c r="I53" s="1165"/>
      <c r="J53" s="1165"/>
      <c r="K53" s="1165"/>
      <c r="L53" s="1165"/>
      <c r="M53" s="1166"/>
    </row>
    <row r="54" spans="1:13" ht="17">
      <c r="A54" s="1163"/>
      <c r="B54" s="155" t="s">
        <v>465</v>
      </c>
      <c r="C54" s="1164" t="s">
        <v>526</v>
      </c>
      <c r="D54" s="1165"/>
      <c r="E54" s="1165"/>
      <c r="F54" s="1165"/>
      <c r="G54" s="1165"/>
      <c r="H54" s="1165"/>
      <c r="I54" s="1165"/>
      <c r="J54" s="1165"/>
      <c r="K54" s="1165"/>
      <c r="L54" s="1165"/>
      <c r="M54" s="1166"/>
    </row>
    <row r="55" spans="1:13" ht="17">
      <c r="A55" s="1163"/>
      <c r="B55" s="155" t="s">
        <v>467</v>
      </c>
      <c r="C55" s="1164" t="s">
        <v>107</v>
      </c>
      <c r="D55" s="1165"/>
      <c r="E55" s="1165"/>
      <c r="F55" s="1165"/>
      <c r="G55" s="1165"/>
      <c r="H55" s="1165"/>
      <c r="I55" s="1165"/>
      <c r="J55" s="1165"/>
      <c r="K55" s="1165"/>
      <c r="L55" s="1165"/>
      <c r="M55" s="1166"/>
    </row>
    <row r="56" spans="1:13" ht="15.75" customHeight="1">
      <c r="A56" s="1163"/>
      <c r="B56" s="156" t="s">
        <v>469</v>
      </c>
      <c r="C56" s="1164" t="s">
        <v>527</v>
      </c>
      <c r="D56" s="1165"/>
      <c r="E56" s="1165"/>
      <c r="F56" s="1165"/>
      <c r="G56" s="1165"/>
      <c r="H56" s="1165"/>
      <c r="I56" s="1165"/>
      <c r="J56" s="1165"/>
      <c r="K56" s="1165"/>
      <c r="L56" s="1165"/>
      <c r="M56" s="1166"/>
    </row>
    <row r="57" spans="1:13" ht="15.75" customHeight="1">
      <c r="A57" s="1163"/>
      <c r="B57" s="155" t="s">
        <v>470</v>
      </c>
      <c r="C57" s="1295" t="s">
        <v>528</v>
      </c>
      <c r="D57" s="1165"/>
      <c r="E57" s="1165"/>
      <c r="F57" s="1165"/>
      <c r="G57" s="1165"/>
      <c r="H57" s="1165"/>
      <c r="I57" s="1165"/>
      <c r="J57" s="1165"/>
      <c r="K57" s="1165"/>
      <c r="L57" s="1165"/>
      <c r="M57" s="1166"/>
    </row>
    <row r="58" spans="1:13" ht="16.5" customHeight="1">
      <c r="A58" s="1170"/>
      <c r="B58" s="155" t="s">
        <v>472</v>
      </c>
      <c r="C58" s="1164">
        <v>6013169001</v>
      </c>
      <c r="D58" s="1165"/>
      <c r="E58" s="1165"/>
      <c r="F58" s="1165"/>
      <c r="G58" s="1165"/>
      <c r="H58" s="1165"/>
      <c r="I58" s="1165"/>
      <c r="J58" s="1165"/>
      <c r="K58" s="1165"/>
      <c r="L58" s="1165"/>
      <c r="M58" s="1166"/>
    </row>
    <row r="59" spans="1:13" ht="15.75" customHeight="1">
      <c r="A59" s="1162" t="s">
        <v>474</v>
      </c>
      <c r="B59" s="157" t="s">
        <v>475</v>
      </c>
      <c r="C59" s="1164" t="s">
        <v>529</v>
      </c>
      <c r="D59" s="1165"/>
      <c r="E59" s="1165"/>
      <c r="F59" s="1165"/>
      <c r="G59" s="1165"/>
      <c r="H59" s="1165"/>
      <c r="I59" s="1165"/>
      <c r="J59" s="1165"/>
      <c r="K59" s="1165"/>
      <c r="L59" s="1165"/>
      <c r="M59" s="1166"/>
    </row>
    <row r="60" spans="1:13" ht="30" customHeight="1">
      <c r="A60" s="1163"/>
      <c r="B60" s="157" t="s">
        <v>476</v>
      </c>
      <c r="C60" s="1164" t="s">
        <v>530</v>
      </c>
      <c r="D60" s="1165"/>
      <c r="E60" s="1165"/>
      <c r="F60" s="1165"/>
      <c r="G60" s="1165"/>
      <c r="H60" s="1165"/>
      <c r="I60" s="1165"/>
      <c r="J60" s="1165"/>
      <c r="K60" s="1165"/>
      <c r="L60" s="1165"/>
      <c r="M60" s="1166"/>
    </row>
    <row r="61" spans="1:13" ht="30" customHeight="1">
      <c r="A61" s="1163"/>
      <c r="B61" s="158" t="s">
        <v>294</v>
      </c>
      <c r="C61" s="1164" t="s">
        <v>107</v>
      </c>
      <c r="D61" s="1165"/>
      <c r="E61" s="1165"/>
      <c r="F61" s="1165"/>
      <c r="G61" s="1165"/>
      <c r="H61" s="1165"/>
      <c r="I61" s="1165"/>
      <c r="J61" s="1165"/>
      <c r="K61" s="1165"/>
      <c r="L61" s="1165"/>
      <c r="M61" s="1166"/>
    </row>
    <row r="62" spans="1:13" ht="17">
      <c r="A62" s="149" t="s">
        <v>254</v>
      </c>
      <c r="B62" s="159" t="s">
        <v>513</v>
      </c>
      <c r="C62" s="1167" t="s">
        <v>513</v>
      </c>
      <c r="D62" s="1168"/>
      <c r="E62" s="1168"/>
      <c r="F62" s="1168"/>
      <c r="G62" s="1168"/>
      <c r="H62" s="1168"/>
      <c r="I62" s="1168"/>
      <c r="J62" s="1168"/>
      <c r="K62" s="1168"/>
      <c r="L62" s="1168"/>
      <c r="M62" s="1169"/>
    </row>
  </sheetData>
  <mergeCells count="51">
    <mergeCell ref="A59:A61"/>
    <mergeCell ref="C59:M59"/>
    <mergeCell ref="C60:M60"/>
    <mergeCell ref="C61:M61"/>
    <mergeCell ref="C62:M62"/>
    <mergeCell ref="A53:A58"/>
    <mergeCell ref="C53:M53"/>
    <mergeCell ref="C54:M54"/>
    <mergeCell ref="C55:M55"/>
    <mergeCell ref="C56:M56"/>
    <mergeCell ref="C57:M57"/>
    <mergeCell ref="C58:M58"/>
    <mergeCell ref="A2:A15"/>
    <mergeCell ref="C2:M2"/>
    <mergeCell ref="C3:M3"/>
    <mergeCell ref="F4:G4"/>
    <mergeCell ref="C7:D7"/>
    <mergeCell ref="I7:M7"/>
    <mergeCell ref="C5:M5"/>
    <mergeCell ref="C6:M6"/>
    <mergeCell ref="C10:D10"/>
    <mergeCell ref="F10:G10"/>
    <mergeCell ref="I10:J10"/>
    <mergeCell ref="C11:M11"/>
    <mergeCell ref="C12:M12"/>
    <mergeCell ref="C13:M13"/>
    <mergeCell ref="B8:B10"/>
    <mergeCell ref="C9:D9"/>
    <mergeCell ref="A16:A52"/>
    <mergeCell ref="C16:M16"/>
    <mergeCell ref="C17:M17"/>
    <mergeCell ref="B18:B24"/>
    <mergeCell ref="B25:B28"/>
    <mergeCell ref="B32:B34"/>
    <mergeCell ref="B35:B44"/>
    <mergeCell ref="F43:G43"/>
    <mergeCell ref="H43:I43"/>
    <mergeCell ref="B45:B48"/>
    <mergeCell ref="F46:F47"/>
    <mergeCell ref="G46:J47"/>
    <mergeCell ref="C50:M50"/>
    <mergeCell ref="G23:M23"/>
    <mergeCell ref="L46:M47"/>
    <mergeCell ref="C49:M49"/>
    <mergeCell ref="B1:C1"/>
    <mergeCell ref="F9:G9"/>
    <mergeCell ref="I9:J9"/>
    <mergeCell ref="B14:B15"/>
    <mergeCell ref="C14:D14"/>
    <mergeCell ref="F14:M14"/>
    <mergeCell ref="C15:M15"/>
  </mergeCells>
  <phoneticPr fontId="35" type="noConversion"/>
  <hyperlinks>
    <hyperlink ref="C57" r:id="rId1" xr:uid="{C74C3688-C658-4431-92F4-E343EF51DB6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9"/>
  <sheetViews>
    <sheetView topLeftCell="A24" zoomScaleNormal="100" workbookViewId="0">
      <selection activeCell="B26" sqref="B26"/>
    </sheetView>
  </sheetViews>
  <sheetFormatPr baseColWidth="10" defaultColWidth="11.5" defaultRowHeight="16"/>
  <cols>
    <col min="1" max="1" width="19.5" style="51" customWidth="1"/>
    <col min="2" max="2" width="109.83203125" style="12" customWidth="1"/>
    <col min="3" max="16384" width="11.5" style="12"/>
  </cols>
  <sheetData>
    <row r="1" spans="1:2">
      <c r="A1" s="1092" t="s">
        <v>190</v>
      </c>
      <c r="B1" s="1092"/>
    </row>
    <row r="2" spans="1:2" ht="37.5" customHeight="1" thickBot="1">
      <c r="A2" s="1093" t="s">
        <v>191</v>
      </c>
      <c r="B2" s="1094"/>
    </row>
    <row r="3" spans="1:2" ht="18" thickTop="1" thickBot="1">
      <c r="A3" s="45" t="s">
        <v>192</v>
      </c>
      <c r="B3" s="7" t="s">
        <v>193</v>
      </c>
    </row>
    <row r="4" spans="1:2" ht="37.5" customHeight="1" thickTop="1">
      <c r="A4" s="1095" t="s">
        <v>194</v>
      </c>
      <c r="B4" s="46" t="s">
        <v>195</v>
      </c>
    </row>
    <row r="5" spans="1:2" ht="85">
      <c r="A5" s="1090"/>
      <c r="B5" s="47" t="s">
        <v>196</v>
      </c>
    </row>
    <row r="6" spans="1:2" ht="85">
      <c r="A6" s="1090"/>
      <c r="B6" s="48" t="s">
        <v>197</v>
      </c>
    </row>
    <row r="7" spans="1:2" ht="51">
      <c r="A7" s="1090"/>
      <c r="B7" s="48" t="s">
        <v>198</v>
      </c>
    </row>
    <row r="8" spans="1:2" ht="51">
      <c r="A8" s="1090"/>
      <c r="B8" s="47" t="s">
        <v>199</v>
      </c>
    </row>
    <row r="9" spans="1:2" ht="34">
      <c r="A9" s="1090"/>
      <c r="B9" s="47" t="s">
        <v>200</v>
      </c>
    </row>
    <row r="10" spans="1:2" ht="34">
      <c r="A10" s="1091"/>
      <c r="B10" s="47" t="s">
        <v>201</v>
      </c>
    </row>
    <row r="11" spans="1:2" ht="68">
      <c r="A11" s="1089" t="s">
        <v>202</v>
      </c>
      <c r="B11" s="48" t="s">
        <v>203</v>
      </c>
    </row>
    <row r="12" spans="1:2" ht="68">
      <c r="A12" s="1090"/>
      <c r="B12" s="48" t="s">
        <v>204</v>
      </c>
    </row>
    <row r="13" spans="1:2" ht="34">
      <c r="A13" s="1091"/>
      <c r="B13" s="48" t="s">
        <v>205</v>
      </c>
    </row>
    <row r="14" spans="1:2" ht="82.5" customHeight="1">
      <c r="A14" s="1089" t="s">
        <v>206</v>
      </c>
      <c r="B14" s="52" t="s">
        <v>207</v>
      </c>
    </row>
    <row r="15" spans="1:2" ht="85">
      <c r="A15" s="1090"/>
      <c r="B15" s="48" t="s">
        <v>208</v>
      </c>
    </row>
    <row r="16" spans="1:2" ht="68">
      <c r="A16" s="1090"/>
      <c r="B16" s="52" t="s">
        <v>209</v>
      </c>
    </row>
    <row r="17" spans="1:2" ht="17">
      <c r="A17" s="1090"/>
      <c r="B17" s="48" t="s">
        <v>210</v>
      </c>
    </row>
    <row r="18" spans="1:2" ht="51">
      <c r="A18" s="1090"/>
      <c r="B18" s="48" t="s">
        <v>211</v>
      </c>
    </row>
    <row r="19" spans="1:2" ht="385.5" customHeight="1">
      <c r="A19" s="1090"/>
      <c r="B19" s="48" t="s">
        <v>212</v>
      </c>
    </row>
    <row r="20" spans="1:2" ht="68">
      <c r="A20" s="1090"/>
      <c r="B20" s="48" t="s">
        <v>213</v>
      </c>
    </row>
    <row r="21" spans="1:2" ht="49.5" customHeight="1">
      <c r="A21" s="1090"/>
      <c r="B21" s="48" t="s">
        <v>214</v>
      </c>
    </row>
    <row r="22" spans="1:2" ht="221">
      <c r="A22" s="1090"/>
      <c r="B22" s="48" t="s">
        <v>215</v>
      </c>
    </row>
    <row r="23" spans="1:2" ht="51.75" customHeight="1">
      <c r="A23" s="1090"/>
      <c r="B23" s="48" t="s">
        <v>216</v>
      </c>
    </row>
    <row r="24" spans="1:2" ht="136">
      <c r="A24" s="1091"/>
      <c r="B24" s="48" t="s">
        <v>217</v>
      </c>
    </row>
    <row r="25" spans="1:2" ht="102">
      <c r="A25" s="1089" t="s">
        <v>218</v>
      </c>
      <c r="B25" s="48" t="s">
        <v>219</v>
      </c>
    </row>
    <row r="26" spans="1:2" ht="34">
      <c r="A26" s="1090"/>
      <c r="B26" s="47" t="s">
        <v>220</v>
      </c>
    </row>
    <row r="27" spans="1:2" ht="34">
      <c r="A27" s="1091"/>
      <c r="B27" s="47" t="s">
        <v>221</v>
      </c>
    </row>
    <row r="28" spans="1:2" ht="34">
      <c r="A28" s="49" t="s">
        <v>222</v>
      </c>
      <c r="B28" s="48" t="s">
        <v>223</v>
      </c>
    </row>
    <row r="29" spans="1:2" ht="68">
      <c r="A29" s="49" t="s">
        <v>224</v>
      </c>
      <c r="B29" s="48" t="s">
        <v>225</v>
      </c>
    </row>
  </sheetData>
  <mergeCells count="6">
    <mergeCell ref="A14:A24"/>
    <mergeCell ref="A25:A27"/>
    <mergeCell ref="A1:B1"/>
    <mergeCell ref="A2:B2"/>
    <mergeCell ref="A11:A13"/>
    <mergeCell ref="A4:A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D7A48-60BD-480A-8F7F-A0B573E74D8B}">
  <sheetPr>
    <tabColor rgb="FF0070C0"/>
  </sheetPr>
  <dimension ref="A1:M62"/>
  <sheetViews>
    <sheetView topLeftCell="A43" zoomScale="85" zoomScaleNormal="85" workbookViewId="0">
      <selection activeCell="C55" sqref="C55:M55"/>
    </sheetView>
  </sheetViews>
  <sheetFormatPr baseColWidth="10" defaultColWidth="11.5" defaultRowHeight="16"/>
  <cols>
    <col min="1" max="1" width="25.1640625" style="12" customWidth="1"/>
    <col min="2" max="2" width="39.1640625" style="43" customWidth="1"/>
    <col min="3" max="12" width="11.5" style="12"/>
    <col min="13" max="13" width="37.5" style="12" customWidth="1"/>
    <col min="14" max="16384" width="11.5" style="12"/>
  </cols>
  <sheetData>
    <row r="1" spans="1:13" ht="17" thickBot="1">
      <c r="A1" s="315"/>
      <c r="B1" s="61" t="s">
        <v>531</v>
      </c>
      <c r="C1" s="62"/>
      <c r="D1" s="62"/>
      <c r="E1" s="62"/>
      <c r="F1" s="62"/>
      <c r="G1" s="62"/>
      <c r="H1" s="62"/>
      <c r="I1" s="62"/>
      <c r="J1" s="62"/>
      <c r="K1" s="62"/>
      <c r="L1" s="62"/>
      <c r="M1" s="63"/>
    </row>
    <row r="2" spans="1:13" ht="37.5" customHeight="1" thickBot="1">
      <c r="A2" s="1310" t="s">
        <v>414</v>
      </c>
      <c r="B2" s="506" t="s">
        <v>415</v>
      </c>
      <c r="C2" s="1408" t="s">
        <v>726</v>
      </c>
      <c r="D2" s="1409"/>
      <c r="E2" s="1409"/>
      <c r="F2" s="1409"/>
      <c r="G2" s="1409"/>
      <c r="H2" s="1409"/>
      <c r="I2" s="1409"/>
      <c r="J2" s="1409"/>
      <c r="K2" s="1409"/>
      <c r="L2" s="1409"/>
      <c r="M2" s="1410"/>
    </row>
    <row r="3" spans="1:13" ht="34">
      <c r="A3" s="1311"/>
      <c r="B3" s="151" t="s">
        <v>499</v>
      </c>
      <c r="C3" s="503" t="s">
        <v>1029</v>
      </c>
      <c r="D3" s="504"/>
      <c r="E3" s="504"/>
      <c r="F3" s="504"/>
      <c r="G3" s="504"/>
      <c r="H3" s="504"/>
      <c r="I3" s="504"/>
      <c r="J3" s="504"/>
      <c r="K3" s="504"/>
      <c r="L3" s="504"/>
      <c r="M3" s="505"/>
    </row>
    <row r="4" spans="1:13" ht="60.75" customHeight="1">
      <c r="A4" s="1311"/>
      <c r="B4" s="153" t="s">
        <v>290</v>
      </c>
      <c r="C4" s="122" t="s">
        <v>93</v>
      </c>
      <c r="D4" s="123"/>
      <c r="E4" s="124"/>
      <c r="F4" s="1205" t="s">
        <v>291</v>
      </c>
      <c r="G4" s="1206"/>
      <c r="H4" s="125">
        <v>424</v>
      </c>
      <c r="I4" s="1177" t="s">
        <v>500</v>
      </c>
      <c r="J4" s="1177"/>
      <c r="K4" s="1177"/>
      <c r="L4" s="1177"/>
      <c r="M4" s="1405"/>
    </row>
    <row r="5" spans="1:13" ht="40.5" customHeight="1">
      <c r="A5" s="1311"/>
      <c r="B5" s="321" t="s">
        <v>418</v>
      </c>
      <c r="C5" s="1177" t="s">
        <v>501</v>
      </c>
      <c r="D5" s="1177"/>
      <c r="E5" s="1177"/>
      <c r="F5" s="1177"/>
      <c r="G5" s="1177"/>
      <c r="H5" s="1177"/>
      <c r="I5" s="1177"/>
      <c r="J5" s="1177"/>
      <c r="K5" s="1177"/>
      <c r="L5" s="1177"/>
      <c r="M5" s="1405"/>
    </row>
    <row r="6" spans="1:13" ht="17">
      <c r="A6" s="1311"/>
      <c r="B6" s="321" t="s">
        <v>420</v>
      </c>
      <c r="C6" s="1406" t="s">
        <v>502</v>
      </c>
      <c r="D6" s="1406"/>
      <c r="E6" s="1406"/>
      <c r="F6" s="1406"/>
      <c r="G6" s="1406"/>
      <c r="H6" s="1406"/>
      <c r="I6" s="1406"/>
      <c r="J6" s="1406"/>
      <c r="K6" s="1406"/>
      <c r="L6" s="1406"/>
      <c r="M6" s="1407"/>
    </row>
    <row r="7" spans="1:13" ht="17">
      <c r="A7" s="1311"/>
      <c r="B7" s="162" t="s">
        <v>421</v>
      </c>
      <c r="C7" s="1191" t="s">
        <v>10</v>
      </c>
      <c r="D7" s="1192"/>
      <c r="E7" s="128"/>
      <c r="F7" s="128"/>
      <c r="G7" s="129"/>
      <c r="H7" s="67" t="s">
        <v>294</v>
      </c>
      <c r="I7" s="1193" t="s">
        <v>18</v>
      </c>
      <c r="J7" s="1192"/>
      <c r="K7" s="1192"/>
      <c r="L7" s="1192"/>
      <c r="M7" s="1194"/>
    </row>
    <row r="8" spans="1:13">
      <c r="A8" s="1311"/>
      <c r="B8" s="1273" t="s">
        <v>422</v>
      </c>
      <c r="C8" s="130"/>
      <c r="D8" s="131"/>
      <c r="E8" s="131"/>
      <c r="F8" s="131"/>
      <c r="G8" s="131"/>
      <c r="H8" s="131"/>
      <c r="I8" s="131"/>
      <c r="J8" s="131"/>
      <c r="K8" s="131"/>
      <c r="L8" s="132"/>
      <c r="M8" s="133"/>
    </row>
    <row r="9" spans="1:13">
      <c r="A9" s="1311"/>
      <c r="B9" s="1274"/>
      <c r="C9" s="1189" t="s">
        <v>327</v>
      </c>
      <c r="D9" s="1190"/>
      <c r="E9" s="28"/>
      <c r="F9" s="1190"/>
      <c r="G9" s="1190"/>
      <c r="H9" s="28"/>
      <c r="I9" s="1190"/>
      <c r="J9" s="1190"/>
      <c r="K9" s="28"/>
      <c r="L9" s="26"/>
      <c r="M9" s="116"/>
    </row>
    <row r="10" spans="1:13">
      <c r="A10" s="1311"/>
      <c r="B10" s="1287"/>
      <c r="C10" s="1189" t="s">
        <v>423</v>
      </c>
      <c r="D10" s="1190"/>
      <c r="E10" s="134"/>
      <c r="F10" s="1190" t="s">
        <v>423</v>
      </c>
      <c r="G10" s="1190"/>
      <c r="H10" s="134"/>
      <c r="I10" s="1190" t="s">
        <v>423</v>
      </c>
      <c r="J10" s="1190"/>
      <c r="K10" s="134"/>
      <c r="L10" s="121"/>
      <c r="M10" s="135"/>
    </row>
    <row r="11" spans="1:13" ht="67.5" customHeight="1">
      <c r="A11" s="1311"/>
      <c r="B11" s="162" t="s">
        <v>424</v>
      </c>
      <c r="C11" s="1235" t="s">
        <v>1085</v>
      </c>
      <c r="D11" s="1233"/>
      <c r="E11" s="1233"/>
      <c r="F11" s="1233"/>
      <c r="G11" s="1233"/>
      <c r="H11" s="1233"/>
      <c r="I11" s="1233"/>
      <c r="J11" s="1233"/>
      <c r="K11" s="1233"/>
      <c r="L11" s="1233"/>
      <c r="M11" s="1234"/>
    </row>
    <row r="12" spans="1:13" ht="261" customHeight="1">
      <c r="A12" s="1311"/>
      <c r="B12" s="162" t="s">
        <v>503</v>
      </c>
      <c r="C12" s="1214" t="s">
        <v>1086</v>
      </c>
      <c r="D12" s="1215"/>
      <c r="E12" s="1215"/>
      <c r="F12" s="1215"/>
      <c r="G12" s="1215"/>
      <c r="H12" s="1215"/>
      <c r="I12" s="1215"/>
      <c r="J12" s="1215"/>
      <c r="K12" s="1215"/>
      <c r="L12" s="1215"/>
      <c r="M12" s="1218"/>
    </row>
    <row r="13" spans="1:13" ht="34">
      <c r="A13" s="1311"/>
      <c r="B13" s="162" t="s">
        <v>504</v>
      </c>
      <c r="C13" s="1184" t="s">
        <v>1072</v>
      </c>
      <c r="D13" s="1185"/>
      <c r="E13" s="1185"/>
      <c r="F13" s="1185"/>
      <c r="G13" s="1185"/>
      <c r="H13" s="1185"/>
      <c r="I13" s="1185"/>
      <c r="J13" s="1185"/>
      <c r="K13" s="1185"/>
      <c r="L13" s="1185"/>
      <c r="M13" s="1272"/>
    </row>
    <row r="14" spans="1:13" ht="37.5" customHeight="1">
      <c r="A14" s="1311"/>
      <c r="B14" s="1273" t="s">
        <v>505</v>
      </c>
      <c r="C14" s="1184" t="s">
        <v>533</v>
      </c>
      <c r="D14" s="1185"/>
      <c r="E14" s="91" t="s">
        <v>108</v>
      </c>
      <c r="F14" s="1414" t="s">
        <v>333</v>
      </c>
      <c r="G14" s="1185"/>
      <c r="H14" s="1185"/>
      <c r="I14" s="1185"/>
      <c r="J14" s="1185"/>
      <c r="K14" s="1185"/>
      <c r="L14" s="1185"/>
      <c r="M14" s="1272"/>
    </row>
    <row r="15" spans="1:13">
      <c r="A15" s="1311"/>
      <c r="B15" s="1274"/>
      <c r="C15" s="1184"/>
      <c r="D15" s="1185"/>
      <c r="E15" s="1185"/>
      <c r="F15" s="1185"/>
      <c r="G15" s="1185"/>
      <c r="H15" s="1185"/>
      <c r="I15" s="1185"/>
      <c r="J15" s="1185"/>
      <c r="K15" s="1185"/>
      <c r="L15" s="1185"/>
      <c r="M15" s="1272"/>
    </row>
    <row r="16" spans="1:13" ht="17">
      <c r="A16" s="1296" t="s">
        <v>238</v>
      </c>
      <c r="B16" s="151" t="s">
        <v>280</v>
      </c>
      <c r="C16" s="1184" t="s">
        <v>1084</v>
      </c>
      <c r="D16" s="1185"/>
      <c r="E16" s="1185"/>
      <c r="F16" s="1185"/>
      <c r="G16" s="1185"/>
      <c r="H16" s="1185"/>
      <c r="I16" s="1185"/>
      <c r="J16" s="1185"/>
      <c r="K16" s="1185"/>
      <c r="L16" s="1185"/>
      <c r="M16" s="1272"/>
    </row>
    <row r="17" spans="1:13" ht="17">
      <c r="A17" s="1297"/>
      <c r="B17" s="151" t="s">
        <v>507</v>
      </c>
      <c r="C17" s="1184" t="s">
        <v>20</v>
      </c>
      <c r="D17" s="1185"/>
      <c r="E17" s="1185"/>
      <c r="F17" s="1185"/>
      <c r="G17" s="1185"/>
      <c r="H17" s="1185"/>
      <c r="I17" s="1185"/>
      <c r="J17" s="1185"/>
      <c r="K17" s="1185"/>
      <c r="L17" s="1185"/>
      <c r="M17" s="1272"/>
    </row>
    <row r="18" spans="1:13" ht="8.25" customHeight="1">
      <c r="A18" s="1297"/>
      <c r="B18" s="1181" t="s">
        <v>425</v>
      </c>
      <c r="C18" s="138"/>
      <c r="D18" s="13"/>
      <c r="E18" s="13"/>
      <c r="F18" s="13"/>
      <c r="G18" s="13"/>
      <c r="H18" s="13"/>
      <c r="I18" s="13"/>
      <c r="J18" s="13"/>
      <c r="K18" s="13"/>
      <c r="L18" s="13"/>
      <c r="M18" s="14"/>
    </row>
    <row r="19" spans="1:13" ht="9" customHeight="1">
      <c r="A19" s="1297"/>
      <c r="B19" s="1174"/>
      <c r="C19" s="76"/>
      <c r="D19" s="15"/>
      <c r="E19" s="5"/>
      <c r="F19" s="15"/>
      <c r="G19" s="5"/>
      <c r="H19" s="15"/>
      <c r="I19" s="5"/>
      <c r="J19" s="15"/>
      <c r="K19" s="5"/>
      <c r="L19" s="5"/>
      <c r="M19" s="16"/>
    </row>
    <row r="20" spans="1:13" ht="17">
      <c r="A20" s="1297"/>
      <c r="B20" s="1174"/>
      <c r="C20" s="77" t="s">
        <v>426</v>
      </c>
      <c r="D20" s="17"/>
      <c r="E20" s="18" t="s">
        <v>427</v>
      </c>
      <c r="F20" s="17"/>
      <c r="G20" s="18" t="s">
        <v>428</v>
      </c>
      <c r="H20" s="17"/>
      <c r="I20" s="18" t="s">
        <v>429</v>
      </c>
      <c r="J20" s="148"/>
      <c r="K20" s="18"/>
      <c r="L20" s="18"/>
      <c r="M20" s="66"/>
    </row>
    <row r="21" spans="1:13" ht="17">
      <c r="A21" s="1297"/>
      <c r="B21" s="1174"/>
      <c r="C21" s="77" t="s">
        <v>431</v>
      </c>
      <c r="D21" s="19"/>
      <c r="E21" s="18" t="s">
        <v>432</v>
      </c>
      <c r="F21" s="20"/>
      <c r="G21" s="18" t="s">
        <v>433</v>
      </c>
      <c r="H21" s="20"/>
      <c r="I21" s="18"/>
      <c r="J21" s="68"/>
      <c r="K21" s="18"/>
      <c r="L21" s="18"/>
      <c r="M21" s="66"/>
    </row>
    <row r="22" spans="1:13" ht="17">
      <c r="A22" s="1297"/>
      <c r="B22" s="1174"/>
      <c r="C22" s="77" t="s">
        <v>434</v>
      </c>
      <c r="D22" s="19"/>
      <c r="E22" s="18" t="s">
        <v>435</v>
      </c>
      <c r="F22" s="19"/>
      <c r="G22" s="18"/>
      <c r="H22" s="68"/>
      <c r="I22" s="18"/>
      <c r="J22" s="68"/>
      <c r="K22" s="18"/>
      <c r="L22" s="18"/>
      <c r="M22" s="66"/>
    </row>
    <row r="23" spans="1:13" ht="17">
      <c r="A23" s="1297"/>
      <c r="B23" s="1174"/>
      <c r="C23" s="77" t="s">
        <v>105</v>
      </c>
      <c r="D23" s="20" t="s">
        <v>430</v>
      </c>
      <c r="E23" s="18" t="s">
        <v>436</v>
      </c>
      <c r="F23" s="896" t="s">
        <v>576</v>
      </c>
      <c r="G23" s="316"/>
      <c r="H23" s="316"/>
      <c r="I23" s="316"/>
      <c r="J23" s="316"/>
      <c r="K23" s="316"/>
      <c r="L23" s="316"/>
      <c r="M23" s="317"/>
    </row>
    <row r="24" spans="1:13" ht="9.75" customHeight="1">
      <c r="A24" s="1297"/>
      <c r="B24" s="1175"/>
      <c r="C24" s="78"/>
      <c r="D24" s="21"/>
      <c r="E24" s="21"/>
      <c r="F24" s="21"/>
      <c r="G24" s="21"/>
      <c r="H24" s="21"/>
      <c r="I24" s="21"/>
      <c r="J24" s="21"/>
      <c r="K24" s="21"/>
      <c r="L24" s="21"/>
      <c r="M24" s="22"/>
    </row>
    <row r="25" spans="1:13">
      <c r="A25" s="1297"/>
      <c r="B25" s="1181" t="s">
        <v>437</v>
      </c>
      <c r="C25" s="79"/>
      <c r="D25" s="23"/>
      <c r="E25" s="23"/>
      <c r="F25" s="23"/>
      <c r="G25" s="23"/>
      <c r="H25" s="23"/>
      <c r="I25" s="23"/>
      <c r="J25" s="23"/>
      <c r="K25" s="23"/>
      <c r="L25" s="132"/>
      <c r="M25" s="133"/>
    </row>
    <row r="26" spans="1:13" ht="17">
      <c r="A26" s="1297"/>
      <c r="B26" s="1174"/>
      <c r="C26" s="77" t="s">
        <v>438</v>
      </c>
      <c r="D26" s="20"/>
      <c r="E26" s="24"/>
      <c r="F26" s="18" t="s">
        <v>439</v>
      </c>
      <c r="G26" s="19"/>
      <c r="H26" s="24"/>
      <c r="I26" s="18" t="s">
        <v>440</v>
      </c>
      <c r="J26" s="19"/>
      <c r="K26" s="24"/>
      <c r="L26" s="26"/>
      <c r="M26" s="116"/>
    </row>
    <row r="27" spans="1:13" ht="17">
      <c r="A27" s="1297"/>
      <c r="B27" s="1174"/>
      <c r="C27" s="77" t="s">
        <v>441</v>
      </c>
      <c r="D27" s="25"/>
      <c r="E27" s="26"/>
      <c r="F27" s="18" t="s">
        <v>442</v>
      </c>
      <c r="G27" s="20" t="s">
        <v>430</v>
      </c>
      <c r="H27" s="26"/>
      <c r="I27" s="27"/>
      <c r="J27" s="26"/>
      <c r="K27" s="28"/>
      <c r="L27" s="26"/>
      <c r="M27" s="116"/>
    </row>
    <row r="28" spans="1:13">
      <c r="A28" s="1297"/>
      <c r="B28" s="1175"/>
      <c r="C28" s="80"/>
      <c r="D28" s="29"/>
      <c r="E28" s="29"/>
      <c r="F28" s="29"/>
      <c r="G28" s="29"/>
      <c r="H28" s="29"/>
      <c r="I28" s="29"/>
      <c r="J28" s="29"/>
      <c r="K28" s="29"/>
      <c r="L28" s="121"/>
      <c r="M28" s="135"/>
    </row>
    <row r="29" spans="1:13" ht="17">
      <c r="A29" s="1297"/>
      <c r="B29" s="154" t="s">
        <v>443</v>
      </c>
      <c r="C29" s="81"/>
      <c r="D29" s="59"/>
      <c r="E29" s="59"/>
      <c r="F29" s="59"/>
      <c r="G29" s="59"/>
      <c r="H29" s="59"/>
      <c r="I29" s="59"/>
      <c r="J29" s="59"/>
      <c r="K29" s="59"/>
      <c r="L29" s="59"/>
      <c r="M29" s="82"/>
    </row>
    <row r="30" spans="1:13" ht="17">
      <c r="A30" s="1297"/>
      <c r="B30" s="154"/>
      <c r="C30" s="83" t="s">
        <v>444</v>
      </c>
      <c r="D30" s="31" t="s">
        <v>324</v>
      </c>
      <c r="E30" s="24"/>
      <c r="F30" s="32" t="s">
        <v>445</v>
      </c>
      <c r="G30" s="20" t="s">
        <v>516</v>
      </c>
      <c r="H30" s="24"/>
      <c r="I30" s="32" t="s">
        <v>446</v>
      </c>
      <c r="J30" s="103"/>
      <c r="K30" s="104"/>
      <c r="L30" s="101"/>
      <c r="M30" s="30"/>
    </row>
    <row r="31" spans="1:13">
      <c r="A31" s="1297"/>
      <c r="B31" s="153"/>
      <c r="C31" s="78"/>
      <c r="D31" s="21"/>
      <c r="E31" s="21"/>
      <c r="F31" s="21"/>
      <c r="G31" s="21"/>
      <c r="H31" s="21"/>
      <c r="I31" s="21"/>
      <c r="J31" s="21"/>
      <c r="K31" s="21"/>
      <c r="L31" s="21"/>
      <c r="M31" s="22"/>
    </row>
    <row r="32" spans="1:13">
      <c r="A32" s="1297"/>
      <c r="B32" s="1181" t="s">
        <v>447</v>
      </c>
      <c r="C32" s="84"/>
      <c r="D32" s="33"/>
      <c r="E32" s="33"/>
      <c r="F32" s="33"/>
      <c r="G32" s="33"/>
      <c r="H32" s="33"/>
      <c r="I32" s="33"/>
      <c r="J32" s="33"/>
      <c r="K32" s="33"/>
      <c r="L32" s="132"/>
      <c r="M32" s="133"/>
    </row>
    <row r="33" spans="1:13" ht="17">
      <c r="A33" s="1297"/>
      <c r="B33" s="1174"/>
      <c r="C33" s="85" t="s">
        <v>448</v>
      </c>
      <c r="D33" s="1085">
        <v>2023</v>
      </c>
      <c r="E33" s="35"/>
      <c r="F33" s="24" t="s">
        <v>449</v>
      </c>
      <c r="G33" s="36" t="s">
        <v>482</v>
      </c>
      <c r="H33" s="35"/>
      <c r="I33" s="32"/>
      <c r="J33" s="35"/>
      <c r="K33" s="35"/>
      <c r="L33" s="26"/>
      <c r="M33" s="116"/>
    </row>
    <row r="34" spans="1:13">
      <c r="A34" s="1297"/>
      <c r="B34" s="1175"/>
      <c r="C34" s="78"/>
      <c r="D34" s="37"/>
      <c r="E34" s="38"/>
      <c r="F34" s="21"/>
      <c r="G34" s="38"/>
      <c r="H34" s="38"/>
      <c r="I34" s="39"/>
      <c r="J34" s="38"/>
      <c r="K34" s="38"/>
      <c r="L34" s="121"/>
      <c r="M34" s="135"/>
    </row>
    <row r="35" spans="1:13">
      <c r="A35" s="1297"/>
      <c r="B35" s="1181" t="s">
        <v>450</v>
      </c>
      <c r="C35" s="86"/>
      <c r="D35" s="73"/>
      <c r="E35" s="73"/>
      <c r="F35" s="73"/>
      <c r="G35" s="73"/>
      <c r="H35" s="73"/>
      <c r="I35" s="73"/>
      <c r="J35" s="73"/>
      <c r="K35" s="73"/>
      <c r="L35" s="73"/>
      <c r="M35" s="87"/>
    </row>
    <row r="36" spans="1:13">
      <c r="A36" s="1297"/>
      <c r="B36" s="1174"/>
      <c r="C36" s="88"/>
      <c r="D36" s="6">
        <v>2023</v>
      </c>
      <c r="E36" s="6"/>
      <c r="F36" s="6">
        <v>2024</v>
      </c>
      <c r="G36" s="6"/>
      <c r="H36" s="318">
        <v>2025</v>
      </c>
      <c r="I36" s="318"/>
      <c r="J36" s="318">
        <v>2026</v>
      </c>
      <c r="K36" s="6"/>
      <c r="L36" s="6">
        <v>2027</v>
      </c>
      <c r="M36" s="40"/>
    </row>
    <row r="37" spans="1:13">
      <c r="A37" s="1297"/>
      <c r="B37" s="1174"/>
      <c r="C37" s="88"/>
      <c r="D37" s="301">
        <v>20</v>
      </c>
      <c r="E37" s="9"/>
      <c r="F37" s="301">
        <v>20</v>
      </c>
      <c r="G37" s="9"/>
      <c r="H37" s="301">
        <v>20</v>
      </c>
      <c r="I37" s="9"/>
      <c r="J37" s="319">
        <v>20</v>
      </c>
      <c r="K37" s="9"/>
      <c r="L37" s="319">
        <v>20</v>
      </c>
      <c r="M37" s="100"/>
    </row>
    <row r="38" spans="1:13">
      <c r="A38" s="1297"/>
      <c r="B38" s="1174"/>
      <c r="C38" s="88"/>
      <c r="D38" s="6">
        <v>2028</v>
      </c>
      <c r="E38" s="6"/>
      <c r="F38" s="319">
        <v>2029</v>
      </c>
      <c r="G38" s="6"/>
      <c r="H38" s="318">
        <v>2030</v>
      </c>
      <c r="I38" s="318"/>
      <c r="J38" s="318">
        <v>2031</v>
      </c>
      <c r="K38" s="6"/>
      <c r="L38" s="319">
        <v>2032</v>
      </c>
      <c r="M38" s="16"/>
    </row>
    <row r="39" spans="1:13">
      <c r="A39" s="1297"/>
      <c r="B39" s="1174"/>
      <c r="C39" s="88"/>
      <c r="D39" s="319">
        <v>20</v>
      </c>
      <c r="E39" s="9"/>
      <c r="F39" s="319">
        <v>20</v>
      </c>
      <c r="G39" s="9"/>
      <c r="H39" s="319">
        <v>20</v>
      </c>
      <c r="I39" s="9"/>
      <c r="J39" s="319">
        <v>20</v>
      </c>
      <c r="K39" s="9"/>
      <c r="L39" s="319">
        <v>20</v>
      </c>
      <c r="M39" s="100"/>
    </row>
    <row r="40" spans="1:13">
      <c r="A40" s="1297"/>
      <c r="B40" s="1174"/>
      <c r="C40" s="88"/>
      <c r="D40" s="6">
        <v>2033</v>
      </c>
      <c r="E40" s="6"/>
      <c r="F40" s="6">
        <v>2034</v>
      </c>
      <c r="G40" s="6"/>
      <c r="H40" s="318"/>
      <c r="I40" s="318"/>
      <c r="J40" s="318"/>
      <c r="K40" s="6"/>
      <c r="L40" s="6"/>
      <c r="M40" s="508"/>
    </row>
    <row r="41" spans="1:13">
      <c r="A41" s="1297"/>
      <c r="B41" s="1174"/>
      <c r="C41" s="88"/>
      <c r="D41" s="319">
        <v>20</v>
      </c>
      <c r="E41" s="9"/>
      <c r="F41" s="319">
        <v>20</v>
      </c>
      <c r="G41" s="9"/>
      <c r="H41" s="507"/>
      <c r="I41" s="6"/>
      <c r="J41" s="102"/>
      <c r="K41" s="6"/>
      <c r="L41" s="102"/>
      <c r="M41" s="531"/>
    </row>
    <row r="42" spans="1:13" ht="17">
      <c r="A42" s="1297"/>
      <c r="B42" s="1174"/>
      <c r="C42" s="88"/>
      <c r="D42" s="10" t="s">
        <v>454</v>
      </c>
      <c r="E42" s="99"/>
      <c r="F42" s="10" t="s">
        <v>455</v>
      </c>
      <c r="G42" s="99"/>
      <c r="H42" s="102"/>
      <c r="I42" s="6"/>
      <c r="J42" s="102"/>
      <c r="K42" s="6"/>
      <c r="L42" s="102"/>
      <c r="M42" s="90"/>
    </row>
    <row r="43" spans="1:13">
      <c r="A43" s="1297"/>
      <c r="B43" s="1174"/>
      <c r="C43" s="88"/>
      <c r="D43" s="98"/>
      <c r="E43" s="9"/>
      <c r="F43" s="1260">
        <v>240</v>
      </c>
      <c r="G43" s="1261"/>
      <c r="H43" s="1278"/>
      <c r="I43" s="1278"/>
      <c r="J43" s="102"/>
      <c r="K43" s="6"/>
      <c r="L43" s="102"/>
      <c r="M43" s="90"/>
    </row>
    <row r="44" spans="1:13">
      <c r="A44" s="1297"/>
      <c r="B44" s="1174"/>
      <c r="C44" s="89"/>
      <c r="D44" s="10"/>
      <c r="E44" s="99"/>
      <c r="F44" s="10"/>
      <c r="G44" s="99"/>
      <c r="H44" s="97"/>
      <c r="I44" s="74"/>
      <c r="J44" s="97"/>
      <c r="K44" s="74"/>
      <c r="L44" s="97"/>
      <c r="M44" s="75"/>
    </row>
    <row r="45" spans="1:13" ht="18" customHeight="1">
      <c r="A45" s="1297"/>
      <c r="B45" s="1181" t="s">
        <v>456</v>
      </c>
      <c r="C45" s="79"/>
      <c r="D45" s="23"/>
      <c r="E45" s="23"/>
      <c r="F45" s="23"/>
      <c r="G45" s="23"/>
      <c r="H45" s="23"/>
      <c r="I45" s="23"/>
      <c r="J45" s="23"/>
      <c r="K45" s="23"/>
      <c r="L45" s="26"/>
      <c r="M45" s="116"/>
    </row>
    <row r="46" spans="1:13" ht="17">
      <c r="A46" s="1297"/>
      <c r="B46" s="1174"/>
      <c r="C46" s="117"/>
      <c r="D46" s="41" t="s">
        <v>93</v>
      </c>
      <c r="E46" s="42" t="s">
        <v>95</v>
      </c>
      <c r="F46" s="1176" t="s">
        <v>457</v>
      </c>
      <c r="G46" s="1177" t="s">
        <v>103</v>
      </c>
      <c r="H46" s="1177"/>
      <c r="I46" s="1177"/>
      <c r="J46" s="1177"/>
      <c r="K46" s="118" t="s">
        <v>458</v>
      </c>
      <c r="L46" s="1219"/>
      <c r="M46" s="1220"/>
    </row>
    <row r="47" spans="1:13">
      <c r="A47" s="1297"/>
      <c r="B47" s="1174"/>
      <c r="C47" s="117"/>
      <c r="D47" s="119" t="s">
        <v>509</v>
      </c>
      <c r="E47" s="19"/>
      <c r="F47" s="1176"/>
      <c r="G47" s="1177"/>
      <c r="H47" s="1177"/>
      <c r="I47" s="1177"/>
      <c r="J47" s="1177"/>
      <c r="K47" s="26"/>
      <c r="L47" s="1221"/>
      <c r="M47" s="1222"/>
    </row>
    <row r="48" spans="1:13">
      <c r="A48" s="1297"/>
      <c r="B48" s="1175"/>
      <c r="C48" s="120"/>
      <c r="D48" s="121"/>
      <c r="E48" s="121"/>
      <c r="F48" s="121"/>
      <c r="G48" s="121"/>
      <c r="H48" s="121"/>
      <c r="I48" s="121"/>
      <c r="J48" s="121"/>
      <c r="K48" s="121"/>
      <c r="L48" s="26"/>
      <c r="M48" s="116"/>
    </row>
    <row r="49" spans="1:13" ht="96" customHeight="1">
      <c r="A49" s="1297"/>
      <c r="B49" s="162" t="s">
        <v>459</v>
      </c>
      <c r="C49" s="1214" t="s">
        <v>1093</v>
      </c>
      <c r="D49" s="1215"/>
      <c r="E49" s="1215"/>
      <c r="F49" s="1215"/>
      <c r="G49" s="1215"/>
      <c r="H49" s="1215"/>
      <c r="I49" s="1215"/>
      <c r="J49" s="1215"/>
      <c r="K49" s="1215"/>
      <c r="L49" s="1215"/>
      <c r="M49" s="1218"/>
    </row>
    <row r="50" spans="1:13" ht="17">
      <c r="A50" s="1297"/>
      <c r="B50" s="151" t="s">
        <v>460</v>
      </c>
      <c r="C50" s="1214" t="s">
        <v>1032</v>
      </c>
      <c r="D50" s="1215"/>
      <c r="E50" s="1215"/>
      <c r="F50" s="1215"/>
      <c r="G50" s="1215"/>
      <c r="H50" s="1215"/>
      <c r="I50" s="1215"/>
      <c r="J50" s="1215"/>
      <c r="K50" s="1215"/>
      <c r="L50" s="1215"/>
      <c r="M50" s="1218"/>
    </row>
    <row r="51" spans="1:13" ht="17">
      <c r="A51" s="1297"/>
      <c r="B51" s="151" t="s">
        <v>461</v>
      </c>
      <c r="C51" s="142" t="s">
        <v>623</v>
      </c>
      <c r="D51" s="143"/>
      <c r="E51" s="143"/>
      <c r="F51" s="143"/>
      <c r="G51" s="143"/>
      <c r="H51" s="143"/>
      <c r="I51" s="143"/>
      <c r="J51" s="143"/>
      <c r="K51" s="143"/>
      <c r="L51" s="143"/>
      <c r="M51" s="144"/>
    </row>
    <row r="52" spans="1:13" ht="17">
      <c r="A52" s="1297"/>
      <c r="B52" s="151" t="s">
        <v>462</v>
      </c>
      <c r="C52" s="785" t="s">
        <v>1087</v>
      </c>
      <c r="D52" s="143"/>
      <c r="E52" s="143"/>
      <c r="F52" s="143"/>
      <c r="G52" s="143"/>
      <c r="H52" s="143"/>
      <c r="I52" s="143"/>
      <c r="J52" s="143"/>
      <c r="K52" s="143"/>
      <c r="L52" s="143"/>
      <c r="M52" s="144"/>
    </row>
    <row r="53" spans="1:13" ht="15.75" customHeight="1">
      <c r="A53" s="1162" t="s">
        <v>250</v>
      </c>
      <c r="B53" s="155" t="s">
        <v>463</v>
      </c>
      <c r="C53" s="1164" t="s">
        <v>534</v>
      </c>
      <c r="D53" s="1165"/>
      <c r="E53" s="1165"/>
      <c r="F53" s="1165"/>
      <c r="G53" s="1165"/>
      <c r="H53" s="1165"/>
      <c r="I53" s="1165"/>
      <c r="J53" s="1165"/>
      <c r="K53" s="1165"/>
      <c r="L53" s="1165"/>
      <c r="M53" s="1166"/>
    </row>
    <row r="54" spans="1:13" ht="17">
      <c r="A54" s="1163"/>
      <c r="B54" s="155" t="s">
        <v>465</v>
      </c>
      <c r="C54" s="1164" t="s">
        <v>535</v>
      </c>
      <c r="D54" s="1165"/>
      <c r="E54" s="1165"/>
      <c r="F54" s="1165"/>
      <c r="G54" s="1165"/>
      <c r="H54" s="1165"/>
      <c r="I54" s="1165"/>
      <c r="J54" s="1165"/>
      <c r="K54" s="1165"/>
      <c r="L54" s="1165"/>
      <c r="M54" s="1166"/>
    </row>
    <row r="55" spans="1:13" ht="17">
      <c r="A55" s="1163"/>
      <c r="B55" s="155" t="s">
        <v>467</v>
      </c>
      <c r="C55" s="1164" t="s">
        <v>532</v>
      </c>
      <c r="D55" s="1165"/>
      <c r="E55" s="1165"/>
      <c r="F55" s="1165"/>
      <c r="G55" s="1165"/>
      <c r="H55" s="1165"/>
      <c r="I55" s="1165"/>
      <c r="J55" s="1165"/>
      <c r="K55" s="1165"/>
      <c r="L55" s="1165"/>
      <c r="M55" s="1166"/>
    </row>
    <row r="56" spans="1:13" ht="15.75" customHeight="1">
      <c r="A56" s="1163"/>
      <c r="B56" s="156" t="s">
        <v>469</v>
      </c>
      <c r="C56" s="1164" t="s">
        <v>536</v>
      </c>
      <c r="D56" s="1165"/>
      <c r="E56" s="1165"/>
      <c r="F56" s="1165"/>
      <c r="G56" s="1165"/>
      <c r="H56" s="1165"/>
      <c r="I56" s="1165"/>
      <c r="J56" s="1165"/>
      <c r="K56" s="1165"/>
      <c r="L56" s="1165"/>
      <c r="M56" s="1166"/>
    </row>
    <row r="57" spans="1:13" ht="15.75" customHeight="1">
      <c r="A57" s="1163"/>
      <c r="B57" s="155" t="s">
        <v>470</v>
      </c>
      <c r="C57" s="1394" t="s">
        <v>537</v>
      </c>
      <c r="D57" s="1165"/>
      <c r="E57" s="1165"/>
      <c r="F57" s="1165"/>
      <c r="G57" s="1165"/>
      <c r="H57" s="1165"/>
      <c r="I57" s="1165"/>
      <c r="J57" s="1165"/>
      <c r="K57" s="1165"/>
      <c r="L57" s="1165"/>
      <c r="M57" s="1166"/>
    </row>
    <row r="58" spans="1:13" ht="18" thickBot="1">
      <c r="A58" s="1170"/>
      <c r="B58" s="155" t="s">
        <v>472</v>
      </c>
      <c r="C58" s="1164" t="s">
        <v>538</v>
      </c>
      <c r="D58" s="1165"/>
      <c r="E58" s="1165"/>
      <c r="F58" s="1165"/>
      <c r="G58" s="1165"/>
      <c r="H58" s="1165"/>
      <c r="I58" s="1165"/>
      <c r="J58" s="1165"/>
      <c r="K58" s="1165"/>
      <c r="L58" s="1165"/>
      <c r="M58" s="1166"/>
    </row>
    <row r="59" spans="1:13" ht="15.75" customHeight="1">
      <c r="A59" s="1162" t="s">
        <v>474</v>
      </c>
      <c r="B59" s="157" t="s">
        <v>475</v>
      </c>
      <c r="C59" s="1411" t="s">
        <v>557</v>
      </c>
      <c r="D59" s="1412"/>
      <c r="E59" s="1412"/>
      <c r="F59" s="1412"/>
      <c r="G59" s="1412"/>
      <c r="H59" s="1412"/>
      <c r="I59" s="1412"/>
      <c r="J59" s="1412"/>
      <c r="K59" s="1412"/>
      <c r="L59" s="1412"/>
      <c r="M59" s="1413"/>
    </row>
    <row r="60" spans="1:13" ht="30" customHeight="1">
      <c r="A60" s="1163"/>
      <c r="B60" s="157" t="s">
        <v>476</v>
      </c>
      <c r="C60" s="1411" t="s">
        <v>558</v>
      </c>
      <c r="D60" s="1412"/>
      <c r="E60" s="1412"/>
      <c r="F60" s="1412"/>
      <c r="G60" s="1412"/>
      <c r="H60" s="1412"/>
      <c r="I60" s="1412"/>
      <c r="J60" s="1412"/>
      <c r="K60" s="1412"/>
      <c r="L60" s="1412"/>
      <c r="M60" s="1413"/>
    </row>
    <row r="61" spans="1:13" ht="30" customHeight="1" thickBot="1">
      <c r="A61" s="1163"/>
      <c r="B61" s="158" t="s">
        <v>294</v>
      </c>
      <c r="C61" s="1411" t="s">
        <v>327</v>
      </c>
      <c r="D61" s="1412"/>
      <c r="E61" s="1412"/>
      <c r="F61" s="1412"/>
      <c r="G61" s="1412"/>
      <c r="H61" s="1412"/>
      <c r="I61" s="1412"/>
      <c r="J61" s="1412"/>
      <c r="K61" s="1412"/>
      <c r="L61" s="1412"/>
      <c r="M61" s="1413"/>
    </row>
    <row r="62" spans="1:13" ht="18" thickBot="1">
      <c r="A62" s="149" t="s">
        <v>254</v>
      </c>
      <c r="B62" s="320"/>
      <c r="C62" s="1167"/>
      <c r="D62" s="1168"/>
      <c r="E62" s="1168"/>
      <c r="F62" s="1168"/>
      <c r="G62" s="1168"/>
      <c r="H62" s="1168"/>
      <c r="I62" s="1168"/>
      <c r="J62" s="1168"/>
      <c r="K62" s="1168"/>
      <c r="L62" s="1168"/>
      <c r="M62" s="1169"/>
    </row>
  </sheetData>
  <mergeCells count="49">
    <mergeCell ref="A2:A15"/>
    <mergeCell ref="F4:G4"/>
    <mergeCell ref="C7:D7"/>
    <mergeCell ref="I7:M7"/>
    <mergeCell ref="B8:B10"/>
    <mergeCell ref="C9:D9"/>
    <mergeCell ref="F9:G9"/>
    <mergeCell ref="I9:J9"/>
    <mergeCell ref="C10:D10"/>
    <mergeCell ref="F10:G10"/>
    <mergeCell ref="B45:B48"/>
    <mergeCell ref="I10:J10"/>
    <mergeCell ref="C11:M11"/>
    <mergeCell ref="C12:M12"/>
    <mergeCell ref="C13:M13"/>
    <mergeCell ref="B14:B15"/>
    <mergeCell ref="C14:D14"/>
    <mergeCell ref="F14:M14"/>
    <mergeCell ref="C15:M15"/>
    <mergeCell ref="B18:B24"/>
    <mergeCell ref="B25:B28"/>
    <mergeCell ref="B32:B34"/>
    <mergeCell ref="B35:B44"/>
    <mergeCell ref="F43:G43"/>
    <mergeCell ref="A59:A61"/>
    <mergeCell ref="C59:M59"/>
    <mergeCell ref="C60:M60"/>
    <mergeCell ref="C61:M61"/>
    <mergeCell ref="F46:F47"/>
    <mergeCell ref="G46:J47"/>
    <mergeCell ref="L46:M47"/>
    <mergeCell ref="C49:M49"/>
    <mergeCell ref="C50:M50"/>
    <mergeCell ref="A53:A58"/>
    <mergeCell ref="C53:M53"/>
    <mergeCell ref="C54:M54"/>
    <mergeCell ref="C55:M55"/>
    <mergeCell ref="C56:M56"/>
    <mergeCell ref="A16:A52"/>
    <mergeCell ref="C16:M16"/>
    <mergeCell ref="C62:M62"/>
    <mergeCell ref="I4:M4"/>
    <mergeCell ref="C5:M5"/>
    <mergeCell ref="C6:M6"/>
    <mergeCell ref="C2:M2"/>
    <mergeCell ref="C57:M57"/>
    <mergeCell ref="C58:M58"/>
    <mergeCell ref="C17:M17"/>
    <mergeCell ref="H43:I43"/>
  </mergeCells>
  <dataValidations count="7">
    <dataValidation type="list" allowBlank="1" showInputMessage="1" showErrorMessage="1" sqref="I7:M7" xr:uid="{6591657F-67B9-46DA-A066-90E6F8331376}">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3CEAC78D-CCD4-4829-82EF-DF1C48A05370}"/>
    <dataValidation allowBlank="1" showInputMessage="1" showErrorMessage="1" prompt="Determine si el indicador responde a un enfoque (Derechos Humanos, Género, Diferencial, Poblacional, Ambiental y Territorial). Si responde a más de enfoque separelos por ;" sqref="B16" xr:uid="{67087F3C-21BC-448B-8921-31A9BAA22556}"/>
    <dataValidation allowBlank="1" showInputMessage="1" showErrorMessage="1" prompt="Identifique la meta ODS a que le apunta el indicador de producto. Seleccione de la lista desplegable." sqref="E14" xr:uid="{6423BFA3-E54F-499D-A9D5-C2D8001AED3B}"/>
    <dataValidation allowBlank="1" showInputMessage="1" showErrorMessage="1" prompt="Identifique el ODS a que le apunta el indicador de producto. Seleccione de la lista desplegable._x000a_" sqref="B14:B15" xr:uid="{133CFE27-63C6-4045-932F-CA93D74A03DA}"/>
    <dataValidation allowBlank="1" showInputMessage="1" showErrorMessage="1" prompt="Incluir una ficha por cada indicador, ya sea de producto o de resultado" sqref="B1" xr:uid="{4C085328-F1BB-4610-AAE5-597E7B85133D}"/>
    <dataValidation allowBlank="1" showInputMessage="1" showErrorMessage="1" prompt="Seleccione de la lista desplegable" sqref="B4 B7 H7" xr:uid="{41B1A446-AD6F-4BA3-99EC-2ABEF973222A}"/>
  </dataValidations>
  <hyperlinks>
    <hyperlink ref="C57" r:id="rId1" xr:uid="{3D5E2C17-A27F-479A-AE12-C051E41E710D}"/>
  </hyperlinks>
  <pageMargins left="0.7" right="0.7" top="0.75" bottom="0.75" header="0.3" footer="0.3"/>
  <pageSetup paperSize="9" orientation="portrait" horizontalDpi="1200" verticalDpi="1200" r:id="rId2"/>
  <ignoredErrors>
    <ignoredError sqref="G33"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BF5B2-0617-4D6D-AA0F-6DA480009D51}">
  <sheetPr>
    <tabColor theme="4" tint="-0.249977111117893"/>
  </sheetPr>
  <dimension ref="A1:M62"/>
  <sheetViews>
    <sheetView topLeftCell="A44" zoomScale="85" zoomScaleNormal="85" workbookViewId="0">
      <selection activeCell="C57" sqref="C57:M57"/>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60" t="s">
        <v>513</v>
      </c>
      <c r="B1" s="1415" t="s">
        <v>539</v>
      </c>
      <c r="C1" s="1416"/>
      <c r="D1" s="1416"/>
      <c r="E1" s="1416"/>
      <c r="F1" s="62" t="s">
        <v>513</v>
      </c>
      <c r="G1" s="62" t="s">
        <v>513</v>
      </c>
      <c r="H1" s="62" t="s">
        <v>513</v>
      </c>
      <c r="I1" s="62" t="s">
        <v>513</v>
      </c>
      <c r="J1" s="62" t="s">
        <v>513</v>
      </c>
      <c r="K1" s="62" t="s">
        <v>513</v>
      </c>
      <c r="L1" s="62" t="s">
        <v>513</v>
      </c>
      <c r="M1" s="63" t="s">
        <v>513</v>
      </c>
    </row>
    <row r="2" spans="1:13" ht="39" customHeight="1">
      <c r="A2" s="1186" t="s">
        <v>414</v>
      </c>
      <c r="B2" s="150" t="s">
        <v>415</v>
      </c>
      <c r="C2" s="1195" t="s">
        <v>889</v>
      </c>
      <c r="D2" s="1196"/>
      <c r="E2" s="1196"/>
      <c r="F2" s="1196"/>
      <c r="G2" s="1196"/>
      <c r="H2" s="1196"/>
      <c r="I2" s="1196"/>
      <c r="J2" s="1196"/>
      <c r="K2" s="1196"/>
      <c r="L2" s="1196"/>
      <c r="M2" s="1197"/>
    </row>
    <row r="3" spans="1:13" ht="34">
      <c r="A3" s="1187"/>
      <c r="B3" s="162" t="s">
        <v>499</v>
      </c>
      <c r="C3" s="1202" t="s">
        <v>1083</v>
      </c>
      <c r="D3" s="1203" t="s">
        <v>513</v>
      </c>
      <c r="E3" s="1203" t="s">
        <v>513</v>
      </c>
      <c r="F3" s="1203" t="s">
        <v>513</v>
      </c>
      <c r="G3" s="1203" t="s">
        <v>513</v>
      </c>
      <c r="H3" s="1203" t="s">
        <v>513</v>
      </c>
      <c r="I3" s="1203" t="s">
        <v>513</v>
      </c>
      <c r="J3" s="1203" t="s">
        <v>513</v>
      </c>
      <c r="K3" s="1203" t="s">
        <v>513</v>
      </c>
      <c r="L3" s="1203" t="s">
        <v>513</v>
      </c>
      <c r="M3" s="1204" t="s">
        <v>513</v>
      </c>
    </row>
    <row r="4" spans="1:13" ht="15" customHeight="1">
      <c r="A4" s="1187"/>
      <c r="B4" s="153" t="s">
        <v>290</v>
      </c>
      <c r="C4" s="122" t="s">
        <v>93</v>
      </c>
      <c r="D4" s="123" t="s">
        <v>513</v>
      </c>
      <c r="E4" s="124" t="s">
        <v>513</v>
      </c>
      <c r="F4" s="1205" t="s">
        <v>291</v>
      </c>
      <c r="G4" s="1206"/>
      <c r="H4" s="125">
        <v>319</v>
      </c>
      <c r="I4" s="126" t="s">
        <v>513</v>
      </c>
      <c r="J4" s="126" t="s">
        <v>513</v>
      </c>
      <c r="K4" s="126" t="s">
        <v>513</v>
      </c>
      <c r="L4" s="126" t="s">
        <v>513</v>
      </c>
      <c r="M4" s="127" t="s">
        <v>513</v>
      </c>
    </row>
    <row r="5" spans="1:13" ht="17">
      <c r="A5" s="1187"/>
      <c r="B5" s="153" t="s">
        <v>418</v>
      </c>
      <c r="C5" s="1202" t="s">
        <v>547</v>
      </c>
      <c r="D5" s="1203" t="s">
        <v>513</v>
      </c>
      <c r="E5" s="1203" t="s">
        <v>513</v>
      </c>
      <c r="F5" s="1203" t="s">
        <v>513</v>
      </c>
      <c r="G5" s="1203" t="s">
        <v>513</v>
      </c>
      <c r="H5" s="1203" t="s">
        <v>513</v>
      </c>
      <c r="I5" s="1203" t="s">
        <v>513</v>
      </c>
      <c r="J5" s="1203" t="s">
        <v>513</v>
      </c>
      <c r="K5" s="1203" t="s">
        <v>513</v>
      </c>
      <c r="L5" s="1203" t="s">
        <v>513</v>
      </c>
      <c r="M5" s="1204" t="s">
        <v>513</v>
      </c>
    </row>
    <row r="6" spans="1:13" ht="17">
      <c r="A6" s="1187"/>
      <c r="B6" s="153" t="s">
        <v>420</v>
      </c>
      <c r="C6" s="1202" t="s">
        <v>548</v>
      </c>
      <c r="D6" s="1203" t="s">
        <v>513</v>
      </c>
      <c r="E6" s="1203" t="s">
        <v>513</v>
      </c>
      <c r="F6" s="1203" t="s">
        <v>513</v>
      </c>
      <c r="G6" s="1203" t="s">
        <v>513</v>
      </c>
      <c r="H6" s="1203" t="s">
        <v>513</v>
      </c>
      <c r="I6" s="1203" t="s">
        <v>513</v>
      </c>
      <c r="J6" s="1203" t="s">
        <v>513</v>
      </c>
      <c r="K6" s="1203" t="s">
        <v>513</v>
      </c>
      <c r="L6" s="1203" t="s">
        <v>513</v>
      </c>
      <c r="M6" s="1204" t="s">
        <v>513</v>
      </c>
    </row>
    <row r="7" spans="1:13" ht="15" customHeight="1">
      <c r="A7" s="1187"/>
      <c r="B7" s="162" t="s">
        <v>421</v>
      </c>
      <c r="C7" s="1191" t="s">
        <v>347</v>
      </c>
      <c r="D7" s="1192"/>
      <c r="E7" s="128" t="s">
        <v>513</v>
      </c>
      <c r="F7" s="128" t="s">
        <v>513</v>
      </c>
      <c r="G7" s="129" t="s">
        <v>513</v>
      </c>
      <c r="H7" s="67" t="s">
        <v>294</v>
      </c>
      <c r="I7" s="1193" t="s">
        <v>21</v>
      </c>
      <c r="J7" s="1192"/>
      <c r="K7" s="1192"/>
      <c r="L7" s="1192"/>
      <c r="M7" s="1194"/>
    </row>
    <row r="8" spans="1:13">
      <c r="A8" s="1187"/>
      <c r="B8" s="1273" t="s">
        <v>422</v>
      </c>
      <c r="C8" s="130" t="s">
        <v>513</v>
      </c>
      <c r="D8" s="131" t="s">
        <v>513</v>
      </c>
      <c r="E8" s="131" t="s">
        <v>513</v>
      </c>
      <c r="F8" s="131" t="s">
        <v>513</v>
      </c>
      <c r="G8" s="131" t="s">
        <v>513</v>
      </c>
      <c r="H8" s="131" t="s">
        <v>513</v>
      </c>
      <c r="I8" s="131" t="s">
        <v>513</v>
      </c>
      <c r="J8" s="131" t="s">
        <v>513</v>
      </c>
      <c r="K8" s="131" t="s">
        <v>513</v>
      </c>
      <c r="L8" s="132" t="s">
        <v>513</v>
      </c>
      <c r="M8" s="133" t="s">
        <v>513</v>
      </c>
    </row>
    <row r="9" spans="1:13" ht="15" customHeight="1">
      <c r="A9" s="1187"/>
      <c r="B9" s="1274"/>
      <c r="C9" s="1189" t="s">
        <v>327</v>
      </c>
      <c r="D9" s="1190"/>
      <c r="E9" s="28" t="s">
        <v>513</v>
      </c>
      <c r="F9" s="1242" t="s">
        <v>727</v>
      </c>
      <c r="G9" s="1242"/>
      <c r="H9" s="28" t="s">
        <v>513</v>
      </c>
      <c r="I9" s="1190" t="s">
        <v>513</v>
      </c>
      <c r="J9" s="1190"/>
      <c r="K9" s="28" t="s">
        <v>513</v>
      </c>
      <c r="L9" s="26" t="s">
        <v>513</v>
      </c>
      <c r="M9" s="116" t="s">
        <v>513</v>
      </c>
    </row>
    <row r="10" spans="1:13" ht="15" customHeight="1">
      <c r="A10" s="1187"/>
      <c r="B10" s="1287"/>
      <c r="C10" s="1189" t="s">
        <v>423</v>
      </c>
      <c r="D10" s="1190"/>
      <c r="E10" s="134" t="s">
        <v>513</v>
      </c>
      <c r="F10" s="1190" t="s">
        <v>423</v>
      </c>
      <c r="G10" s="1190"/>
      <c r="H10" s="134" t="s">
        <v>513</v>
      </c>
      <c r="I10" s="1190" t="s">
        <v>423</v>
      </c>
      <c r="J10" s="1190"/>
      <c r="K10" s="134" t="s">
        <v>513</v>
      </c>
      <c r="L10" s="121" t="s">
        <v>513</v>
      </c>
      <c r="M10" s="135" t="s">
        <v>513</v>
      </c>
    </row>
    <row r="11" spans="1:13" ht="36" customHeight="1">
      <c r="A11" s="1187"/>
      <c r="B11" s="162" t="s">
        <v>424</v>
      </c>
      <c r="C11" s="1214" t="s">
        <v>894</v>
      </c>
      <c r="D11" s="1215"/>
      <c r="E11" s="1215"/>
      <c r="F11" s="1215"/>
      <c r="G11" s="1215"/>
      <c r="H11" s="1215"/>
      <c r="I11" s="1215"/>
      <c r="J11" s="1215"/>
      <c r="K11" s="1215"/>
      <c r="L11" s="1215"/>
      <c r="M11" s="1218"/>
    </row>
    <row r="12" spans="1:13" ht="144.75" customHeight="1">
      <c r="A12" s="1187"/>
      <c r="B12" s="162" t="s">
        <v>503</v>
      </c>
      <c r="C12" s="1235" t="s">
        <v>890</v>
      </c>
      <c r="D12" s="1233"/>
      <c r="E12" s="1233"/>
      <c r="F12" s="1233"/>
      <c r="G12" s="1233"/>
      <c r="H12" s="1233"/>
      <c r="I12" s="1233"/>
      <c r="J12" s="1233"/>
      <c r="K12" s="1233"/>
      <c r="L12" s="1233"/>
      <c r="M12" s="1234"/>
    </row>
    <row r="13" spans="1:13" ht="76.5" customHeight="1">
      <c r="A13" s="1187"/>
      <c r="B13" s="162" t="s">
        <v>504</v>
      </c>
      <c r="C13" s="1214" t="s">
        <v>1072</v>
      </c>
      <c r="D13" s="1215"/>
      <c r="E13" s="1215"/>
      <c r="F13" s="1215"/>
      <c r="G13" s="1215"/>
      <c r="H13" s="1215"/>
      <c r="I13" s="1215"/>
      <c r="J13" s="1215"/>
      <c r="K13" s="1215"/>
      <c r="L13" s="1215"/>
      <c r="M13" s="1218"/>
    </row>
    <row r="14" spans="1:13" ht="15" customHeight="1">
      <c r="A14" s="1187"/>
      <c r="B14" s="1273" t="s">
        <v>505</v>
      </c>
      <c r="C14" s="1184" t="s">
        <v>86</v>
      </c>
      <c r="D14" s="1185"/>
      <c r="E14" s="91" t="s">
        <v>108</v>
      </c>
      <c r="F14" s="1279" t="s">
        <v>549</v>
      </c>
      <c r="G14" s="1215"/>
      <c r="H14" s="1215"/>
      <c r="I14" s="1215"/>
      <c r="J14" s="1215"/>
      <c r="K14" s="1215"/>
      <c r="L14" s="1215"/>
      <c r="M14" s="1218"/>
    </row>
    <row r="15" spans="1:13">
      <c r="A15" s="1187"/>
      <c r="B15" s="1274"/>
      <c r="C15" s="1184" t="s">
        <v>513</v>
      </c>
      <c r="D15" s="1185"/>
      <c r="E15" s="1185"/>
      <c r="F15" s="1185"/>
      <c r="G15" s="1185"/>
      <c r="H15" s="1185"/>
      <c r="I15" s="1185"/>
      <c r="J15" s="1185"/>
      <c r="K15" s="1185"/>
      <c r="L15" s="1185"/>
      <c r="M15" s="1272"/>
    </row>
    <row r="16" spans="1:13" ht="15" customHeight="1">
      <c r="A16" s="1178" t="s">
        <v>238</v>
      </c>
      <c r="B16" s="151" t="s">
        <v>280</v>
      </c>
      <c r="C16" s="1184" t="s">
        <v>11</v>
      </c>
      <c r="D16" s="1185"/>
      <c r="E16" s="1185"/>
      <c r="F16" s="1185"/>
      <c r="G16" s="1185"/>
      <c r="H16" s="1185"/>
      <c r="I16" s="1185"/>
      <c r="J16" s="1185"/>
      <c r="K16" s="1185"/>
      <c r="L16" s="1185"/>
      <c r="M16" s="1272"/>
    </row>
    <row r="17" spans="1:13" ht="44.25" customHeight="1">
      <c r="A17" s="1179"/>
      <c r="B17" s="151" t="s">
        <v>507</v>
      </c>
      <c r="C17" s="1214" t="s">
        <v>891</v>
      </c>
      <c r="D17" s="1215"/>
      <c r="E17" s="1215"/>
      <c r="F17" s="1215"/>
      <c r="G17" s="1215"/>
      <c r="H17" s="1215"/>
      <c r="I17" s="1215"/>
      <c r="J17" s="1215"/>
      <c r="K17" s="1215"/>
      <c r="L17" s="1215"/>
      <c r="M17" s="1218"/>
    </row>
    <row r="18" spans="1:13" ht="17">
      <c r="A18" s="1179"/>
      <c r="B18" s="1181" t="s">
        <v>425</v>
      </c>
      <c r="C18" s="138" t="s">
        <v>513</v>
      </c>
      <c r="D18" s="13" t="s">
        <v>513</v>
      </c>
      <c r="E18" s="13" t="s">
        <v>513</v>
      </c>
      <c r="F18" s="13" t="s">
        <v>513</v>
      </c>
      <c r="G18" s="13" t="s">
        <v>513</v>
      </c>
      <c r="H18" s="13" t="s">
        <v>513</v>
      </c>
      <c r="I18" s="13" t="s">
        <v>513</v>
      </c>
      <c r="J18" s="13" t="s">
        <v>513</v>
      </c>
      <c r="K18" s="13" t="s">
        <v>513</v>
      </c>
      <c r="L18" s="13" t="s">
        <v>513</v>
      </c>
      <c r="M18" s="14" t="s">
        <v>513</v>
      </c>
    </row>
    <row r="19" spans="1:13" ht="17">
      <c r="A19" s="1179"/>
      <c r="B19" s="1174"/>
      <c r="C19" s="76" t="s">
        <v>513</v>
      </c>
      <c r="D19" s="15" t="s">
        <v>513</v>
      </c>
      <c r="E19" s="5" t="s">
        <v>513</v>
      </c>
      <c r="F19" s="15" t="s">
        <v>513</v>
      </c>
      <c r="G19" s="5" t="s">
        <v>513</v>
      </c>
      <c r="H19" s="15" t="s">
        <v>513</v>
      </c>
      <c r="I19" s="5" t="s">
        <v>513</v>
      </c>
      <c r="J19" s="15" t="s">
        <v>513</v>
      </c>
      <c r="K19" s="5" t="s">
        <v>513</v>
      </c>
      <c r="L19" s="5" t="s">
        <v>513</v>
      </c>
      <c r="M19" s="16" t="s">
        <v>513</v>
      </c>
    </row>
    <row r="20" spans="1:13" ht="17">
      <c r="A20" s="1179"/>
      <c r="B20" s="1174"/>
      <c r="C20" s="77" t="s">
        <v>426</v>
      </c>
      <c r="D20" s="17" t="s">
        <v>513</v>
      </c>
      <c r="E20" s="328" t="s">
        <v>427</v>
      </c>
      <c r="F20" s="17" t="s">
        <v>513</v>
      </c>
      <c r="G20" s="328" t="s">
        <v>428</v>
      </c>
      <c r="H20" s="17" t="s">
        <v>513</v>
      </c>
      <c r="I20" s="328" t="s">
        <v>429</v>
      </c>
      <c r="J20" s="148" t="s">
        <v>513</v>
      </c>
      <c r="K20" s="328" t="s">
        <v>513</v>
      </c>
      <c r="L20" s="328" t="s">
        <v>513</v>
      </c>
      <c r="M20" s="66" t="s">
        <v>513</v>
      </c>
    </row>
    <row r="21" spans="1:13" ht="17">
      <c r="A21" s="1179"/>
      <c r="B21" s="1174"/>
      <c r="C21" s="77" t="s">
        <v>431</v>
      </c>
      <c r="D21" s="19" t="s">
        <v>513</v>
      </c>
      <c r="E21" s="328" t="s">
        <v>432</v>
      </c>
      <c r="F21" s="20" t="s">
        <v>513</v>
      </c>
      <c r="G21" s="328" t="s">
        <v>433</v>
      </c>
      <c r="H21" s="20" t="s">
        <v>513</v>
      </c>
      <c r="I21" s="328" t="s">
        <v>513</v>
      </c>
      <c r="J21" s="329" t="s">
        <v>513</v>
      </c>
      <c r="K21" s="328" t="s">
        <v>513</v>
      </c>
      <c r="L21" s="328" t="s">
        <v>513</v>
      </c>
      <c r="M21" s="66" t="s">
        <v>513</v>
      </c>
    </row>
    <row r="22" spans="1:13" ht="17">
      <c r="A22" s="1179"/>
      <c r="B22" s="1174"/>
      <c r="C22" s="77" t="s">
        <v>434</v>
      </c>
      <c r="D22" s="19"/>
      <c r="E22" s="328" t="s">
        <v>435</v>
      </c>
      <c r="F22" s="19" t="s">
        <v>513</v>
      </c>
      <c r="G22" s="328" t="s">
        <v>513</v>
      </c>
      <c r="H22" s="329" t="s">
        <v>513</v>
      </c>
      <c r="I22" s="328" t="s">
        <v>513</v>
      </c>
      <c r="J22" s="329" t="s">
        <v>513</v>
      </c>
      <c r="K22" s="328" t="s">
        <v>513</v>
      </c>
      <c r="L22" s="328" t="s">
        <v>513</v>
      </c>
      <c r="M22" s="66" t="s">
        <v>513</v>
      </c>
    </row>
    <row r="23" spans="1:13" ht="17">
      <c r="A23" s="1179"/>
      <c r="B23" s="1174"/>
      <c r="C23" s="77" t="s">
        <v>105</v>
      </c>
      <c r="D23" s="19" t="s">
        <v>430</v>
      </c>
      <c r="E23" s="328" t="s">
        <v>436</v>
      </c>
      <c r="F23" s="1417" t="s">
        <v>895</v>
      </c>
      <c r="G23" s="1417"/>
      <c r="H23" s="1417"/>
      <c r="I23" s="792" t="s">
        <v>513</v>
      </c>
      <c r="J23" s="792" t="s">
        <v>513</v>
      </c>
      <c r="K23" s="792" t="s">
        <v>513</v>
      </c>
      <c r="L23" s="792" t="s">
        <v>513</v>
      </c>
      <c r="M23" s="793" t="s">
        <v>513</v>
      </c>
    </row>
    <row r="24" spans="1:13" ht="17">
      <c r="A24" s="1179"/>
      <c r="B24" s="1175"/>
      <c r="C24" s="78" t="s">
        <v>513</v>
      </c>
      <c r="D24" s="21" t="s">
        <v>513</v>
      </c>
      <c r="E24" s="21" t="s">
        <v>513</v>
      </c>
      <c r="F24" s="21" t="s">
        <v>513</v>
      </c>
      <c r="G24" s="21" t="s">
        <v>513</v>
      </c>
      <c r="H24" s="21" t="s">
        <v>513</v>
      </c>
      <c r="I24" s="21" t="s">
        <v>513</v>
      </c>
      <c r="J24" s="21" t="s">
        <v>513</v>
      </c>
      <c r="K24" s="21" t="s">
        <v>513</v>
      </c>
      <c r="L24" s="21" t="s">
        <v>513</v>
      </c>
      <c r="M24" s="22" t="s">
        <v>513</v>
      </c>
    </row>
    <row r="25" spans="1:13" ht="17">
      <c r="A25" s="1179"/>
      <c r="B25" s="1181" t="s">
        <v>437</v>
      </c>
      <c r="C25" s="79" t="s">
        <v>513</v>
      </c>
      <c r="D25" s="23" t="s">
        <v>513</v>
      </c>
      <c r="E25" s="23" t="s">
        <v>513</v>
      </c>
      <c r="F25" s="23" t="s">
        <v>513</v>
      </c>
      <c r="G25" s="23" t="s">
        <v>513</v>
      </c>
      <c r="H25" s="23" t="s">
        <v>513</v>
      </c>
      <c r="I25" s="23" t="s">
        <v>513</v>
      </c>
      <c r="J25" s="23" t="s">
        <v>513</v>
      </c>
      <c r="K25" s="23" t="s">
        <v>513</v>
      </c>
      <c r="L25" s="132" t="s">
        <v>513</v>
      </c>
      <c r="M25" s="133" t="s">
        <v>513</v>
      </c>
    </row>
    <row r="26" spans="1:13" ht="17">
      <c r="A26" s="1179"/>
      <c r="B26" s="1174"/>
      <c r="C26" s="77" t="s">
        <v>438</v>
      </c>
      <c r="D26" s="20" t="s">
        <v>513</v>
      </c>
      <c r="E26" s="330" t="s">
        <v>513</v>
      </c>
      <c r="F26" s="328" t="s">
        <v>439</v>
      </c>
      <c r="G26" s="19"/>
      <c r="H26" s="330" t="s">
        <v>513</v>
      </c>
      <c r="I26" s="328" t="s">
        <v>440</v>
      </c>
      <c r="J26" s="19" t="s">
        <v>430</v>
      </c>
      <c r="K26" s="330" t="s">
        <v>513</v>
      </c>
      <c r="L26" s="26" t="s">
        <v>513</v>
      </c>
      <c r="M26" s="116" t="s">
        <v>513</v>
      </c>
    </row>
    <row r="27" spans="1:13" ht="17">
      <c r="A27" s="1179"/>
      <c r="B27" s="1174"/>
      <c r="C27" s="77" t="s">
        <v>441</v>
      </c>
      <c r="D27" s="25" t="s">
        <v>513</v>
      </c>
      <c r="E27" s="26" t="s">
        <v>513</v>
      </c>
      <c r="F27" s="328" t="s">
        <v>442</v>
      </c>
      <c r="G27" s="20" t="s">
        <v>513</v>
      </c>
      <c r="H27" s="26" t="s">
        <v>513</v>
      </c>
      <c r="I27" s="27" t="s">
        <v>513</v>
      </c>
      <c r="J27" s="26" t="s">
        <v>513</v>
      </c>
      <c r="K27" s="28" t="s">
        <v>513</v>
      </c>
      <c r="L27" s="26" t="s">
        <v>513</v>
      </c>
      <c r="M27" s="116" t="s">
        <v>513</v>
      </c>
    </row>
    <row r="28" spans="1:13" ht="17">
      <c r="A28" s="1179"/>
      <c r="B28" s="1175"/>
      <c r="C28" s="80" t="s">
        <v>513</v>
      </c>
      <c r="D28" s="29" t="s">
        <v>513</v>
      </c>
      <c r="E28" s="29" t="s">
        <v>513</v>
      </c>
      <c r="F28" s="29" t="s">
        <v>513</v>
      </c>
      <c r="G28" s="29" t="s">
        <v>513</v>
      </c>
      <c r="H28" s="29" t="s">
        <v>513</v>
      </c>
      <c r="I28" s="29" t="s">
        <v>513</v>
      </c>
      <c r="J28" s="29" t="s">
        <v>513</v>
      </c>
      <c r="K28" s="29" t="s">
        <v>513</v>
      </c>
      <c r="L28" s="121" t="s">
        <v>513</v>
      </c>
      <c r="M28" s="135" t="s">
        <v>513</v>
      </c>
    </row>
    <row r="29" spans="1:13" ht="17">
      <c r="A29" s="1179"/>
      <c r="B29" s="154" t="s">
        <v>443</v>
      </c>
      <c r="C29" s="81" t="s">
        <v>513</v>
      </c>
      <c r="D29" s="59" t="s">
        <v>513</v>
      </c>
      <c r="E29" s="59" t="s">
        <v>513</v>
      </c>
      <c r="F29" s="59" t="s">
        <v>513</v>
      </c>
      <c r="G29" s="59" t="s">
        <v>513</v>
      </c>
      <c r="H29" s="59" t="s">
        <v>513</v>
      </c>
      <c r="I29" s="59" t="s">
        <v>513</v>
      </c>
      <c r="J29" s="59" t="s">
        <v>513</v>
      </c>
      <c r="K29" s="59" t="s">
        <v>513</v>
      </c>
      <c r="L29" s="59" t="s">
        <v>513</v>
      </c>
      <c r="M29" s="82" t="s">
        <v>513</v>
      </c>
    </row>
    <row r="30" spans="1:13" ht="17">
      <c r="A30" s="1179"/>
      <c r="B30" s="154" t="s">
        <v>513</v>
      </c>
      <c r="C30" s="83" t="s">
        <v>444</v>
      </c>
      <c r="D30" s="31" t="s">
        <v>324</v>
      </c>
      <c r="E30" s="330" t="s">
        <v>513</v>
      </c>
      <c r="F30" s="331" t="s">
        <v>445</v>
      </c>
      <c r="G30" s="20" t="s">
        <v>419</v>
      </c>
      <c r="H30" s="330" t="s">
        <v>513</v>
      </c>
      <c r="I30" s="331" t="s">
        <v>446</v>
      </c>
      <c r="J30" s="103" t="s">
        <v>419</v>
      </c>
      <c r="K30" s="104" t="s">
        <v>513</v>
      </c>
      <c r="L30" s="101" t="s">
        <v>513</v>
      </c>
      <c r="M30" s="30" t="s">
        <v>513</v>
      </c>
    </row>
    <row r="31" spans="1:13" ht="17">
      <c r="A31" s="1179"/>
      <c r="B31" s="153" t="s">
        <v>513</v>
      </c>
      <c r="C31" s="78" t="s">
        <v>513</v>
      </c>
      <c r="D31" s="21" t="s">
        <v>513</v>
      </c>
      <c r="E31" s="21" t="s">
        <v>513</v>
      </c>
      <c r="F31" s="21" t="s">
        <v>513</v>
      </c>
      <c r="G31" s="21" t="s">
        <v>513</v>
      </c>
      <c r="H31" s="21" t="s">
        <v>513</v>
      </c>
      <c r="I31" s="21" t="s">
        <v>513</v>
      </c>
      <c r="J31" s="21" t="s">
        <v>513</v>
      </c>
      <c r="K31" s="21" t="s">
        <v>513</v>
      </c>
      <c r="L31" s="21" t="s">
        <v>513</v>
      </c>
      <c r="M31" s="22" t="s">
        <v>513</v>
      </c>
    </row>
    <row r="32" spans="1:13">
      <c r="A32" s="1179"/>
      <c r="B32" s="1181" t="s">
        <v>447</v>
      </c>
      <c r="C32" s="84" t="s">
        <v>513</v>
      </c>
      <c r="D32" s="33" t="s">
        <v>513</v>
      </c>
      <c r="E32" s="33" t="s">
        <v>513</v>
      </c>
      <c r="F32" s="33" t="s">
        <v>513</v>
      </c>
      <c r="G32" s="33" t="s">
        <v>513</v>
      </c>
      <c r="H32" s="33" t="s">
        <v>513</v>
      </c>
      <c r="I32" s="33" t="s">
        <v>513</v>
      </c>
      <c r="J32" s="33" t="s">
        <v>513</v>
      </c>
      <c r="K32" s="33" t="s">
        <v>513</v>
      </c>
      <c r="L32" s="132" t="s">
        <v>513</v>
      </c>
      <c r="M32" s="133" t="s">
        <v>513</v>
      </c>
    </row>
    <row r="33" spans="1:13" ht="17">
      <c r="A33" s="1179"/>
      <c r="B33" s="1174"/>
      <c r="C33" s="85" t="s">
        <v>448</v>
      </c>
      <c r="D33" s="332">
        <v>2023</v>
      </c>
      <c r="E33" s="35" t="s">
        <v>513</v>
      </c>
      <c r="F33" s="330" t="s">
        <v>449</v>
      </c>
      <c r="G33" s="36" t="s">
        <v>482</v>
      </c>
      <c r="H33" s="35" t="s">
        <v>513</v>
      </c>
      <c r="I33" s="331" t="s">
        <v>513</v>
      </c>
      <c r="J33" s="35" t="s">
        <v>513</v>
      </c>
      <c r="K33" s="35" t="s">
        <v>513</v>
      </c>
      <c r="L33" s="26" t="s">
        <v>513</v>
      </c>
      <c r="M33" s="116" t="s">
        <v>513</v>
      </c>
    </row>
    <row r="34" spans="1:13" ht="17">
      <c r="A34" s="1179"/>
      <c r="B34" s="1175"/>
      <c r="C34" s="78" t="s">
        <v>513</v>
      </c>
      <c r="D34" s="333" t="s">
        <v>513</v>
      </c>
      <c r="E34" s="38" t="s">
        <v>513</v>
      </c>
      <c r="F34" s="21" t="s">
        <v>513</v>
      </c>
      <c r="G34" s="38" t="s">
        <v>513</v>
      </c>
      <c r="H34" s="38" t="s">
        <v>513</v>
      </c>
      <c r="I34" s="39" t="s">
        <v>513</v>
      </c>
      <c r="J34" s="38" t="s">
        <v>513</v>
      </c>
      <c r="K34" s="38" t="s">
        <v>513</v>
      </c>
      <c r="L34" s="121" t="s">
        <v>513</v>
      </c>
      <c r="M34" s="135" t="s">
        <v>513</v>
      </c>
    </row>
    <row r="35" spans="1:13" ht="17">
      <c r="A35" s="1179"/>
      <c r="B35" s="1181" t="s">
        <v>450</v>
      </c>
      <c r="C35" s="86" t="s">
        <v>513</v>
      </c>
      <c r="D35" s="73" t="s">
        <v>513</v>
      </c>
      <c r="E35" s="73" t="s">
        <v>513</v>
      </c>
      <c r="F35" s="73" t="s">
        <v>513</v>
      </c>
      <c r="G35" s="73" t="s">
        <v>513</v>
      </c>
      <c r="H35" s="73" t="s">
        <v>513</v>
      </c>
      <c r="I35" s="73" t="s">
        <v>513</v>
      </c>
      <c r="J35" s="73" t="s">
        <v>513</v>
      </c>
      <c r="K35" s="73" t="s">
        <v>513</v>
      </c>
      <c r="L35" s="73" t="s">
        <v>513</v>
      </c>
      <c r="M35" s="87" t="s">
        <v>513</v>
      </c>
    </row>
    <row r="36" spans="1:13" ht="17">
      <c r="A36" s="1179"/>
      <c r="B36" s="1174"/>
      <c r="C36" s="88" t="s">
        <v>513</v>
      </c>
      <c r="D36" s="352">
        <v>2023</v>
      </c>
      <c r="E36" s="6" t="s">
        <v>513</v>
      </c>
      <c r="F36" s="352">
        <v>2024</v>
      </c>
      <c r="G36" s="6" t="s">
        <v>513</v>
      </c>
      <c r="H36" s="498">
        <v>2025</v>
      </c>
      <c r="I36" s="141" t="s">
        <v>513</v>
      </c>
      <c r="J36" s="498">
        <v>2026</v>
      </c>
      <c r="K36" s="6" t="s">
        <v>513</v>
      </c>
      <c r="L36" s="352">
        <v>2027</v>
      </c>
      <c r="M36" s="40" t="s">
        <v>513</v>
      </c>
    </row>
    <row r="37" spans="1:13" ht="17">
      <c r="A37" s="1179"/>
      <c r="B37" s="1174"/>
      <c r="C37" s="88" t="s">
        <v>513</v>
      </c>
      <c r="D37" s="529">
        <v>100</v>
      </c>
      <c r="E37" s="284" t="s">
        <v>513</v>
      </c>
      <c r="F37" s="794">
        <v>100</v>
      </c>
      <c r="G37" s="284" t="s">
        <v>513</v>
      </c>
      <c r="H37" s="794">
        <v>100</v>
      </c>
      <c r="I37" s="284" t="s">
        <v>513</v>
      </c>
      <c r="J37" s="794">
        <v>100</v>
      </c>
      <c r="K37" s="284" t="s">
        <v>513</v>
      </c>
      <c r="L37" s="794">
        <v>100</v>
      </c>
      <c r="M37" s="286" t="s">
        <v>513</v>
      </c>
    </row>
    <row r="38" spans="1:13" ht="17">
      <c r="A38" s="1179"/>
      <c r="B38" s="1174"/>
      <c r="C38" s="88" t="s">
        <v>513</v>
      </c>
      <c r="D38" s="496">
        <v>2028</v>
      </c>
      <c r="E38" s="287" t="s">
        <v>513</v>
      </c>
      <c r="F38" s="496">
        <v>2029</v>
      </c>
      <c r="G38" s="287" t="s">
        <v>513</v>
      </c>
      <c r="H38" s="496">
        <v>2030</v>
      </c>
      <c r="I38" s="288" t="s">
        <v>513</v>
      </c>
      <c r="J38" s="496">
        <v>2031</v>
      </c>
      <c r="K38" s="287" t="s">
        <v>513</v>
      </c>
      <c r="L38" s="795">
        <v>2032</v>
      </c>
      <c r="M38" s="289" t="s">
        <v>513</v>
      </c>
    </row>
    <row r="39" spans="1:13" ht="17">
      <c r="A39" s="1179"/>
      <c r="B39" s="1174"/>
      <c r="C39" s="88" t="s">
        <v>513</v>
      </c>
      <c r="D39" s="796">
        <v>100</v>
      </c>
      <c r="E39" s="284" t="s">
        <v>513</v>
      </c>
      <c r="F39" s="796">
        <v>100</v>
      </c>
      <c r="G39" s="284" t="s">
        <v>513</v>
      </c>
      <c r="H39" s="796">
        <v>100</v>
      </c>
      <c r="I39" s="284" t="s">
        <v>513</v>
      </c>
      <c r="J39" s="796">
        <v>100</v>
      </c>
      <c r="K39" s="284" t="s">
        <v>513</v>
      </c>
      <c r="L39" s="796">
        <v>100</v>
      </c>
      <c r="M39" s="286" t="s">
        <v>513</v>
      </c>
    </row>
    <row r="40" spans="1:13" ht="17">
      <c r="A40" s="1179"/>
      <c r="B40" s="1174"/>
      <c r="C40" s="88" t="s">
        <v>513</v>
      </c>
      <c r="D40" s="495">
        <v>2033</v>
      </c>
      <c r="E40" s="287" t="s">
        <v>513</v>
      </c>
      <c r="F40" s="495">
        <v>2034</v>
      </c>
      <c r="G40" s="287" t="s">
        <v>513</v>
      </c>
      <c r="H40" s="288"/>
      <c r="I40" s="288" t="s">
        <v>513</v>
      </c>
      <c r="J40" s="288"/>
      <c r="K40" s="287" t="s">
        <v>513</v>
      </c>
      <c r="L40" s="287"/>
      <c r="M40" s="289" t="s">
        <v>513</v>
      </c>
    </row>
    <row r="41" spans="1:13" ht="17">
      <c r="A41" s="1179"/>
      <c r="B41" s="1174"/>
      <c r="C41" s="88" t="s">
        <v>513</v>
      </c>
      <c r="D41" s="772">
        <v>100</v>
      </c>
      <c r="E41" s="284" t="s">
        <v>513</v>
      </c>
      <c r="F41" s="301">
        <v>100</v>
      </c>
      <c r="G41" s="284" t="s">
        <v>513</v>
      </c>
      <c r="H41" s="287" t="s">
        <v>513</v>
      </c>
      <c r="I41" s="287" t="s">
        <v>513</v>
      </c>
      <c r="J41" s="287" t="s">
        <v>513</v>
      </c>
      <c r="K41" s="287" t="s">
        <v>513</v>
      </c>
      <c r="L41" s="287" t="s">
        <v>513</v>
      </c>
      <c r="M41" s="513" t="s">
        <v>513</v>
      </c>
    </row>
    <row r="42" spans="1:13" ht="17">
      <c r="A42" s="1179"/>
      <c r="B42" s="1174"/>
      <c r="C42" s="88" t="s">
        <v>513</v>
      </c>
      <c r="D42" s="290" t="s">
        <v>454</v>
      </c>
      <c r="E42" s="290" t="s">
        <v>513</v>
      </c>
      <c r="F42" s="290" t="s">
        <v>455</v>
      </c>
      <c r="G42" s="512" t="s">
        <v>513</v>
      </c>
      <c r="H42" s="287" t="s">
        <v>513</v>
      </c>
      <c r="I42" s="287" t="s">
        <v>513</v>
      </c>
      <c r="J42" s="287" t="s">
        <v>513</v>
      </c>
      <c r="K42" s="287" t="s">
        <v>513</v>
      </c>
      <c r="L42" s="287" t="s">
        <v>513</v>
      </c>
      <c r="M42" s="293" t="s">
        <v>513</v>
      </c>
    </row>
    <row r="43" spans="1:13" ht="15" customHeight="1">
      <c r="A43" s="1179"/>
      <c r="B43" s="1174"/>
      <c r="C43" s="88" t="s">
        <v>513</v>
      </c>
      <c r="D43" s="251" t="s">
        <v>513</v>
      </c>
      <c r="E43" s="284" t="s">
        <v>513</v>
      </c>
      <c r="F43" s="772">
        <v>1200</v>
      </c>
      <c r="G43" s="772"/>
      <c r="H43" s="1403" t="s">
        <v>513</v>
      </c>
      <c r="I43" s="1403"/>
      <c r="J43" s="287" t="s">
        <v>513</v>
      </c>
      <c r="K43" s="287" t="s">
        <v>513</v>
      </c>
      <c r="L43" s="287" t="s">
        <v>513</v>
      </c>
      <c r="M43" s="293" t="s">
        <v>513</v>
      </c>
    </row>
    <row r="44" spans="1:13" ht="17">
      <c r="A44" s="1179"/>
      <c r="B44" s="1174"/>
      <c r="C44" s="89" t="s">
        <v>513</v>
      </c>
      <c r="D44" s="10" t="s">
        <v>513</v>
      </c>
      <c r="E44" s="99" t="s">
        <v>513</v>
      </c>
      <c r="F44" s="10" t="s">
        <v>513</v>
      </c>
      <c r="G44" s="99" t="s">
        <v>513</v>
      </c>
      <c r="H44" s="97" t="s">
        <v>513</v>
      </c>
      <c r="I44" s="74" t="s">
        <v>513</v>
      </c>
      <c r="J44" s="97" t="s">
        <v>513</v>
      </c>
      <c r="K44" s="74" t="s">
        <v>513</v>
      </c>
      <c r="L44" s="97" t="s">
        <v>513</v>
      </c>
      <c r="M44" s="75" t="s">
        <v>513</v>
      </c>
    </row>
    <row r="45" spans="1:13" ht="17">
      <c r="A45" s="1179"/>
      <c r="B45" s="1181" t="s">
        <v>456</v>
      </c>
      <c r="C45" s="79" t="s">
        <v>513</v>
      </c>
      <c r="D45" s="23" t="s">
        <v>513</v>
      </c>
      <c r="E45" s="23" t="s">
        <v>513</v>
      </c>
      <c r="F45" s="23" t="s">
        <v>513</v>
      </c>
      <c r="G45" s="23" t="s">
        <v>513</v>
      </c>
      <c r="H45" s="23" t="s">
        <v>513</v>
      </c>
      <c r="I45" s="23" t="s">
        <v>513</v>
      </c>
      <c r="J45" s="23" t="s">
        <v>513</v>
      </c>
      <c r="K45" s="23" t="s">
        <v>513</v>
      </c>
      <c r="L45" s="26" t="s">
        <v>513</v>
      </c>
      <c r="M45" s="116" t="s">
        <v>513</v>
      </c>
    </row>
    <row r="46" spans="1:13" ht="15" customHeight="1">
      <c r="A46" s="1179"/>
      <c r="B46" s="1174"/>
      <c r="C46" s="117" t="s">
        <v>513</v>
      </c>
      <c r="D46" s="41" t="s">
        <v>93</v>
      </c>
      <c r="E46" s="42" t="s">
        <v>95</v>
      </c>
      <c r="F46" s="1176" t="s">
        <v>457</v>
      </c>
      <c r="G46" s="1177" t="s">
        <v>101</v>
      </c>
      <c r="H46" s="1177"/>
      <c r="I46" s="1177"/>
      <c r="J46" s="1177"/>
      <c r="K46" s="334" t="s">
        <v>458</v>
      </c>
      <c r="L46" s="1219"/>
      <c r="M46" s="1220"/>
    </row>
    <row r="47" spans="1:13" ht="17">
      <c r="A47" s="1179"/>
      <c r="B47" s="1174"/>
      <c r="C47" s="117" t="s">
        <v>513</v>
      </c>
      <c r="D47" s="119" t="s">
        <v>430</v>
      </c>
      <c r="E47" s="19" t="s">
        <v>513</v>
      </c>
      <c r="F47" s="1176"/>
      <c r="G47" s="1177"/>
      <c r="H47" s="1177"/>
      <c r="I47" s="1177"/>
      <c r="J47" s="1177"/>
      <c r="K47" s="26" t="s">
        <v>513</v>
      </c>
      <c r="L47" s="1221"/>
      <c r="M47" s="1222"/>
    </row>
    <row r="48" spans="1:13">
      <c r="A48" s="1179"/>
      <c r="B48" s="1175"/>
      <c r="C48" s="120" t="s">
        <v>513</v>
      </c>
      <c r="D48" s="121" t="s">
        <v>513</v>
      </c>
      <c r="E48" s="121" t="s">
        <v>513</v>
      </c>
      <c r="F48" s="121" t="s">
        <v>513</v>
      </c>
      <c r="G48" s="121" t="s">
        <v>513</v>
      </c>
      <c r="H48" s="121" t="s">
        <v>513</v>
      </c>
      <c r="I48" s="121" t="s">
        <v>513</v>
      </c>
      <c r="J48" s="121" t="s">
        <v>513</v>
      </c>
      <c r="K48" s="121" t="s">
        <v>513</v>
      </c>
      <c r="L48" s="26" t="s">
        <v>513</v>
      </c>
      <c r="M48" s="116" t="s">
        <v>513</v>
      </c>
    </row>
    <row r="49" spans="1:13" ht="46.5" customHeight="1">
      <c r="A49" s="1179"/>
      <c r="B49" s="162" t="s">
        <v>459</v>
      </c>
      <c r="C49" s="1214" t="s">
        <v>551</v>
      </c>
      <c r="D49" s="1215"/>
      <c r="E49" s="1215"/>
      <c r="F49" s="1215"/>
      <c r="G49" s="1215"/>
      <c r="H49" s="1215"/>
      <c r="I49" s="1215"/>
      <c r="J49" s="1215"/>
      <c r="K49" s="1215"/>
      <c r="L49" s="1215"/>
      <c r="M49" s="1218"/>
    </row>
    <row r="50" spans="1:13" ht="17">
      <c r="A50" s="1179"/>
      <c r="B50" s="151" t="s">
        <v>460</v>
      </c>
      <c r="C50" s="1214" t="s">
        <v>552</v>
      </c>
      <c r="D50" s="1215" t="s">
        <v>513</v>
      </c>
      <c r="E50" s="1215" t="s">
        <v>513</v>
      </c>
      <c r="F50" s="1215" t="s">
        <v>513</v>
      </c>
      <c r="G50" s="1215" t="s">
        <v>513</v>
      </c>
      <c r="H50" s="1215" t="s">
        <v>513</v>
      </c>
      <c r="I50" s="1215" t="s">
        <v>513</v>
      </c>
      <c r="J50" s="1215" t="s">
        <v>513</v>
      </c>
      <c r="K50" s="1215" t="s">
        <v>513</v>
      </c>
      <c r="L50" s="1215" t="s">
        <v>513</v>
      </c>
      <c r="M50" s="1218" t="s">
        <v>513</v>
      </c>
    </row>
    <row r="51" spans="1:13" ht="17">
      <c r="A51" s="1179"/>
      <c r="B51" s="151" t="s">
        <v>461</v>
      </c>
      <c r="C51" s="142">
        <v>0</v>
      </c>
      <c r="D51" s="143" t="s">
        <v>513</v>
      </c>
      <c r="E51" s="143" t="s">
        <v>513</v>
      </c>
      <c r="F51" s="143" t="s">
        <v>513</v>
      </c>
      <c r="G51" s="143" t="s">
        <v>513</v>
      </c>
      <c r="H51" s="143" t="s">
        <v>513</v>
      </c>
      <c r="I51" s="143" t="s">
        <v>513</v>
      </c>
      <c r="J51" s="143" t="s">
        <v>513</v>
      </c>
      <c r="K51" s="143" t="s">
        <v>513</v>
      </c>
      <c r="L51" s="143" t="s">
        <v>513</v>
      </c>
      <c r="M51" s="144" t="s">
        <v>513</v>
      </c>
    </row>
    <row r="52" spans="1:13" ht="17">
      <c r="A52" s="1179"/>
      <c r="B52" s="151" t="s">
        <v>462</v>
      </c>
      <c r="C52" s="142" t="s">
        <v>513</v>
      </c>
      <c r="D52" s="143" t="s">
        <v>513</v>
      </c>
      <c r="E52" s="143" t="s">
        <v>513</v>
      </c>
      <c r="F52" s="143" t="s">
        <v>513</v>
      </c>
      <c r="G52" s="143" t="s">
        <v>513</v>
      </c>
      <c r="H52" s="143" t="s">
        <v>513</v>
      </c>
      <c r="I52" s="143" t="s">
        <v>513</v>
      </c>
      <c r="J52" s="143" t="s">
        <v>513</v>
      </c>
      <c r="K52" s="143" t="s">
        <v>513</v>
      </c>
      <c r="L52" s="143" t="s">
        <v>513</v>
      </c>
      <c r="M52" s="144" t="s">
        <v>513</v>
      </c>
    </row>
    <row r="53" spans="1:13" ht="15" customHeight="1">
      <c r="A53" s="1162" t="s">
        <v>250</v>
      </c>
      <c r="B53" s="155" t="s">
        <v>463</v>
      </c>
      <c r="C53" s="1164" t="s">
        <v>892</v>
      </c>
      <c r="D53" s="1418"/>
      <c r="E53" s="1418"/>
      <c r="F53" s="1418"/>
      <c r="G53" s="1418"/>
      <c r="H53" s="1418"/>
      <c r="I53" s="1418"/>
      <c r="J53" s="1418"/>
      <c r="K53" s="1418"/>
      <c r="L53" s="1418"/>
      <c r="M53" s="1419"/>
    </row>
    <row r="54" spans="1:13" ht="15" customHeight="1">
      <c r="A54" s="1163"/>
      <c r="B54" s="155" t="s">
        <v>465</v>
      </c>
      <c r="C54" s="1164" t="s">
        <v>1330</v>
      </c>
      <c r="D54" s="1418"/>
      <c r="E54" s="1418"/>
      <c r="F54" s="1418"/>
      <c r="G54" s="1418"/>
      <c r="H54" s="1418"/>
      <c r="I54" s="1418"/>
      <c r="J54" s="1418"/>
      <c r="K54" s="1418"/>
      <c r="L54" s="1418"/>
      <c r="M54" s="1419"/>
    </row>
    <row r="55" spans="1:13" ht="15" customHeight="1">
      <c r="A55" s="1163"/>
      <c r="B55" s="155" t="s">
        <v>467</v>
      </c>
      <c r="C55" s="1420" t="s">
        <v>553</v>
      </c>
      <c r="D55" s="1418"/>
      <c r="E55" s="1418"/>
      <c r="F55" s="1418"/>
      <c r="G55" s="1418"/>
      <c r="H55" s="1418"/>
      <c r="I55" s="1418"/>
      <c r="J55" s="1418"/>
      <c r="K55" s="1418"/>
      <c r="L55" s="1418"/>
      <c r="M55" s="1419"/>
    </row>
    <row r="56" spans="1:13" ht="15" customHeight="1">
      <c r="A56" s="1163"/>
      <c r="B56" s="156" t="s">
        <v>469</v>
      </c>
      <c r="C56" s="1420" t="s">
        <v>554</v>
      </c>
      <c r="D56" s="1418"/>
      <c r="E56" s="1418"/>
      <c r="F56" s="1418"/>
      <c r="G56" s="1418"/>
      <c r="H56" s="1418"/>
      <c r="I56" s="1418"/>
      <c r="J56" s="1418"/>
      <c r="K56" s="1418"/>
      <c r="L56" s="1418"/>
      <c r="M56" s="1419"/>
    </row>
    <row r="57" spans="1:13" ht="15" customHeight="1">
      <c r="A57" s="1163"/>
      <c r="B57" s="155" t="s">
        <v>470</v>
      </c>
      <c r="C57" s="1171" t="s">
        <v>1298</v>
      </c>
      <c r="D57" s="1418"/>
      <c r="E57" s="1418"/>
      <c r="F57" s="1418"/>
      <c r="G57" s="1418"/>
      <c r="H57" s="1418"/>
      <c r="I57" s="1418"/>
      <c r="J57" s="1418"/>
      <c r="K57" s="1418"/>
      <c r="L57" s="1418"/>
      <c r="M57" s="1419"/>
    </row>
    <row r="58" spans="1:13" ht="15.75" customHeight="1" thickBot="1">
      <c r="A58" s="1170"/>
      <c r="B58" s="155" t="s">
        <v>472</v>
      </c>
      <c r="C58" s="1164">
        <v>3779595</v>
      </c>
      <c r="D58" s="1165"/>
      <c r="E58" s="1165"/>
      <c r="F58" s="1165"/>
      <c r="G58" s="1165"/>
      <c r="H58" s="1165"/>
      <c r="I58" s="1165"/>
      <c r="J58" s="1165"/>
      <c r="K58" s="1165"/>
      <c r="L58" s="1165"/>
      <c r="M58" s="1166"/>
    </row>
    <row r="59" spans="1:13" ht="15" customHeight="1">
      <c r="A59" s="1162" t="s">
        <v>474</v>
      </c>
      <c r="B59" s="157" t="s">
        <v>475</v>
      </c>
      <c r="C59" s="1164" t="s">
        <v>1299</v>
      </c>
      <c r="D59" s="1165"/>
      <c r="E59" s="1165"/>
      <c r="F59" s="1165"/>
      <c r="G59" s="1165"/>
      <c r="H59" s="1165"/>
      <c r="I59" s="1165"/>
      <c r="J59" s="1165"/>
      <c r="K59" s="1165"/>
      <c r="L59" s="1165"/>
      <c r="M59" s="1166"/>
    </row>
    <row r="60" spans="1:13" ht="15" customHeight="1">
      <c r="A60" s="1163"/>
      <c r="B60" s="157" t="s">
        <v>476</v>
      </c>
      <c r="C60" s="1164" t="s">
        <v>558</v>
      </c>
      <c r="D60" s="1165"/>
      <c r="E60" s="1165"/>
      <c r="F60" s="1165"/>
      <c r="G60" s="1165"/>
      <c r="H60" s="1165"/>
      <c r="I60" s="1165"/>
      <c r="J60" s="1165"/>
      <c r="K60" s="1165"/>
      <c r="L60" s="1165"/>
      <c r="M60" s="1166"/>
    </row>
    <row r="61" spans="1:13" ht="15" customHeight="1" thickBot="1">
      <c r="A61" s="1163"/>
      <c r="B61" s="158" t="s">
        <v>294</v>
      </c>
      <c r="C61" s="1164" t="s">
        <v>348</v>
      </c>
      <c r="D61" s="1165"/>
      <c r="E61" s="1165"/>
      <c r="F61" s="1165"/>
      <c r="G61" s="1165"/>
      <c r="H61" s="1165"/>
      <c r="I61" s="1165"/>
      <c r="J61" s="1165"/>
      <c r="K61" s="1165"/>
      <c r="L61" s="1165"/>
      <c r="M61" s="1166"/>
    </row>
    <row r="62" spans="1:13" ht="18" thickBot="1">
      <c r="A62" s="149" t="s">
        <v>254</v>
      </c>
      <c r="B62" s="159" t="s">
        <v>513</v>
      </c>
      <c r="C62" s="1202"/>
      <c r="D62" s="1203"/>
      <c r="E62" s="1203"/>
      <c r="F62" s="1203"/>
      <c r="G62" s="1203"/>
      <c r="H62" s="1203"/>
      <c r="I62" s="1203"/>
      <c r="J62" s="1203"/>
      <c r="K62" s="1203"/>
      <c r="L62" s="1203"/>
      <c r="M62" s="1204"/>
    </row>
  </sheetData>
  <mergeCells count="50">
    <mergeCell ref="A59:A61"/>
    <mergeCell ref="C59:M59"/>
    <mergeCell ref="C60:M60"/>
    <mergeCell ref="C61:M61"/>
    <mergeCell ref="C50:M50"/>
    <mergeCell ref="A16:A52"/>
    <mergeCell ref="C16:M16"/>
    <mergeCell ref="C17:M17"/>
    <mergeCell ref="B18:B24"/>
    <mergeCell ref="B25:B28"/>
    <mergeCell ref="B32:B34"/>
    <mergeCell ref="B35:B44"/>
    <mergeCell ref="H43:I43"/>
    <mergeCell ref="B45:B48"/>
    <mergeCell ref="F46:F47"/>
    <mergeCell ref="A53:A58"/>
    <mergeCell ref="C62:M62"/>
    <mergeCell ref="F23:H23"/>
    <mergeCell ref="C14:D14"/>
    <mergeCell ref="F14:M14"/>
    <mergeCell ref="C15:M15"/>
    <mergeCell ref="C58:M58"/>
    <mergeCell ref="C49:M49"/>
    <mergeCell ref="C53:M53"/>
    <mergeCell ref="C54:M54"/>
    <mergeCell ref="C55:M55"/>
    <mergeCell ref="C56:M56"/>
    <mergeCell ref="C57:M57"/>
    <mergeCell ref="L46:M47"/>
    <mergeCell ref="A2:A15"/>
    <mergeCell ref="C2:M2"/>
    <mergeCell ref="C3:M3"/>
    <mergeCell ref="F4:G4"/>
    <mergeCell ref="C5:M5"/>
    <mergeCell ref="C6:M6"/>
    <mergeCell ref="C7:D7"/>
    <mergeCell ref="I7:M7"/>
    <mergeCell ref="B8:B10"/>
    <mergeCell ref="C9:D9"/>
    <mergeCell ref="F9:G9"/>
    <mergeCell ref="I9:J9"/>
    <mergeCell ref="C10:D10"/>
    <mergeCell ref="C11:M11"/>
    <mergeCell ref="C12:M12"/>
    <mergeCell ref="F10:G10"/>
    <mergeCell ref="I10:J10"/>
    <mergeCell ref="B14:B15"/>
    <mergeCell ref="B1:E1"/>
    <mergeCell ref="G46:J47"/>
    <mergeCell ref="C13:M13"/>
  </mergeCells>
  <hyperlinks>
    <hyperlink ref="C57" r:id="rId1" xr:uid="{AAAB5F12-009B-4A84-AFCC-69DA6AC48EA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0287F-5DFE-4561-AC35-AEEDB41ED327}">
  <sheetPr>
    <tabColor rgb="FF0070C0"/>
  </sheetPr>
  <dimension ref="A1:M60"/>
  <sheetViews>
    <sheetView topLeftCell="A39" zoomScale="90" zoomScaleNormal="90" workbookViewId="0">
      <selection activeCell="C55" sqref="C55:M55"/>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315"/>
      <c r="B1" s="61" t="s">
        <v>546</v>
      </c>
      <c r="C1" s="62"/>
      <c r="D1" s="62"/>
      <c r="E1" s="62"/>
      <c r="F1" s="62"/>
      <c r="G1" s="62"/>
      <c r="H1" s="62"/>
      <c r="I1" s="62"/>
      <c r="J1" s="62"/>
      <c r="K1" s="62"/>
      <c r="L1" s="62"/>
      <c r="M1" s="63"/>
    </row>
    <row r="2" spans="1:13" ht="48" customHeight="1">
      <c r="A2" s="1310" t="s">
        <v>414</v>
      </c>
      <c r="B2" s="150" t="s">
        <v>415</v>
      </c>
      <c r="C2" s="1312" t="s">
        <v>688</v>
      </c>
      <c r="D2" s="1313"/>
      <c r="E2" s="1313"/>
      <c r="F2" s="1313"/>
      <c r="G2" s="1313"/>
      <c r="H2" s="1313"/>
      <c r="I2" s="1313"/>
      <c r="J2" s="1313"/>
      <c r="K2" s="1313"/>
      <c r="L2" s="1313"/>
      <c r="M2" s="1314"/>
    </row>
    <row r="3" spans="1:13" ht="34">
      <c r="A3" s="1311"/>
      <c r="B3" s="162" t="s">
        <v>499</v>
      </c>
      <c r="C3" s="1421" t="s">
        <v>1029</v>
      </c>
      <c r="D3" s="1422"/>
      <c r="E3" s="1422"/>
      <c r="F3" s="1422"/>
      <c r="G3" s="1422"/>
      <c r="H3" s="1422"/>
      <c r="I3" s="1422"/>
      <c r="J3" s="1422"/>
      <c r="K3" s="1422"/>
      <c r="L3" s="1422"/>
      <c r="M3" s="1423"/>
    </row>
    <row r="4" spans="1:13" ht="17">
      <c r="A4" s="1311"/>
      <c r="B4" s="153" t="s">
        <v>290</v>
      </c>
      <c r="C4" s="122" t="s">
        <v>95</v>
      </c>
      <c r="D4" s="123"/>
      <c r="E4" s="124"/>
      <c r="F4" s="1205" t="s">
        <v>291</v>
      </c>
      <c r="G4" s="1206"/>
      <c r="H4" s="125" t="s">
        <v>516</v>
      </c>
      <c r="I4" s="126"/>
      <c r="J4" s="126"/>
      <c r="K4" s="126"/>
      <c r="L4" s="126"/>
      <c r="M4" s="127"/>
    </row>
    <row r="5" spans="1:13" ht="17">
      <c r="A5" s="1311"/>
      <c r="B5" s="153" t="s">
        <v>418</v>
      </c>
      <c r="C5" s="122" t="s">
        <v>516</v>
      </c>
      <c r="D5" s="126"/>
      <c r="E5" s="126"/>
      <c r="F5" s="126"/>
      <c r="G5" s="126"/>
      <c r="H5" s="126"/>
      <c r="I5" s="126"/>
      <c r="J5" s="126"/>
      <c r="K5" s="126"/>
      <c r="L5" s="126"/>
      <c r="M5" s="127"/>
    </row>
    <row r="6" spans="1:13" ht="17">
      <c r="A6" s="1311"/>
      <c r="B6" s="153" t="s">
        <v>420</v>
      </c>
      <c r="C6" s="122" t="s">
        <v>516</v>
      </c>
      <c r="D6" s="126"/>
      <c r="E6" s="126"/>
      <c r="F6" s="126"/>
      <c r="G6" s="126"/>
      <c r="H6" s="126"/>
      <c r="I6" s="126"/>
      <c r="J6" s="126"/>
      <c r="K6" s="126"/>
      <c r="L6" s="126"/>
      <c r="M6" s="127"/>
    </row>
    <row r="7" spans="1:13" ht="17">
      <c r="A7" s="1311"/>
      <c r="B7" s="162" t="s">
        <v>421</v>
      </c>
      <c r="C7" s="1191" t="s">
        <v>10</v>
      </c>
      <c r="D7" s="1192"/>
      <c r="E7" s="128"/>
      <c r="F7" s="128"/>
      <c r="G7" s="129"/>
      <c r="H7" s="67" t="s">
        <v>294</v>
      </c>
      <c r="I7" s="1193" t="s">
        <v>12</v>
      </c>
      <c r="J7" s="1192"/>
      <c r="K7" s="1192"/>
      <c r="L7" s="1192"/>
      <c r="M7" s="1194"/>
    </row>
    <row r="8" spans="1:13">
      <c r="A8" s="1311"/>
      <c r="B8" s="1273" t="s">
        <v>422</v>
      </c>
      <c r="C8" s="130"/>
      <c r="D8" s="131"/>
      <c r="E8" s="131"/>
      <c r="F8" s="131"/>
      <c r="G8" s="131"/>
      <c r="H8" s="131"/>
      <c r="I8" s="131"/>
      <c r="J8" s="131"/>
      <c r="K8" s="131"/>
      <c r="L8" s="132"/>
      <c r="M8" s="133"/>
    </row>
    <row r="9" spans="1:13">
      <c r="A9" s="1311"/>
      <c r="B9" s="1274"/>
      <c r="C9" s="1189" t="s">
        <v>327</v>
      </c>
      <c r="D9" s="1190"/>
      <c r="E9" s="28"/>
      <c r="F9" s="1190" t="s">
        <v>12</v>
      </c>
      <c r="G9" s="1190"/>
      <c r="H9" s="28"/>
      <c r="I9" s="1190"/>
      <c r="J9" s="1190"/>
      <c r="K9" s="28"/>
      <c r="L9" s="26"/>
      <c r="M9" s="116"/>
    </row>
    <row r="10" spans="1:13">
      <c r="A10" s="1311"/>
      <c r="B10" s="1287"/>
      <c r="C10" s="1189" t="s">
        <v>423</v>
      </c>
      <c r="D10" s="1190"/>
      <c r="E10" s="134"/>
      <c r="F10" s="1190" t="s">
        <v>423</v>
      </c>
      <c r="G10" s="1190"/>
      <c r="H10" s="134"/>
      <c r="I10" s="1190" t="s">
        <v>423</v>
      </c>
      <c r="J10" s="1190"/>
      <c r="K10" s="134"/>
      <c r="L10" s="121"/>
      <c r="M10" s="135"/>
    </row>
    <row r="11" spans="1:13" ht="46" customHeight="1">
      <c r="A11" s="1311"/>
      <c r="B11" s="162" t="s">
        <v>424</v>
      </c>
      <c r="C11" s="1289" t="s">
        <v>676</v>
      </c>
      <c r="D11" s="1290"/>
      <c r="E11" s="1290"/>
      <c r="F11" s="1290"/>
      <c r="G11" s="1290"/>
      <c r="H11" s="1290"/>
      <c r="I11" s="1290"/>
      <c r="J11" s="1290"/>
      <c r="K11" s="1290"/>
      <c r="L11" s="1290"/>
      <c r="M11" s="1291"/>
    </row>
    <row r="12" spans="1:13" ht="148" customHeight="1">
      <c r="A12" s="1311"/>
      <c r="B12" s="162" t="s">
        <v>503</v>
      </c>
      <c r="C12" s="1289" t="s">
        <v>885</v>
      </c>
      <c r="D12" s="1290"/>
      <c r="E12" s="1290"/>
      <c r="F12" s="1290"/>
      <c r="G12" s="1290"/>
      <c r="H12" s="1290"/>
      <c r="I12" s="1290"/>
      <c r="J12" s="1290"/>
      <c r="K12" s="1290"/>
      <c r="L12" s="1290"/>
      <c r="M12" s="1291"/>
    </row>
    <row r="13" spans="1:13" ht="63" customHeight="1">
      <c r="A13" s="1311"/>
      <c r="B13" s="162" t="s">
        <v>504</v>
      </c>
      <c r="C13" s="1431" t="s">
        <v>1072</v>
      </c>
      <c r="D13" s="1432"/>
      <c r="E13" s="1432"/>
      <c r="F13" s="1432"/>
      <c r="G13" s="1432"/>
      <c r="H13" s="1432"/>
      <c r="I13" s="1432"/>
      <c r="J13" s="1432"/>
      <c r="K13" s="1432"/>
      <c r="L13" s="1432"/>
      <c r="M13" s="1433"/>
    </row>
    <row r="14" spans="1:13" ht="32" customHeight="1">
      <c r="A14" s="1311"/>
      <c r="B14" s="1273" t="s">
        <v>505</v>
      </c>
      <c r="C14" s="1400" t="s">
        <v>86</v>
      </c>
      <c r="D14" s="1398"/>
      <c r="E14" s="360" t="s">
        <v>108</v>
      </c>
      <c r="F14" s="1309" t="s">
        <v>677</v>
      </c>
      <c r="G14" s="1290"/>
      <c r="H14" s="1290"/>
      <c r="I14" s="1290"/>
      <c r="J14" s="1290"/>
      <c r="K14" s="1290"/>
      <c r="L14" s="1290"/>
      <c r="M14" s="1291"/>
    </row>
    <row r="15" spans="1:13" ht="19" customHeight="1">
      <c r="A15" s="1311"/>
      <c r="B15" s="1274"/>
      <c r="C15" s="1400"/>
      <c r="D15" s="1398"/>
      <c r="E15" s="1398"/>
      <c r="F15" s="1398"/>
      <c r="G15" s="1398"/>
      <c r="H15" s="1398"/>
      <c r="I15" s="1398"/>
      <c r="J15" s="1398"/>
      <c r="K15" s="1398"/>
      <c r="L15" s="1398"/>
      <c r="M15" s="1399"/>
    </row>
    <row r="16" spans="1:13" ht="17">
      <c r="A16" s="1296" t="s">
        <v>238</v>
      </c>
      <c r="B16" s="151" t="s">
        <v>280</v>
      </c>
      <c r="C16" s="1289" t="s">
        <v>1</v>
      </c>
      <c r="D16" s="1290"/>
      <c r="E16" s="1290"/>
      <c r="F16" s="1290"/>
      <c r="G16" s="1290"/>
      <c r="H16" s="1290"/>
      <c r="I16" s="1290"/>
      <c r="J16" s="1290"/>
      <c r="K16" s="1290"/>
      <c r="L16" s="1290"/>
      <c r="M16" s="1291"/>
    </row>
    <row r="17" spans="1:13" ht="28" customHeight="1">
      <c r="A17" s="1297"/>
      <c r="B17" s="151" t="s">
        <v>507</v>
      </c>
      <c r="C17" s="1289" t="s">
        <v>678</v>
      </c>
      <c r="D17" s="1290"/>
      <c r="E17" s="1290"/>
      <c r="F17" s="1290"/>
      <c r="G17" s="1290"/>
      <c r="H17" s="1290"/>
      <c r="I17" s="1290"/>
      <c r="J17" s="1290"/>
      <c r="K17" s="1290"/>
      <c r="L17" s="1290"/>
      <c r="M17" s="1291"/>
    </row>
    <row r="18" spans="1:13" ht="8.25" customHeight="1">
      <c r="A18" s="1297"/>
      <c r="B18" s="1181" t="s">
        <v>425</v>
      </c>
      <c r="C18" s="138"/>
      <c r="D18" s="13"/>
      <c r="E18" s="13"/>
      <c r="F18" s="13"/>
      <c r="G18" s="13"/>
      <c r="H18" s="13"/>
      <c r="I18" s="13"/>
      <c r="J18" s="13"/>
      <c r="K18" s="13"/>
      <c r="L18" s="13"/>
      <c r="M18" s="14"/>
    </row>
    <row r="19" spans="1:13" ht="9" customHeight="1">
      <c r="A19" s="1297"/>
      <c r="B19" s="1174"/>
      <c r="C19" s="76"/>
      <c r="D19" s="15"/>
      <c r="E19" s="5"/>
      <c r="F19" s="15"/>
      <c r="G19" s="5"/>
      <c r="H19" s="15"/>
      <c r="I19" s="5"/>
      <c r="J19" s="15"/>
      <c r="K19" s="5"/>
      <c r="L19" s="5"/>
      <c r="M19" s="16"/>
    </row>
    <row r="20" spans="1:13" ht="17">
      <c r="A20" s="1297"/>
      <c r="B20" s="1174"/>
      <c r="C20" s="362" t="s">
        <v>426</v>
      </c>
      <c r="D20" s="363"/>
      <c r="E20" s="364" t="s">
        <v>427</v>
      </c>
      <c r="F20" s="363"/>
      <c r="G20" s="364" t="s">
        <v>428</v>
      </c>
      <c r="H20" s="363"/>
      <c r="I20" s="364" t="s">
        <v>429</v>
      </c>
      <c r="J20" s="365"/>
      <c r="K20" s="364"/>
      <c r="L20" s="364"/>
      <c r="M20" s="366"/>
    </row>
    <row r="21" spans="1:13" ht="17">
      <c r="A21" s="1297"/>
      <c r="B21" s="1174"/>
      <c r="C21" s="362" t="s">
        <v>431</v>
      </c>
      <c r="D21" s="367"/>
      <c r="E21" s="364" t="s">
        <v>432</v>
      </c>
      <c r="F21" s="368"/>
      <c r="G21" s="364" t="s">
        <v>433</v>
      </c>
      <c r="H21" s="368"/>
      <c r="I21" s="364"/>
      <c r="J21" s="369"/>
      <c r="K21" s="364"/>
      <c r="L21" s="364"/>
      <c r="M21" s="366"/>
    </row>
    <row r="22" spans="1:13" ht="17">
      <c r="A22" s="1297"/>
      <c r="B22" s="1174"/>
      <c r="C22" s="362" t="s">
        <v>434</v>
      </c>
      <c r="D22" s="367"/>
      <c r="E22" s="364" t="s">
        <v>435</v>
      </c>
      <c r="F22" s="367"/>
      <c r="G22" s="364"/>
      <c r="H22" s="369"/>
      <c r="I22" s="364"/>
      <c r="J22" s="369"/>
      <c r="K22" s="364"/>
      <c r="L22" s="364"/>
      <c r="M22" s="366"/>
    </row>
    <row r="23" spans="1:13" ht="17">
      <c r="A23" s="1297"/>
      <c r="B23" s="1174"/>
      <c r="C23" s="362" t="s">
        <v>105</v>
      </c>
      <c r="D23" s="368" t="s">
        <v>430</v>
      </c>
      <c r="E23" s="364" t="s">
        <v>436</v>
      </c>
      <c r="F23" s="316" t="s">
        <v>569</v>
      </c>
      <c r="G23" s="316"/>
      <c r="H23" s="316"/>
      <c r="I23" s="316"/>
      <c r="J23" s="316"/>
      <c r="K23" s="316"/>
      <c r="L23" s="316"/>
      <c r="M23" s="317"/>
    </row>
    <row r="24" spans="1:13" ht="9.75" customHeight="1">
      <c r="A24" s="1297"/>
      <c r="B24" s="1175"/>
      <c r="C24" s="371"/>
      <c r="D24" s="372"/>
      <c r="E24" s="372"/>
      <c r="F24" s="372"/>
      <c r="G24" s="372"/>
      <c r="H24" s="372"/>
      <c r="I24" s="372"/>
      <c r="J24" s="372"/>
      <c r="K24" s="372"/>
      <c r="L24" s="372"/>
      <c r="M24" s="373"/>
    </row>
    <row r="25" spans="1:13">
      <c r="A25" s="1297"/>
      <c r="B25" s="1181" t="s">
        <v>437</v>
      </c>
      <c r="C25" s="374"/>
      <c r="D25" s="375"/>
      <c r="E25" s="375"/>
      <c r="F25" s="375"/>
      <c r="G25" s="375"/>
      <c r="H25" s="375"/>
      <c r="I25" s="375"/>
      <c r="J25" s="375"/>
      <c r="K25" s="375"/>
      <c r="L25" s="132"/>
      <c r="M25" s="133"/>
    </row>
    <row r="26" spans="1:13" ht="17">
      <c r="A26" s="1297"/>
      <c r="B26" s="1174"/>
      <c r="C26" s="362" t="s">
        <v>438</v>
      </c>
      <c r="D26" s="368"/>
      <c r="E26" s="376"/>
      <c r="F26" s="364" t="s">
        <v>439</v>
      </c>
      <c r="G26" s="367"/>
      <c r="H26" s="376"/>
      <c r="I26" s="364" t="s">
        <v>440</v>
      </c>
      <c r="J26" s="367" t="s">
        <v>430</v>
      </c>
      <c r="K26" s="376"/>
      <c r="L26" s="26"/>
      <c r="M26" s="116"/>
    </row>
    <row r="27" spans="1:13" ht="17">
      <c r="A27" s="1297"/>
      <c r="B27" s="1174"/>
      <c r="C27" s="362" t="s">
        <v>441</v>
      </c>
      <c r="D27" s="25"/>
      <c r="E27" s="26"/>
      <c r="F27" s="364" t="s">
        <v>442</v>
      </c>
      <c r="G27" s="368"/>
      <c r="H27" s="26"/>
      <c r="I27" s="27"/>
      <c r="J27" s="26"/>
      <c r="K27" s="28"/>
      <c r="L27" s="26"/>
      <c r="M27" s="116"/>
    </row>
    <row r="28" spans="1:13">
      <c r="A28" s="1297"/>
      <c r="B28" s="1175"/>
      <c r="C28" s="377"/>
      <c r="D28" s="378"/>
      <c r="E28" s="378"/>
      <c r="F28" s="378"/>
      <c r="G28" s="378"/>
      <c r="H28" s="378"/>
      <c r="I28" s="378"/>
      <c r="J28" s="378"/>
      <c r="K28" s="378"/>
      <c r="L28" s="121"/>
      <c r="M28" s="135"/>
    </row>
    <row r="29" spans="1:13" ht="17">
      <c r="A29" s="1297"/>
      <c r="B29" s="154" t="s">
        <v>443</v>
      </c>
      <c r="C29" s="379"/>
      <c r="D29" s="380"/>
      <c r="E29" s="380"/>
      <c r="F29" s="380"/>
      <c r="G29" s="380"/>
      <c r="H29" s="380"/>
      <c r="I29" s="380"/>
      <c r="J29" s="380"/>
      <c r="K29" s="380"/>
      <c r="L29" s="380"/>
      <c r="M29" s="381"/>
    </row>
    <row r="30" spans="1:13" ht="17">
      <c r="A30" s="1297"/>
      <c r="B30" s="154"/>
      <c r="C30" s="382" t="s">
        <v>444</v>
      </c>
      <c r="D30" s="422" t="s">
        <v>324</v>
      </c>
      <c r="E30" s="376"/>
      <c r="F30" s="385" t="s">
        <v>445</v>
      </c>
      <c r="G30" s="368" t="s">
        <v>324</v>
      </c>
      <c r="H30" s="376"/>
      <c r="I30" s="385" t="s">
        <v>446</v>
      </c>
      <c r="J30" s="386" t="s">
        <v>324</v>
      </c>
      <c r="K30" s="387"/>
      <c r="L30" s="388"/>
      <c r="M30" s="389"/>
    </row>
    <row r="31" spans="1:13">
      <c r="A31" s="1297"/>
      <c r="B31" s="153"/>
      <c r="C31" s="371"/>
      <c r="D31" s="372"/>
      <c r="E31" s="372"/>
      <c r="F31" s="372"/>
      <c r="G31" s="372"/>
      <c r="H31" s="372"/>
      <c r="I31" s="372"/>
      <c r="J31" s="372"/>
      <c r="K31" s="372"/>
      <c r="L31" s="372"/>
      <c r="M31" s="373"/>
    </row>
    <row r="32" spans="1:13">
      <c r="A32" s="1297"/>
      <c r="B32" s="1181" t="s">
        <v>447</v>
      </c>
      <c r="C32" s="84"/>
      <c r="D32" s="33"/>
      <c r="E32" s="33"/>
      <c r="F32" s="33"/>
      <c r="G32" s="33"/>
      <c r="H32" s="33"/>
      <c r="I32" s="33"/>
      <c r="J32" s="33"/>
      <c r="K32" s="33"/>
      <c r="L32" s="132"/>
      <c r="M32" s="133"/>
    </row>
    <row r="33" spans="1:13" ht="17">
      <c r="A33" s="1297"/>
      <c r="B33" s="1174"/>
      <c r="C33" s="391" t="s">
        <v>448</v>
      </c>
      <c r="D33" s="285">
        <v>2023</v>
      </c>
      <c r="E33" s="35"/>
      <c r="F33" s="376" t="s">
        <v>449</v>
      </c>
      <c r="G33" s="278" t="s">
        <v>482</v>
      </c>
      <c r="H33" s="35"/>
      <c r="I33" s="385"/>
      <c r="J33" s="35"/>
      <c r="K33" s="35"/>
      <c r="L33" s="26"/>
      <c r="M33" s="116"/>
    </row>
    <row r="34" spans="1:13">
      <c r="A34" s="1297"/>
      <c r="B34" s="1175"/>
      <c r="C34" s="371"/>
      <c r="D34" s="37"/>
      <c r="E34" s="38"/>
      <c r="F34" s="372"/>
      <c r="G34" s="38"/>
      <c r="H34" s="38"/>
      <c r="I34" s="415"/>
      <c r="J34" s="38"/>
      <c r="K34" s="38"/>
      <c r="L34" s="121"/>
      <c r="M34" s="135"/>
    </row>
    <row r="35" spans="1:13">
      <c r="A35" s="1297"/>
      <c r="B35" s="1181" t="s">
        <v>450</v>
      </c>
      <c r="C35" s="86"/>
      <c r="D35" s="73"/>
      <c r="E35" s="73"/>
      <c r="F35" s="73"/>
      <c r="G35" s="73"/>
      <c r="H35" s="73"/>
      <c r="I35" s="73"/>
      <c r="J35" s="73"/>
      <c r="K35" s="73"/>
      <c r="L35" s="73"/>
      <c r="M35" s="87"/>
    </row>
    <row r="36" spans="1:13">
      <c r="A36" s="1297"/>
      <c r="B36" s="1174"/>
      <c r="C36" s="88"/>
      <c r="D36" s="6">
        <v>2022</v>
      </c>
      <c r="E36" s="6"/>
      <c r="F36" s="6">
        <v>2023</v>
      </c>
      <c r="G36" s="6"/>
      <c r="H36" s="318">
        <v>2024</v>
      </c>
      <c r="I36" s="318"/>
      <c r="J36" s="318">
        <v>2025</v>
      </c>
      <c r="K36" s="6"/>
      <c r="L36" s="6">
        <v>2026</v>
      </c>
      <c r="M36" s="40"/>
    </row>
    <row r="37" spans="1:13">
      <c r="A37" s="1297"/>
      <c r="B37" s="1174"/>
      <c r="C37" s="88"/>
      <c r="D37" s="301"/>
      <c r="E37" s="9"/>
      <c r="F37" s="301">
        <v>20</v>
      </c>
      <c r="G37" s="353"/>
      <c r="H37" s="301">
        <v>20</v>
      </c>
      <c r="I37" s="353"/>
      <c r="J37" s="301">
        <v>20</v>
      </c>
      <c r="K37" s="353"/>
      <c r="L37" s="301">
        <v>20</v>
      </c>
      <c r="M37" s="100"/>
    </row>
    <row r="38" spans="1:13">
      <c r="A38" s="1297"/>
      <c r="B38" s="1174"/>
      <c r="C38" s="88"/>
      <c r="D38" s="6">
        <v>2027</v>
      </c>
      <c r="E38" s="6"/>
      <c r="F38" s="6">
        <v>2028</v>
      </c>
      <c r="G38" s="6"/>
      <c r="H38" s="318">
        <v>2029</v>
      </c>
      <c r="I38" s="318"/>
      <c r="J38" s="318">
        <v>2030</v>
      </c>
      <c r="K38" s="6"/>
      <c r="L38" s="6">
        <v>2031</v>
      </c>
      <c r="M38" s="16"/>
    </row>
    <row r="39" spans="1:13">
      <c r="A39" s="1297"/>
      <c r="B39" s="1174"/>
      <c r="C39" s="88"/>
      <c r="D39" s="301">
        <v>20</v>
      </c>
      <c r="E39" s="353"/>
      <c r="F39" s="301">
        <v>20</v>
      </c>
      <c r="G39" s="353"/>
      <c r="H39" s="301">
        <v>20</v>
      </c>
      <c r="I39" s="353"/>
      <c r="J39" s="301">
        <v>20</v>
      </c>
      <c r="K39" s="353"/>
      <c r="L39" s="301">
        <v>20</v>
      </c>
      <c r="M39" s="100"/>
    </row>
    <row r="40" spans="1:13">
      <c r="A40" s="1297"/>
      <c r="B40" s="1174"/>
      <c r="C40" s="88"/>
      <c r="D40" s="6">
        <v>2032</v>
      </c>
      <c r="E40" s="6"/>
      <c r="F40" s="6">
        <v>2033</v>
      </c>
      <c r="G40" s="6"/>
      <c r="H40" s="318">
        <v>2034</v>
      </c>
      <c r="I40" s="318"/>
      <c r="J40" s="318" t="s">
        <v>455</v>
      </c>
      <c r="K40" s="6"/>
      <c r="L40" s="6"/>
      <c r="M40" s="16"/>
    </row>
    <row r="41" spans="1:13">
      <c r="A41" s="1297"/>
      <c r="B41" s="1174"/>
      <c r="C41" s="88"/>
      <c r="D41" s="301">
        <v>20</v>
      </c>
      <c r="E41" s="353"/>
      <c r="F41" s="301">
        <v>20</v>
      </c>
      <c r="G41" s="353"/>
      <c r="H41" s="301">
        <v>20</v>
      </c>
      <c r="I41" s="353"/>
      <c r="J41" s="301">
        <v>240</v>
      </c>
      <c r="K41" s="9"/>
      <c r="L41" s="102"/>
      <c r="M41" s="514"/>
    </row>
    <row r="42" spans="1:13">
      <c r="A42" s="1297"/>
      <c r="B42" s="1174"/>
      <c r="C42" s="89"/>
      <c r="D42" s="10"/>
      <c r="E42" s="99"/>
      <c r="F42" s="10"/>
      <c r="G42" s="99"/>
      <c r="H42" s="97"/>
      <c r="I42" s="74"/>
      <c r="J42" s="97"/>
      <c r="K42" s="74"/>
      <c r="L42" s="97"/>
      <c r="M42" s="75"/>
    </row>
    <row r="43" spans="1:13" ht="18" customHeight="1">
      <c r="A43" s="1297"/>
      <c r="B43" s="1181" t="s">
        <v>456</v>
      </c>
      <c r="C43" s="374"/>
      <c r="D43" s="375"/>
      <c r="E43" s="375"/>
      <c r="F43" s="375"/>
      <c r="G43" s="375"/>
      <c r="H43" s="375"/>
      <c r="I43" s="375"/>
      <c r="J43" s="375"/>
      <c r="K43" s="375"/>
      <c r="L43" s="26"/>
      <c r="M43" s="116"/>
    </row>
    <row r="44" spans="1:13" ht="17">
      <c r="A44" s="1297"/>
      <c r="B44" s="1174"/>
      <c r="C44" s="117"/>
      <c r="D44" s="41" t="s">
        <v>93</v>
      </c>
      <c r="E44" s="42" t="s">
        <v>95</v>
      </c>
      <c r="F44" s="1302" t="s">
        <v>457</v>
      </c>
      <c r="G44" s="1177" t="s">
        <v>103</v>
      </c>
      <c r="H44" s="1177"/>
      <c r="I44" s="1177"/>
      <c r="J44" s="1177"/>
      <c r="K44" s="414" t="s">
        <v>458</v>
      </c>
      <c r="L44" s="1219"/>
      <c r="M44" s="1220"/>
    </row>
    <row r="45" spans="1:13">
      <c r="A45" s="1297"/>
      <c r="B45" s="1174"/>
      <c r="C45" s="117"/>
      <c r="D45" s="119" t="s">
        <v>430</v>
      </c>
      <c r="E45" s="367"/>
      <c r="F45" s="1302"/>
      <c r="G45" s="1177"/>
      <c r="H45" s="1177"/>
      <c r="I45" s="1177"/>
      <c r="J45" s="1177"/>
      <c r="K45" s="26"/>
      <c r="L45" s="1221"/>
      <c r="M45" s="1222"/>
    </row>
    <row r="46" spans="1:13">
      <c r="A46" s="1297"/>
      <c r="B46" s="1175"/>
      <c r="C46" s="120"/>
      <c r="D46" s="121"/>
      <c r="E46" s="121"/>
      <c r="F46" s="121"/>
      <c r="G46" s="121"/>
      <c r="H46" s="121"/>
      <c r="I46" s="121"/>
      <c r="J46" s="121"/>
      <c r="K46" s="121"/>
      <c r="L46" s="26"/>
      <c r="M46" s="116"/>
    </row>
    <row r="47" spans="1:13" ht="66" customHeight="1">
      <c r="A47" s="1297"/>
      <c r="B47" s="162" t="s">
        <v>459</v>
      </c>
      <c r="C47" s="1289" t="s">
        <v>679</v>
      </c>
      <c r="D47" s="1290"/>
      <c r="E47" s="1290"/>
      <c r="F47" s="1290"/>
      <c r="G47" s="1290"/>
      <c r="H47" s="1290"/>
      <c r="I47" s="1290"/>
      <c r="J47" s="1290"/>
      <c r="K47" s="1290"/>
      <c r="L47" s="1290"/>
      <c r="M47" s="1291"/>
    </row>
    <row r="48" spans="1:13" ht="22" customHeight="1">
      <c r="A48" s="1297"/>
      <c r="B48" s="151" t="s">
        <v>460</v>
      </c>
      <c r="C48" s="1289" t="s">
        <v>680</v>
      </c>
      <c r="D48" s="1290"/>
      <c r="E48" s="1290"/>
      <c r="F48" s="1290"/>
      <c r="G48" s="1290"/>
      <c r="H48" s="1290"/>
      <c r="I48" s="1290"/>
      <c r="J48" s="1290"/>
      <c r="K48" s="1290"/>
      <c r="L48" s="1290"/>
      <c r="M48" s="1291"/>
    </row>
    <row r="49" spans="1:13" ht="17">
      <c r="A49" s="1297"/>
      <c r="B49" s="151" t="s">
        <v>461</v>
      </c>
      <c r="C49" s="419">
        <v>20</v>
      </c>
      <c r="D49" s="359"/>
      <c r="E49" s="359"/>
      <c r="F49" s="359"/>
      <c r="G49" s="359"/>
      <c r="H49" s="359"/>
      <c r="I49" s="359"/>
      <c r="J49" s="359"/>
      <c r="K49" s="359"/>
      <c r="L49" s="359"/>
      <c r="M49" s="361"/>
    </row>
    <row r="50" spans="1:13" ht="17">
      <c r="A50" s="1297"/>
      <c r="B50" s="151" t="s">
        <v>462</v>
      </c>
      <c r="C50" s="419" t="s">
        <v>324</v>
      </c>
      <c r="D50" s="359"/>
      <c r="E50" s="359"/>
      <c r="F50" s="359"/>
      <c r="G50" s="359"/>
      <c r="H50" s="359"/>
      <c r="I50" s="359"/>
      <c r="J50" s="359"/>
      <c r="K50" s="359"/>
      <c r="L50" s="359"/>
      <c r="M50" s="361"/>
    </row>
    <row r="51" spans="1:13" ht="15.5" customHeight="1">
      <c r="A51" s="1162" t="s">
        <v>250</v>
      </c>
      <c r="B51" s="155" t="s">
        <v>463</v>
      </c>
      <c r="C51" s="1425" t="s">
        <v>681</v>
      </c>
      <c r="D51" s="1426"/>
      <c r="E51" s="1426"/>
      <c r="F51" s="1426"/>
      <c r="G51" s="1426"/>
      <c r="H51" s="1426"/>
      <c r="I51" s="1426"/>
      <c r="J51" s="1426"/>
      <c r="K51" s="1426"/>
      <c r="L51" s="1426"/>
      <c r="M51" s="1427"/>
    </row>
    <row r="52" spans="1:13" ht="15.5" customHeight="1">
      <c r="A52" s="1163"/>
      <c r="B52" s="155" t="s">
        <v>465</v>
      </c>
      <c r="C52" s="1425" t="s">
        <v>682</v>
      </c>
      <c r="D52" s="1426"/>
      <c r="E52" s="1426"/>
      <c r="F52" s="1426"/>
      <c r="G52" s="1426"/>
      <c r="H52" s="1426"/>
      <c r="I52" s="1426"/>
      <c r="J52" s="1426"/>
      <c r="K52" s="1426"/>
      <c r="L52" s="1426"/>
      <c r="M52" s="1427"/>
    </row>
    <row r="53" spans="1:13" ht="15.5" customHeight="1">
      <c r="A53" s="1163"/>
      <c r="B53" s="155" t="s">
        <v>467</v>
      </c>
      <c r="C53" s="1425" t="s">
        <v>683</v>
      </c>
      <c r="D53" s="1426"/>
      <c r="E53" s="1426"/>
      <c r="F53" s="1426"/>
      <c r="G53" s="1426"/>
      <c r="H53" s="1426"/>
      <c r="I53" s="1426"/>
      <c r="J53" s="1426"/>
      <c r="K53" s="1426"/>
      <c r="L53" s="1426"/>
      <c r="M53" s="1427"/>
    </row>
    <row r="54" spans="1:13" ht="15.5" customHeight="1">
      <c r="A54" s="1163"/>
      <c r="B54" s="156" t="s">
        <v>469</v>
      </c>
      <c r="C54" s="1425" t="s">
        <v>684</v>
      </c>
      <c r="D54" s="1426"/>
      <c r="E54" s="1426"/>
      <c r="F54" s="1426"/>
      <c r="G54" s="1426"/>
      <c r="H54" s="1426"/>
      <c r="I54" s="1426"/>
      <c r="J54" s="1426"/>
      <c r="K54" s="1426"/>
      <c r="L54" s="1426"/>
      <c r="M54" s="1427"/>
    </row>
    <row r="55" spans="1:13" ht="15.75" customHeight="1">
      <c r="A55" s="1163"/>
      <c r="B55" s="155" t="s">
        <v>470</v>
      </c>
      <c r="C55" s="1434" t="s">
        <v>685</v>
      </c>
      <c r="D55" s="1435"/>
      <c r="E55" s="1435"/>
      <c r="F55" s="1435"/>
      <c r="G55" s="1435"/>
      <c r="H55" s="1435"/>
      <c r="I55" s="1435"/>
      <c r="J55" s="1435"/>
      <c r="K55" s="1435"/>
      <c r="L55" s="1435"/>
      <c r="M55" s="1436"/>
    </row>
    <row r="56" spans="1:13" ht="18" thickBot="1">
      <c r="A56" s="1170"/>
      <c r="B56" s="155" t="s">
        <v>472</v>
      </c>
      <c r="C56" s="1425" t="s">
        <v>686</v>
      </c>
      <c r="D56" s="1426"/>
      <c r="E56" s="1426"/>
      <c r="F56" s="1426"/>
      <c r="G56" s="1426"/>
      <c r="H56" s="1426"/>
      <c r="I56" s="1426"/>
      <c r="J56" s="1426"/>
      <c r="K56" s="1426"/>
      <c r="L56" s="1426"/>
      <c r="M56" s="1427"/>
    </row>
    <row r="57" spans="1:13" ht="15.5" customHeight="1">
      <c r="A57" s="1162" t="s">
        <v>474</v>
      </c>
      <c r="B57" s="157" t="s">
        <v>475</v>
      </c>
      <c r="C57" s="1324" t="s">
        <v>887</v>
      </c>
      <c r="D57" s="1325"/>
      <c r="E57" s="1325"/>
      <c r="F57" s="1325"/>
      <c r="G57" s="1325"/>
      <c r="H57" s="1325"/>
      <c r="I57" s="1325"/>
      <c r="J57" s="1325"/>
      <c r="K57" s="1325"/>
      <c r="L57" s="1325"/>
      <c r="M57" s="1424"/>
    </row>
    <row r="58" spans="1:13" ht="30" customHeight="1">
      <c r="A58" s="1163"/>
      <c r="B58" s="157" t="s">
        <v>476</v>
      </c>
      <c r="C58" s="1324" t="s">
        <v>558</v>
      </c>
      <c r="D58" s="1325"/>
      <c r="E58" s="1325"/>
      <c r="F58" s="1325"/>
      <c r="G58" s="1325"/>
      <c r="H58" s="1325"/>
      <c r="I58" s="1325"/>
      <c r="J58" s="1325"/>
      <c r="K58" s="1325"/>
      <c r="L58" s="1325"/>
      <c r="M58" s="1424"/>
    </row>
    <row r="59" spans="1:13" ht="30" customHeight="1" thickBot="1">
      <c r="A59" s="1163"/>
      <c r="B59" s="158" t="s">
        <v>294</v>
      </c>
      <c r="C59" s="1425" t="s">
        <v>683</v>
      </c>
      <c r="D59" s="1426"/>
      <c r="E59" s="1426"/>
      <c r="F59" s="1426"/>
      <c r="G59" s="1426"/>
      <c r="H59" s="1426"/>
      <c r="I59" s="1426"/>
      <c r="J59" s="1426"/>
      <c r="K59" s="1426"/>
      <c r="L59" s="1426"/>
      <c r="M59" s="1427"/>
    </row>
    <row r="60" spans="1:13" ht="18" thickBot="1">
      <c r="A60" s="149" t="s">
        <v>254</v>
      </c>
      <c r="B60" s="320"/>
      <c r="C60" s="1428" t="s">
        <v>687</v>
      </c>
      <c r="D60" s="1429"/>
      <c r="E60" s="1429"/>
      <c r="F60" s="1429"/>
      <c r="G60" s="1429"/>
      <c r="H60" s="1429"/>
      <c r="I60" s="1429"/>
      <c r="J60" s="1429"/>
      <c r="K60" s="1429"/>
      <c r="L60" s="1429"/>
      <c r="M60" s="1430"/>
    </row>
  </sheetData>
  <mergeCells count="45">
    <mergeCell ref="F10:G10"/>
    <mergeCell ref="I7:M7"/>
    <mergeCell ref="B8:B10"/>
    <mergeCell ref="C9:D9"/>
    <mergeCell ref="F9:G9"/>
    <mergeCell ref="I9:J9"/>
    <mergeCell ref="C10:D10"/>
    <mergeCell ref="I10:J10"/>
    <mergeCell ref="C60:M60"/>
    <mergeCell ref="C13:M13"/>
    <mergeCell ref="L44:M45"/>
    <mergeCell ref="C47:M47"/>
    <mergeCell ref="C48:M48"/>
    <mergeCell ref="C51:M51"/>
    <mergeCell ref="C52:M52"/>
    <mergeCell ref="C53:M53"/>
    <mergeCell ref="C54:M54"/>
    <mergeCell ref="C55:M55"/>
    <mergeCell ref="C56:M56"/>
    <mergeCell ref="C16:M16"/>
    <mergeCell ref="C17:M17"/>
    <mergeCell ref="F44:F45"/>
    <mergeCell ref="G44:J45"/>
    <mergeCell ref="C14:D14"/>
    <mergeCell ref="A57:A59"/>
    <mergeCell ref="C57:M57"/>
    <mergeCell ref="C58:M58"/>
    <mergeCell ref="C59:M59"/>
    <mergeCell ref="A51:A56"/>
    <mergeCell ref="C11:M11"/>
    <mergeCell ref="C12:M12"/>
    <mergeCell ref="A16:A50"/>
    <mergeCell ref="B18:B24"/>
    <mergeCell ref="B25:B28"/>
    <mergeCell ref="B32:B34"/>
    <mergeCell ref="B35:B42"/>
    <mergeCell ref="B43:B46"/>
    <mergeCell ref="B14:B15"/>
    <mergeCell ref="F14:M14"/>
    <mergeCell ref="C15:M15"/>
    <mergeCell ref="A2:A15"/>
    <mergeCell ref="C2:M2"/>
    <mergeCell ref="F4:G4"/>
    <mergeCell ref="C7:D7"/>
    <mergeCell ref="C3:M3"/>
  </mergeCells>
  <dataValidations count="7">
    <dataValidation allowBlank="1" showInputMessage="1" showErrorMessage="1" prompt="Seleccione de la lista desplegable" sqref="B4 B7 H7" xr:uid="{6A3DFE1A-E85A-4620-A840-FC9B3739FD32}"/>
    <dataValidation allowBlank="1" showInputMessage="1" showErrorMessage="1" prompt="Incluir una ficha por cada indicador, ya sea de producto o de resultado" sqref="B1" xr:uid="{775A1BB6-FFB7-4CFD-A167-E82A9D92911B}"/>
    <dataValidation allowBlank="1" showInputMessage="1" showErrorMessage="1" prompt="Identifique el ODS a que le apunta el indicador de producto. Seleccione de la lista desplegable._x000a_" sqref="B14:B15" xr:uid="{0079BB0A-B714-4227-A6FC-22DD46A484E9}"/>
    <dataValidation allowBlank="1" showInputMessage="1" showErrorMessage="1" prompt="Identifique la meta ODS a que le apunta el indicador de producto. Seleccione de la lista desplegable." sqref="E14" xr:uid="{7501BCF3-E3DD-4FEA-A934-1F1057D98CEB}"/>
    <dataValidation allowBlank="1" showInputMessage="1" showErrorMessage="1" prompt="Determine si el indicador responde a un enfoque (Derechos Humanos, Género, Diferencial, Poblacional, Ambiental y Territorial). Si responde a más de enfoque separelos por ;" sqref="B16" xr:uid="{3E1D42F6-327D-4CF3-8CA6-B0F417796F7C}"/>
    <dataValidation allowBlank="1" showInputMessage="1" showErrorMessage="1" prompt="Si corresponde a un indicador del PDD, identifique el código de la meta el cual se encuentra en el listado de indicadores del plan que se encuentra en la caja de herramientas._x000a__x000a_" sqref="F4" xr:uid="{55BDC214-4FEE-4AEC-A5FF-80639061BE82}"/>
    <dataValidation type="list" allowBlank="1" showInputMessage="1" showErrorMessage="1" sqref="I7:M7" xr:uid="{CFB07FFE-434A-4BB0-95D8-B0509F678717}">
      <formula1>INDIRECT($C$7)</formula1>
    </dataValidation>
  </dataValidations>
  <hyperlinks>
    <hyperlink ref="C55" r:id="rId1" xr:uid="{3E4585CE-4BC8-4666-8E40-02933869C667}"/>
  </hyperlinks>
  <pageMargins left="0.7" right="0.7" top="0.75" bottom="0.75" header="0.3" footer="0.3"/>
  <pageSetup paperSize="9" orientation="portrait" horizontalDpi="1200" verticalDpi="12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E7D2-AF48-4BC7-ABC6-D8F8013D9844}">
  <sheetPr>
    <tabColor rgb="FF0070C0"/>
  </sheetPr>
  <dimension ref="A1:M62"/>
  <sheetViews>
    <sheetView topLeftCell="A49" zoomScaleNormal="85" workbookViewId="0">
      <selection activeCell="D33" sqref="D33"/>
    </sheetView>
  </sheetViews>
  <sheetFormatPr baseColWidth="10" defaultColWidth="11.5" defaultRowHeight="16"/>
  <cols>
    <col min="1" max="1" width="25.1640625" style="12" customWidth="1"/>
    <col min="2" max="2" width="39.1640625" style="43" customWidth="1"/>
    <col min="3" max="6" width="11.5" style="12"/>
    <col min="7" max="7" width="15.5" style="12" customWidth="1"/>
    <col min="8" max="12" width="11.5" style="12"/>
    <col min="13" max="13" width="24" style="12" customWidth="1"/>
    <col min="14" max="16384" width="11.5" style="12"/>
  </cols>
  <sheetData>
    <row r="1" spans="1:13" ht="17" thickBot="1">
      <c r="A1" s="60"/>
      <c r="B1" s="61" t="s">
        <v>870</v>
      </c>
      <c r="C1" s="62"/>
      <c r="D1" s="62"/>
      <c r="E1" s="62"/>
      <c r="F1" s="62"/>
      <c r="G1" s="62"/>
      <c r="H1" s="62"/>
      <c r="I1" s="62"/>
      <c r="J1" s="62"/>
      <c r="K1" s="62"/>
      <c r="L1" s="62"/>
      <c r="M1" s="63"/>
    </row>
    <row r="2" spans="1:13" ht="17">
      <c r="A2" s="1186" t="s">
        <v>414</v>
      </c>
      <c r="B2" s="150" t="s">
        <v>415</v>
      </c>
      <c r="C2" s="247" t="s">
        <v>874</v>
      </c>
      <c r="D2" s="145"/>
      <c r="E2" s="145"/>
      <c r="F2" s="145"/>
      <c r="G2" s="145"/>
      <c r="H2" s="145"/>
      <c r="I2" s="145"/>
      <c r="J2" s="145"/>
      <c r="K2" s="145"/>
      <c r="L2" s="145"/>
      <c r="M2" s="146"/>
    </row>
    <row r="3" spans="1:13" ht="34">
      <c r="A3" s="1187"/>
      <c r="B3" s="162" t="s">
        <v>499</v>
      </c>
      <c r="C3" s="1202" t="s">
        <v>1029</v>
      </c>
      <c r="D3" s="1203"/>
      <c r="E3" s="1203"/>
      <c r="F3" s="1203"/>
      <c r="G3" s="1203"/>
      <c r="H3" s="1203"/>
      <c r="I3" s="1203"/>
      <c r="J3" s="1203"/>
      <c r="K3" s="1203"/>
      <c r="L3" s="1203"/>
      <c r="M3" s="1204"/>
    </row>
    <row r="4" spans="1:13" ht="30.75" customHeight="1">
      <c r="A4" s="1187"/>
      <c r="B4" s="153" t="s">
        <v>290</v>
      </c>
      <c r="C4" s="122" t="s">
        <v>95</v>
      </c>
      <c r="D4" s="123"/>
      <c r="E4" s="124"/>
      <c r="F4" s="1205" t="s">
        <v>291</v>
      </c>
      <c r="G4" s="1206"/>
      <c r="H4" s="125" t="s">
        <v>354</v>
      </c>
      <c r="I4" s="1275"/>
      <c r="J4" s="1203"/>
      <c r="K4" s="1203"/>
      <c r="L4" s="1203"/>
      <c r="M4" s="1204"/>
    </row>
    <row r="5" spans="1:13" ht="29.25" customHeight="1">
      <c r="A5" s="1187"/>
      <c r="B5" s="153" t="s">
        <v>418</v>
      </c>
      <c r="C5" s="1388" t="s">
        <v>419</v>
      </c>
      <c r="D5" s="1389"/>
      <c r="E5" s="1389"/>
      <c r="F5" s="1389"/>
      <c r="G5" s="1389"/>
      <c r="H5" s="1389"/>
      <c r="I5" s="1389"/>
      <c r="J5" s="1389"/>
      <c r="K5" s="1389"/>
      <c r="L5" s="1389"/>
      <c r="M5" s="1390"/>
    </row>
    <row r="6" spans="1:13" ht="17">
      <c r="A6" s="1187"/>
      <c r="B6" s="153" t="s">
        <v>420</v>
      </c>
      <c r="C6" s="269" t="s">
        <v>419</v>
      </c>
      <c r="D6" s="126"/>
      <c r="E6" s="126"/>
      <c r="F6" s="126"/>
      <c r="G6" s="126"/>
      <c r="H6" s="126"/>
      <c r="I6" s="126"/>
      <c r="J6" s="126"/>
      <c r="K6" s="126"/>
      <c r="L6" s="126"/>
      <c r="M6" s="127"/>
    </row>
    <row r="7" spans="1:13" ht="17">
      <c r="A7" s="1187"/>
      <c r="B7" s="162" t="s">
        <v>421</v>
      </c>
      <c r="C7" s="1191" t="s">
        <v>10</v>
      </c>
      <c r="D7" s="1192"/>
      <c r="E7" s="128"/>
      <c r="F7" s="128"/>
      <c r="G7" s="129"/>
      <c r="H7" s="67" t="s">
        <v>294</v>
      </c>
      <c r="I7" s="1193" t="s">
        <v>18</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89" t="s">
        <v>327</v>
      </c>
      <c r="D9" s="1190"/>
      <c r="E9" s="28"/>
      <c r="F9" s="1242" t="s">
        <v>107</v>
      </c>
      <c r="G9" s="1242"/>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58.5" customHeight="1">
      <c r="A11" s="1187"/>
      <c r="B11" s="162" t="s">
        <v>424</v>
      </c>
      <c r="C11" s="1235" t="s">
        <v>1315</v>
      </c>
      <c r="D11" s="1233"/>
      <c r="E11" s="1233"/>
      <c r="F11" s="1233"/>
      <c r="G11" s="1233"/>
      <c r="H11" s="1233"/>
      <c r="I11" s="1233"/>
      <c r="J11" s="1233"/>
      <c r="K11" s="1233"/>
      <c r="L11" s="1233"/>
      <c r="M11" s="1234"/>
    </row>
    <row r="12" spans="1:13" ht="367.5" customHeight="1">
      <c r="A12" s="1187"/>
      <c r="B12" s="162" t="s">
        <v>503</v>
      </c>
      <c r="C12" s="1254" t="s">
        <v>1314</v>
      </c>
      <c r="D12" s="1255"/>
      <c r="E12" s="1255"/>
      <c r="F12" s="1255"/>
      <c r="G12" s="1255"/>
      <c r="H12" s="1255"/>
      <c r="I12" s="1255"/>
      <c r="J12" s="1255"/>
      <c r="K12" s="1255"/>
      <c r="L12" s="1255"/>
      <c r="M12" s="1256"/>
    </row>
    <row r="13" spans="1:13" ht="51" customHeight="1">
      <c r="A13" s="1187"/>
      <c r="B13" s="162" t="s">
        <v>504</v>
      </c>
      <c r="C13" s="1254" t="s">
        <v>1072</v>
      </c>
      <c r="D13" s="1255"/>
      <c r="E13" s="1255"/>
      <c r="F13" s="1255"/>
      <c r="G13" s="1255"/>
      <c r="H13" s="1255"/>
      <c r="I13" s="1255"/>
      <c r="J13" s="1255"/>
      <c r="K13" s="1255"/>
      <c r="L13" s="1255"/>
      <c r="M13" s="1256"/>
    </row>
    <row r="14" spans="1:13" ht="21.75" customHeight="1">
      <c r="A14" s="1187"/>
      <c r="B14" s="1273" t="s">
        <v>505</v>
      </c>
      <c r="C14" s="1184" t="s">
        <v>59</v>
      </c>
      <c r="D14" s="1185"/>
      <c r="E14" s="91" t="s">
        <v>108</v>
      </c>
      <c r="F14" s="1437" t="s">
        <v>871</v>
      </c>
      <c r="G14" s="1438"/>
      <c r="H14" s="1438"/>
      <c r="I14" s="1438"/>
      <c r="J14" s="1438"/>
      <c r="K14" s="1438"/>
      <c r="L14" s="1438"/>
      <c r="M14" s="1439"/>
    </row>
    <row r="15" spans="1:13">
      <c r="A15" s="1187"/>
      <c r="B15" s="1274"/>
      <c r="C15" s="1184"/>
      <c r="D15" s="1185"/>
      <c r="E15" s="1185"/>
      <c r="F15" s="1185"/>
      <c r="G15" s="1185"/>
      <c r="H15" s="1185"/>
      <c r="I15" s="1185"/>
      <c r="J15" s="1185"/>
      <c r="K15" s="1185"/>
      <c r="L15" s="1185"/>
      <c r="M15" s="1272"/>
    </row>
    <row r="16" spans="1:13" ht="17">
      <c r="A16" s="1178" t="s">
        <v>238</v>
      </c>
      <c r="B16" s="151" t="s">
        <v>280</v>
      </c>
      <c r="C16" s="1184" t="s">
        <v>872</v>
      </c>
      <c r="D16" s="1185"/>
      <c r="E16" s="1185"/>
      <c r="F16" s="1185"/>
      <c r="G16" s="1185"/>
      <c r="H16" s="1185"/>
      <c r="I16" s="1185"/>
      <c r="J16" s="1185"/>
      <c r="K16" s="1185"/>
      <c r="L16" s="1185"/>
      <c r="M16" s="1272"/>
    </row>
    <row r="17" spans="1:13" ht="38.5" customHeight="1">
      <c r="A17" s="1179"/>
      <c r="B17" s="151" t="s">
        <v>507</v>
      </c>
      <c r="C17" s="1184" t="s">
        <v>1165</v>
      </c>
      <c r="D17" s="1185"/>
      <c r="E17" s="1185"/>
      <c r="F17" s="1185"/>
      <c r="G17" s="1185"/>
      <c r="H17" s="1185"/>
      <c r="I17" s="1185"/>
      <c r="J17" s="1185"/>
      <c r="K17" s="1185"/>
      <c r="L17" s="1185"/>
      <c r="M17" s="127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19" t="s">
        <v>430</v>
      </c>
      <c r="E23" s="18" t="s">
        <v>436</v>
      </c>
      <c r="F23" s="1391" t="s">
        <v>875</v>
      </c>
      <c r="G23" s="1391"/>
      <c r="H23" s="1391"/>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t="s">
        <v>430</v>
      </c>
      <c r="K26" s="24"/>
      <c r="L26" s="26"/>
      <c r="M26" s="116"/>
    </row>
    <row r="27" spans="1:13" ht="17">
      <c r="A27" s="1179"/>
      <c r="B27" s="1174"/>
      <c r="C27" s="77" t="s">
        <v>441</v>
      </c>
      <c r="D27" s="25"/>
      <c r="E27" s="26"/>
      <c r="F27" s="18" t="s">
        <v>442</v>
      </c>
      <c r="G27" s="19"/>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249" t="s">
        <v>324</v>
      </c>
      <c r="E30" s="24"/>
      <c r="F30" s="32" t="s">
        <v>445</v>
      </c>
      <c r="G30" s="19" t="s">
        <v>354</v>
      </c>
      <c r="H30" s="24"/>
      <c r="I30" s="32" t="s">
        <v>446</v>
      </c>
      <c r="J30" s="250" t="s">
        <v>354</v>
      </c>
      <c r="K30" s="101"/>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1084">
        <v>2024</v>
      </c>
      <c r="E33" s="35"/>
      <c r="F33" s="24" t="s">
        <v>449</v>
      </c>
      <c r="G33" s="36" t="s">
        <v>482</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416"/>
      <c r="E36" s="6"/>
      <c r="F36" s="352"/>
      <c r="G36" s="6"/>
      <c r="H36" s="498">
        <v>2024</v>
      </c>
      <c r="I36" s="141"/>
      <c r="J36" s="498">
        <v>2025</v>
      </c>
      <c r="K36" s="6"/>
      <c r="L36" s="352">
        <v>2026</v>
      </c>
      <c r="M36" s="40"/>
    </row>
    <row r="37" spans="1:13">
      <c r="A37" s="1179"/>
      <c r="B37" s="1174"/>
      <c r="C37" s="88"/>
      <c r="D37" s="516"/>
      <c r="E37" s="9"/>
      <c r="F37" s="780"/>
      <c r="G37" s="9"/>
      <c r="H37" s="780">
        <v>0.75</v>
      </c>
      <c r="I37" s="9"/>
      <c r="J37" s="780">
        <v>0.75</v>
      </c>
      <c r="K37" s="9"/>
      <c r="L37" s="780">
        <v>0.75</v>
      </c>
      <c r="M37" s="100"/>
    </row>
    <row r="38" spans="1:13">
      <c r="A38" s="1179"/>
      <c r="B38" s="1174"/>
      <c r="C38" s="88"/>
      <c r="D38" s="352">
        <v>2027</v>
      </c>
      <c r="E38" s="6"/>
      <c r="F38" s="352">
        <v>2028</v>
      </c>
      <c r="G38" s="6"/>
      <c r="H38" s="498">
        <v>2029</v>
      </c>
      <c r="I38" s="141"/>
      <c r="J38" s="498">
        <v>2030</v>
      </c>
      <c r="K38" s="6"/>
      <c r="L38" s="352">
        <v>2031</v>
      </c>
      <c r="M38" s="16"/>
    </row>
    <row r="39" spans="1:13">
      <c r="A39" s="1179"/>
      <c r="B39" s="1174"/>
      <c r="C39" s="88"/>
      <c r="D39" s="781">
        <v>0.75</v>
      </c>
      <c r="E39" s="9"/>
      <c r="F39" s="780">
        <v>0.75</v>
      </c>
      <c r="G39" s="9"/>
      <c r="H39" s="780">
        <v>0.75</v>
      </c>
      <c r="I39" s="9"/>
      <c r="J39" s="781">
        <v>0.75</v>
      </c>
      <c r="K39" s="9"/>
      <c r="L39" s="781">
        <v>0.75</v>
      </c>
      <c r="M39" s="100"/>
    </row>
    <row r="40" spans="1:13">
      <c r="A40" s="1179"/>
      <c r="B40" s="1174"/>
      <c r="C40" s="88"/>
      <c r="D40" s="6">
        <v>2032</v>
      </c>
      <c r="E40" s="6"/>
      <c r="F40" s="352">
        <v>2033</v>
      </c>
      <c r="G40" s="6"/>
      <c r="H40" s="498">
        <v>2034</v>
      </c>
      <c r="I40" s="141"/>
      <c r="J40" s="141"/>
      <c r="K40" s="6"/>
      <c r="L40" s="6"/>
      <c r="M40" s="16"/>
    </row>
    <row r="41" spans="1:13">
      <c r="A41" s="1179"/>
      <c r="B41" s="1174"/>
      <c r="C41" s="88"/>
      <c r="D41" s="782">
        <v>0.75</v>
      </c>
      <c r="E41" s="9"/>
      <c r="F41" s="781">
        <v>0.75</v>
      </c>
      <c r="G41" s="99"/>
      <c r="H41" s="510">
        <v>0.75</v>
      </c>
      <c r="I41" s="9"/>
      <c r="J41" s="102"/>
      <c r="K41" s="6"/>
      <c r="L41" s="102"/>
      <c r="M41" s="514"/>
    </row>
    <row r="42" spans="1:13" ht="17">
      <c r="A42" s="1179"/>
      <c r="B42" s="1174"/>
      <c r="C42" s="88"/>
      <c r="D42" s="10" t="s">
        <v>454</v>
      </c>
      <c r="E42" s="99"/>
      <c r="F42" s="10" t="s">
        <v>455</v>
      </c>
      <c r="G42" s="99"/>
      <c r="H42" s="102"/>
      <c r="I42" s="6"/>
      <c r="J42" s="102"/>
      <c r="K42" s="6"/>
      <c r="L42" s="102"/>
      <c r="M42" s="90"/>
    </row>
    <row r="43" spans="1:13">
      <c r="A43" s="1179"/>
      <c r="B43" s="1174"/>
      <c r="C43" s="88"/>
      <c r="D43" s="98"/>
      <c r="E43" s="9"/>
      <c r="F43" s="1440">
        <v>0.75</v>
      </c>
      <c r="G43" s="1393"/>
      <c r="H43" s="1278"/>
      <c r="I43" s="1278"/>
      <c r="J43" s="102"/>
      <c r="K43" s="6"/>
      <c r="L43" s="102"/>
      <c r="M43" s="90"/>
    </row>
    <row r="44" spans="1:13">
      <c r="A44" s="1179"/>
      <c r="B44" s="1174"/>
      <c r="C44" s="89"/>
      <c r="D44" s="10"/>
      <c r="E44" s="99"/>
      <c r="F44" s="10"/>
      <c r="G44" s="99"/>
      <c r="H44" s="97"/>
      <c r="I44" s="74"/>
      <c r="J44" s="97"/>
      <c r="K44" s="74"/>
      <c r="L44" s="97"/>
      <c r="M44" s="75"/>
    </row>
    <row r="45" spans="1:13" ht="18" customHeight="1">
      <c r="A45" s="1179"/>
      <c r="B45" s="1181" t="s">
        <v>456</v>
      </c>
      <c r="C45" s="79"/>
      <c r="D45" s="23"/>
      <c r="E45" s="23"/>
      <c r="F45" s="23"/>
      <c r="G45" s="23"/>
      <c r="H45" s="23"/>
      <c r="I45" s="23"/>
      <c r="J45" s="23"/>
      <c r="K45" s="23"/>
      <c r="L45" s="26"/>
      <c r="M45" s="116"/>
    </row>
    <row r="46" spans="1:13" ht="17">
      <c r="A46" s="1179"/>
      <c r="B46" s="1174"/>
      <c r="C46" s="117"/>
      <c r="D46" s="41" t="s">
        <v>93</v>
      </c>
      <c r="E46" s="42" t="s">
        <v>95</v>
      </c>
      <c r="F46" s="1176" t="s">
        <v>457</v>
      </c>
      <c r="G46" s="1177" t="s">
        <v>103</v>
      </c>
      <c r="H46" s="1177"/>
      <c r="I46" s="1177"/>
      <c r="J46" s="1177"/>
      <c r="K46" s="118" t="s">
        <v>458</v>
      </c>
      <c r="L46" s="1219"/>
      <c r="M46" s="1220"/>
    </row>
    <row r="47" spans="1:13">
      <c r="A47" s="1179"/>
      <c r="B47" s="1174"/>
      <c r="C47" s="117"/>
      <c r="D47" s="119" t="s">
        <v>430</v>
      </c>
      <c r="E47" s="19"/>
      <c r="F47" s="1176"/>
      <c r="G47" s="1177"/>
      <c r="H47" s="1177"/>
      <c r="I47" s="1177"/>
      <c r="J47" s="1177"/>
      <c r="K47" s="26"/>
      <c r="L47" s="1221"/>
      <c r="M47" s="1222"/>
    </row>
    <row r="48" spans="1:13">
      <c r="A48" s="1179"/>
      <c r="B48" s="1175"/>
      <c r="C48" s="120"/>
      <c r="D48" s="121"/>
      <c r="E48" s="121"/>
      <c r="F48" s="121"/>
      <c r="G48" s="121"/>
      <c r="H48" s="121"/>
      <c r="I48" s="121"/>
      <c r="J48" s="121"/>
      <c r="K48" s="121"/>
      <c r="L48" s="26"/>
      <c r="M48" s="116"/>
    </row>
    <row r="49" spans="1:13" ht="275.25" customHeight="1">
      <c r="A49" s="1179"/>
      <c r="B49" s="162" t="s">
        <v>459</v>
      </c>
      <c r="C49" s="1214" t="s">
        <v>1316</v>
      </c>
      <c r="D49" s="1215"/>
      <c r="E49" s="1215"/>
      <c r="F49" s="1215"/>
      <c r="G49" s="1215"/>
      <c r="H49" s="1215"/>
      <c r="I49" s="1215"/>
      <c r="J49" s="1215"/>
      <c r="K49" s="1215"/>
      <c r="L49" s="1215"/>
      <c r="M49" s="1218"/>
    </row>
    <row r="50" spans="1:13" ht="15.75" customHeight="1">
      <c r="A50" s="1179"/>
      <c r="B50" s="151" t="s">
        <v>460</v>
      </c>
      <c r="C50" s="248" t="s">
        <v>1089</v>
      </c>
      <c r="D50" s="143"/>
      <c r="E50" s="143"/>
      <c r="F50" s="143"/>
      <c r="G50" s="143"/>
      <c r="H50" s="143"/>
      <c r="I50" s="143"/>
      <c r="J50" s="143"/>
      <c r="K50" s="143"/>
      <c r="L50" s="143"/>
      <c r="M50" s="144"/>
    </row>
    <row r="51" spans="1:13" ht="17">
      <c r="A51" s="1179"/>
      <c r="B51" s="151" t="s">
        <v>461</v>
      </c>
      <c r="C51" s="142">
        <v>30</v>
      </c>
      <c r="D51" s="143"/>
      <c r="E51" s="143"/>
      <c r="F51" s="143"/>
      <c r="G51" s="143"/>
      <c r="H51" s="143"/>
      <c r="I51" s="143"/>
      <c r="J51" s="143"/>
      <c r="K51" s="143"/>
      <c r="L51" s="143"/>
      <c r="M51" s="144"/>
    </row>
    <row r="52" spans="1:13" ht="17">
      <c r="A52" s="1179"/>
      <c r="B52" s="151" t="s">
        <v>462</v>
      </c>
      <c r="C52" s="480">
        <v>45323</v>
      </c>
      <c r="D52" s="143"/>
      <c r="E52" s="143"/>
      <c r="F52" s="143"/>
      <c r="G52" s="143"/>
      <c r="H52" s="143"/>
      <c r="I52" s="143"/>
      <c r="J52" s="143"/>
      <c r="K52" s="143"/>
      <c r="L52" s="143"/>
      <c r="M52" s="144"/>
    </row>
    <row r="53" spans="1:13" ht="15.75" customHeight="1">
      <c r="A53" s="1162" t="s">
        <v>250</v>
      </c>
      <c r="B53" s="155" t="s">
        <v>463</v>
      </c>
      <c r="C53" s="1164" t="s">
        <v>487</v>
      </c>
      <c r="D53" s="1165"/>
      <c r="E53" s="1165"/>
      <c r="F53" s="1165"/>
      <c r="G53" s="1165"/>
      <c r="H53" s="1165"/>
      <c r="I53" s="1165"/>
      <c r="J53" s="1165"/>
      <c r="K53" s="1165"/>
      <c r="L53" s="1165"/>
      <c r="M53" s="1166"/>
    </row>
    <row r="54" spans="1:13" ht="17">
      <c r="A54" s="1163"/>
      <c r="B54" s="155" t="s">
        <v>465</v>
      </c>
      <c r="C54" s="1164" t="s">
        <v>466</v>
      </c>
      <c r="D54" s="1165"/>
      <c r="E54" s="1165"/>
      <c r="F54" s="1165"/>
      <c r="G54" s="1165"/>
      <c r="H54" s="1165"/>
      <c r="I54" s="1165"/>
      <c r="J54" s="1165"/>
      <c r="K54" s="1165"/>
      <c r="L54" s="1165"/>
      <c r="M54" s="1166"/>
    </row>
    <row r="55" spans="1:13" ht="17">
      <c r="A55" s="1163"/>
      <c r="B55" s="155" t="s">
        <v>467</v>
      </c>
      <c r="C55" s="1164" t="s">
        <v>327</v>
      </c>
      <c r="D55" s="1165"/>
      <c r="E55" s="1165"/>
      <c r="F55" s="1165"/>
      <c r="G55" s="1165"/>
      <c r="H55" s="1165"/>
      <c r="I55" s="1165"/>
      <c r="J55" s="1165"/>
      <c r="K55" s="1165"/>
      <c r="L55" s="1165"/>
      <c r="M55" s="1166"/>
    </row>
    <row r="56" spans="1:13" ht="15.75" customHeight="1">
      <c r="A56" s="1163"/>
      <c r="B56" s="156" t="s">
        <v>469</v>
      </c>
      <c r="C56" s="1164" t="s">
        <v>328</v>
      </c>
      <c r="D56" s="1165"/>
      <c r="E56" s="1165"/>
      <c r="F56" s="1165"/>
      <c r="G56" s="1165"/>
      <c r="H56" s="1165"/>
      <c r="I56" s="1165"/>
      <c r="J56" s="1165"/>
      <c r="K56" s="1165"/>
      <c r="L56" s="1165"/>
      <c r="M56" s="1166"/>
    </row>
    <row r="57" spans="1:13" ht="15.75" customHeight="1">
      <c r="A57" s="1163"/>
      <c r="B57" s="155" t="s">
        <v>470</v>
      </c>
      <c r="C57" s="1394" t="s">
        <v>471</v>
      </c>
      <c r="D57" s="1165"/>
      <c r="E57" s="1165"/>
      <c r="F57" s="1165"/>
      <c r="G57" s="1165"/>
      <c r="H57" s="1165"/>
      <c r="I57" s="1165"/>
      <c r="J57" s="1165"/>
      <c r="K57" s="1165"/>
      <c r="L57" s="1165"/>
      <c r="M57" s="1166"/>
    </row>
    <row r="58" spans="1:13" ht="18" thickBot="1">
      <c r="A58" s="1170"/>
      <c r="B58" s="155" t="s">
        <v>472</v>
      </c>
      <c r="C58" s="1164"/>
      <c r="D58" s="1165"/>
      <c r="E58" s="1165"/>
      <c r="F58" s="1165"/>
      <c r="G58" s="1165"/>
      <c r="H58" s="1165"/>
      <c r="I58" s="1165"/>
      <c r="J58" s="1165"/>
      <c r="K58" s="1165"/>
      <c r="L58" s="1165"/>
      <c r="M58" s="1166"/>
    </row>
    <row r="59" spans="1:13" ht="15.75" customHeight="1">
      <c r="A59" s="1162" t="s">
        <v>474</v>
      </c>
      <c r="B59" s="157" t="s">
        <v>475</v>
      </c>
      <c r="C59" s="1164" t="s">
        <v>557</v>
      </c>
      <c r="D59" s="1165"/>
      <c r="E59" s="1165"/>
      <c r="F59" s="1165"/>
      <c r="G59" s="1165"/>
      <c r="H59" s="1165"/>
      <c r="I59" s="1165"/>
      <c r="J59" s="1165"/>
      <c r="K59" s="1165"/>
      <c r="L59" s="1165"/>
      <c r="M59" s="1166"/>
    </row>
    <row r="60" spans="1:13" ht="30" customHeight="1">
      <c r="A60" s="1163"/>
      <c r="B60" s="157" t="s">
        <v>476</v>
      </c>
      <c r="C60" s="1164" t="s">
        <v>558</v>
      </c>
      <c r="D60" s="1165"/>
      <c r="E60" s="1165"/>
      <c r="F60" s="1165"/>
      <c r="G60" s="1165"/>
      <c r="H60" s="1165"/>
      <c r="I60" s="1165"/>
      <c r="J60" s="1165"/>
      <c r="K60" s="1165"/>
      <c r="L60" s="1165"/>
      <c r="M60" s="1166"/>
    </row>
    <row r="61" spans="1:13" ht="30" customHeight="1" thickBot="1">
      <c r="A61" s="1163"/>
      <c r="B61" s="158" t="s">
        <v>294</v>
      </c>
      <c r="C61" s="1164" t="s">
        <v>327</v>
      </c>
      <c r="D61" s="1165"/>
      <c r="E61" s="1165"/>
      <c r="F61" s="1165"/>
      <c r="G61" s="1165"/>
      <c r="H61" s="1165"/>
      <c r="I61" s="1165"/>
      <c r="J61" s="1165"/>
      <c r="K61" s="1165"/>
      <c r="L61" s="1165"/>
      <c r="M61" s="1166"/>
    </row>
    <row r="62" spans="1:13" ht="18" thickBot="1">
      <c r="A62" s="149" t="s">
        <v>254</v>
      </c>
      <c r="B62" s="159"/>
      <c r="C62" s="1167"/>
      <c r="D62" s="1395"/>
      <c r="E62" s="1395"/>
      <c r="F62" s="1395"/>
      <c r="G62" s="1395"/>
      <c r="H62" s="1395"/>
      <c r="I62" s="1395"/>
      <c r="J62" s="1395"/>
      <c r="K62" s="1395"/>
      <c r="L62" s="1395"/>
      <c r="M62" s="1396"/>
    </row>
  </sheetData>
  <mergeCells count="48">
    <mergeCell ref="A59:A61"/>
    <mergeCell ref="C59:M59"/>
    <mergeCell ref="C60:M60"/>
    <mergeCell ref="C61:M61"/>
    <mergeCell ref="C62:M62"/>
    <mergeCell ref="L46:M47"/>
    <mergeCell ref="C49:M49"/>
    <mergeCell ref="A53:A58"/>
    <mergeCell ref="C53:M53"/>
    <mergeCell ref="C54:M54"/>
    <mergeCell ref="C55:M55"/>
    <mergeCell ref="C56:M56"/>
    <mergeCell ref="C57:M57"/>
    <mergeCell ref="C58:M58"/>
    <mergeCell ref="B45:B48"/>
    <mergeCell ref="F46:F47"/>
    <mergeCell ref="G46:J47"/>
    <mergeCell ref="A16:A52"/>
    <mergeCell ref="C16:M16"/>
    <mergeCell ref="C17:M17"/>
    <mergeCell ref="B18:B24"/>
    <mergeCell ref="B25:B28"/>
    <mergeCell ref="B32:B34"/>
    <mergeCell ref="B35:B44"/>
    <mergeCell ref="F43:G43"/>
    <mergeCell ref="H43:I43"/>
    <mergeCell ref="F23:H23"/>
    <mergeCell ref="I9:J9"/>
    <mergeCell ref="C10:D10"/>
    <mergeCell ref="F10:G10"/>
    <mergeCell ref="I10:J10"/>
    <mergeCell ref="C11:M11"/>
    <mergeCell ref="C12:M12"/>
    <mergeCell ref="C13:M13"/>
    <mergeCell ref="C14:D14"/>
    <mergeCell ref="F14:M14"/>
    <mergeCell ref="C15:M15"/>
    <mergeCell ref="A2:A15"/>
    <mergeCell ref="C3:M3"/>
    <mergeCell ref="F4:G4"/>
    <mergeCell ref="I4:M4"/>
    <mergeCell ref="C5:M5"/>
    <mergeCell ref="C7:D7"/>
    <mergeCell ref="I7:M7"/>
    <mergeCell ref="B8:B10"/>
    <mergeCell ref="C9:D9"/>
    <mergeCell ref="F9:G9"/>
    <mergeCell ref="B14:B15"/>
  </mergeCells>
  <dataValidations count="7">
    <dataValidation type="list" allowBlank="1" showInputMessage="1" showErrorMessage="1" sqref="I7:M7" xr:uid="{A8F60AD2-BB82-4E73-A3F0-F54DB73D6138}">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A3B35995-3BEE-4351-B28A-2B7C290B88DF}"/>
    <dataValidation allowBlank="1" showInputMessage="1" showErrorMessage="1" prompt="Determine si el indicador responde a un enfoque (Derechos Humanos, Género, Diferencial, Poblacional, Ambiental y Territorial). Si responde a más de enfoque separelos por ;" sqref="B16" xr:uid="{76A52A3E-0C08-4C4D-A408-183656E01CAA}"/>
    <dataValidation allowBlank="1" showInputMessage="1" showErrorMessage="1" prompt="Identifique la meta ODS a que le apunta el indicador de producto. Seleccione de la lista desplegable." sqref="E14" xr:uid="{60799011-6470-4160-9A35-6F83B58C6A7F}"/>
    <dataValidation allowBlank="1" showInputMessage="1" showErrorMessage="1" prompt="Identifique el ODS a que le apunta el indicador de producto. Seleccione de la lista desplegable._x000a_" sqref="B14:B15" xr:uid="{13B73573-FFE7-47F9-AA17-1576DEC06080}"/>
    <dataValidation allowBlank="1" showInputMessage="1" showErrorMessage="1" prompt="Incluir una ficha por cada indicador, ya sea de producto o de resultado" sqref="B1" xr:uid="{31FEFA37-B6DA-4869-AC46-E075AF819DD6}"/>
    <dataValidation allowBlank="1" showInputMessage="1" showErrorMessage="1" prompt="Seleccione de la lista desplegable" sqref="B4 B7 H7" xr:uid="{5EFCD530-20CC-4857-841A-72F388341837}"/>
  </dataValidations>
  <hyperlinks>
    <hyperlink ref="C57" r:id="rId1" xr:uid="{530DCBD9-5D8D-46AE-802A-1DF410E19D3B}"/>
  </hyperlinks>
  <pageMargins left="0.7" right="0.7" top="0.75" bottom="0.75" header="0.3" footer="0.3"/>
  <pageSetup paperSize="9" orientation="portrait" horizontalDpi="1200" verticalDpi="1200" r:id="rId2"/>
  <ignoredErrors>
    <ignoredError sqref="G33" numberStoredAsText="1"/>
  </ignoredErrors>
  <extLst>
    <ext xmlns:x14="http://schemas.microsoft.com/office/spreadsheetml/2009/9/main" uri="{CCE6A557-97BC-4b89-ADB6-D9C93CAAB3DF}">
      <x14:dataValidations xmlns:xm="http://schemas.microsoft.com/office/excel/2006/main" count="4">
        <x14:dataValidation type="list" allowBlank="1" showInputMessage="1" showErrorMessage="1" xr:uid="{C2EEE162-0318-444D-B710-274AADA6F245}">
          <x14:formula1>
            <xm:f>Desplegables!$L$24:$L$39</xm:f>
          </x14:formula1>
          <xm:sqref>C14:D14</xm:sqref>
        </x14:dataValidation>
        <x14:dataValidation type="list" allowBlank="1" showInputMessage="1" showErrorMessage="1" xr:uid="{2A6566CA-1400-42B4-8787-DF55149EB2AD}">
          <x14:formula1>
            <xm:f>Desplegables!$I$4:$I$18</xm:f>
          </x14:formula1>
          <xm:sqref>C7</xm:sqref>
        </x14:dataValidation>
        <x14:dataValidation type="list" allowBlank="1" showInputMessage="1" showErrorMessage="1" xr:uid="{C36BAF39-F5D7-4F44-99B9-8761BB93E0CC}">
          <x14:formula1>
            <xm:f>Desplegables!$B$50:$B$52</xm:f>
          </x14:formula1>
          <xm:sqref>G46:J47</xm:sqref>
        </x14:dataValidation>
        <x14:dataValidation type="list" allowBlank="1" showInputMessage="1" showErrorMessage="1" xr:uid="{E84163C0-96A4-4C73-94D3-3191C0066619}">
          <x14:formula1>
            <xm:f>Desplegables!$B$45:$B$46</xm:f>
          </x14:formula1>
          <xm:sqref>C4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FA6BA-FBD2-4FE7-99BF-399B5CFE9075}">
  <sheetPr>
    <tabColor rgb="FF0070C0"/>
  </sheetPr>
  <dimension ref="A1:M62"/>
  <sheetViews>
    <sheetView topLeftCell="A46" zoomScale="85" zoomScaleNormal="85" workbookViewId="0">
      <selection activeCell="J43" sqref="J43"/>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60" t="s">
        <v>513</v>
      </c>
      <c r="B1" s="1415" t="s">
        <v>877</v>
      </c>
      <c r="C1" s="1416"/>
      <c r="D1" s="1416"/>
      <c r="E1" s="1416"/>
      <c r="F1" s="62" t="s">
        <v>513</v>
      </c>
      <c r="G1" s="62" t="s">
        <v>513</v>
      </c>
      <c r="H1" s="62" t="s">
        <v>513</v>
      </c>
      <c r="I1" s="62" t="s">
        <v>513</v>
      </c>
      <c r="J1" s="62" t="s">
        <v>513</v>
      </c>
      <c r="K1" s="62" t="s">
        <v>513</v>
      </c>
      <c r="L1" s="62" t="s">
        <v>513</v>
      </c>
      <c r="M1" s="63" t="s">
        <v>513</v>
      </c>
    </row>
    <row r="2" spans="1:13" ht="21" customHeight="1">
      <c r="A2" s="1186" t="s">
        <v>414</v>
      </c>
      <c r="B2" s="150" t="s">
        <v>415</v>
      </c>
      <c r="C2" s="1195" t="s">
        <v>876</v>
      </c>
      <c r="D2" s="1196"/>
      <c r="E2" s="1196"/>
      <c r="F2" s="1196"/>
      <c r="G2" s="1196"/>
      <c r="H2" s="1196"/>
      <c r="I2" s="1196"/>
      <c r="J2" s="1196"/>
      <c r="K2" s="1196"/>
      <c r="L2" s="1196"/>
      <c r="M2" s="1197"/>
    </row>
    <row r="3" spans="1:13" ht="34">
      <c r="A3" s="1187"/>
      <c r="B3" s="162" t="s">
        <v>499</v>
      </c>
      <c r="C3" s="1202" t="s">
        <v>1029</v>
      </c>
      <c r="D3" s="1203" t="s">
        <v>513</v>
      </c>
      <c r="E3" s="1203" t="s">
        <v>513</v>
      </c>
      <c r="F3" s="1203" t="s">
        <v>513</v>
      </c>
      <c r="G3" s="1203" t="s">
        <v>513</v>
      </c>
      <c r="H3" s="1203" t="s">
        <v>513</v>
      </c>
      <c r="I3" s="1203" t="s">
        <v>513</v>
      </c>
      <c r="J3" s="1203" t="s">
        <v>513</v>
      </c>
      <c r="K3" s="1203" t="s">
        <v>513</v>
      </c>
      <c r="L3" s="1203" t="s">
        <v>513</v>
      </c>
      <c r="M3" s="1204" t="s">
        <v>513</v>
      </c>
    </row>
    <row r="4" spans="1:13" ht="15" customHeight="1">
      <c r="A4" s="1187"/>
      <c r="B4" s="153" t="s">
        <v>290</v>
      </c>
      <c r="C4" s="122" t="s">
        <v>882</v>
      </c>
      <c r="D4" s="123" t="s">
        <v>513</v>
      </c>
      <c r="E4" s="124" t="s">
        <v>513</v>
      </c>
      <c r="F4" s="1205" t="s">
        <v>291</v>
      </c>
      <c r="G4" s="1206"/>
      <c r="H4" s="125" t="s">
        <v>354</v>
      </c>
      <c r="I4" s="126" t="s">
        <v>513</v>
      </c>
      <c r="J4" s="126" t="s">
        <v>513</v>
      </c>
      <c r="K4" s="126" t="s">
        <v>513</v>
      </c>
      <c r="L4" s="126" t="s">
        <v>513</v>
      </c>
      <c r="M4" s="127" t="s">
        <v>513</v>
      </c>
    </row>
    <row r="5" spans="1:13" ht="17">
      <c r="A5" s="1187"/>
      <c r="B5" s="153" t="s">
        <v>418</v>
      </c>
      <c r="C5" s="1202" t="s">
        <v>419</v>
      </c>
      <c r="D5" s="1203" t="s">
        <v>513</v>
      </c>
      <c r="E5" s="1203" t="s">
        <v>513</v>
      </c>
      <c r="F5" s="1203" t="s">
        <v>513</v>
      </c>
      <c r="G5" s="1203" t="s">
        <v>513</v>
      </c>
      <c r="H5" s="1203" t="s">
        <v>513</v>
      </c>
      <c r="I5" s="1203" t="s">
        <v>513</v>
      </c>
      <c r="J5" s="1203" t="s">
        <v>513</v>
      </c>
      <c r="K5" s="1203" t="s">
        <v>513</v>
      </c>
      <c r="L5" s="1203" t="s">
        <v>513</v>
      </c>
      <c r="M5" s="1204" t="s">
        <v>513</v>
      </c>
    </row>
    <row r="6" spans="1:13" ht="17">
      <c r="A6" s="1187"/>
      <c r="B6" s="153" t="s">
        <v>420</v>
      </c>
      <c r="C6" s="1202" t="s">
        <v>419</v>
      </c>
      <c r="D6" s="1203" t="s">
        <v>513</v>
      </c>
      <c r="E6" s="1203" t="s">
        <v>513</v>
      </c>
      <c r="F6" s="1203" t="s">
        <v>513</v>
      </c>
      <c r="G6" s="1203" t="s">
        <v>513</v>
      </c>
      <c r="H6" s="1203" t="s">
        <v>513</v>
      </c>
      <c r="I6" s="1203" t="s">
        <v>513</v>
      </c>
      <c r="J6" s="1203" t="s">
        <v>513</v>
      </c>
      <c r="K6" s="1203" t="s">
        <v>513</v>
      </c>
      <c r="L6" s="1203" t="s">
        <v>513</v>
      </c>
      <c r="M6" s="1204" t="s">
        <v>513</v>
      </c>
    </row>
    <row r="7" spans="1:13" ht="15" customHeight="1">
      <c r="A7" s="1187"/>
      <c r="B7" s="162" t="s">
        <v>421</v>
      </c>
      <c r="C7" s="1191" t="s">
        <v>10</v>
      </c>
      <c r="D7" s="1192"/>
      <c r="E7" s="128" t="s">
        <v>513</v>
      </c>
      <c r="F7" s="128" t="s">
        <v>513</v>
      </c>
      <c r="G7" s="129" t="s">
        <v>513</v>
      </c>
      <c r="H7" s="67" t="s">
        <v>294</v>
      </c>
      <c r="I7" s="1193" t="s">
        <v>18</v>
      </c>
      <c r="J7" s="1192"/>
      <c r="K7" s="1192"/>
      <c r="L7" s="1192"/>
      <c r="M7" s="1194"/>
    </row>
    <row r="8" spans="1:13">
      <c r="A8" s="1187"/>
      <c r="B8" s="1273" t="s">
        <v>422</v>
      </c>
      <c r="C8" s="130" t="s">
        <v>513</v>
      </c>
      <c r="D8" s="131" t="s">
        <v>513</v>
      </c>
      <c r="E8" s="131" t="s">
        <v>513</v>
      </c>
      <c r="F8" s="131" t="s">
        <v>513</v>
      </c>
      <c r="G8" s="131" t="s">
        <v>513</v>
      </c>
      <c r="H8" s="131" t="s">
        <v>513</v>
      </c>
      <c r="I8" s="131" t="s">
        <v>513</v>
      </c>
      <c r="J8" s="131" t="s">
        <v>513</v>
      </c>
      <c r="K8" s="131" t="s">
        <v>513</v>
      </c>
      <c r="L8" s="132" t="s">
        <v>513</v>
      </c>
      <c r="M8" s="133" t="s">
        <v>513</v>
      </c>
    </row>
    <row r="9" spans="1:13" ht="15" customHeight="1">
      <c r="A9" s="1187"/>
      <c r="B9" s="1274"/>
      <c r="C9" s="1189" t="s">
        <v>327</v>
      </c>
      <c r="D9" s="1190"/>
      <c r="E9" s="28" t="s">
        <v>513</v>
      </c>
      <c r="F9" s="1190" t="s">
        <v>513</v>
      </c>
      <c r="G9" s="1190"/>
      <c r="H9" s="28" t="s">
        <v>513</v>
      </c>
      <c r="I9" s="1190" t="s">
        <v>513</v>
      </c>
      <c r="J9" s="1190"/>
      <c r="K9" s="28" t="s">
        <v>513</v>
      </c>
      <c r="L9" s="26" t="s">
        <v>513</v>
      </c>
      <c r="M9" s="116" t="s">
        <v>513</v>
      </c>
    </row>
    <row r="10" spans="1:13" ht="15" customHeight="1">
      <c r="A10" s="1187"/>
      <c r="B10" s="1287"/>
      <c r="C10" s="1189" t="s">
        <v>423</v>
      </c>
      <c r="D10" s="1190"/>
      <c r="E10" s="134" t="s">
        <v>513</v>
      </c>
      <c r="F10" s="1190" t="s">
        <v>423</v>
      </c>
      <c r="G10" s="1190"/>
      <c r="H10" s="134" t="s">
        <v>513</v>
      </c>
      <c r="I10" s="1190" t="s">
        <v>423</v>
      </c>
      <c r="J10" s="1190"/>
      <c r="K10" s="134" t="s">
        <v>513</v>
      </c>
      <c r="L10" s="121" t="s">
        <v>513</v>
      </c>
      <c r="M10" s="135" t="s">
        <v>513</v>
      </c>
    </row>
    <row r="11" spans="1:13" ht="57" customHeight="1">
      <c r="A11" s="1187"/>
      <c r="B11" s="162" t="s">
        <v>424</v>
      </c>
      <c r="C11" s="1214" t="s">
        <v>1090</v>
      </c>
      <c r="D11" s="1215"/>
      <c r="E11" s="1215"/>
      <c r="F11" s="1215"/>
      <c r="G11" s="1215"/>
      <c r="H11" s="1215"/>
      <c r="I11" s="1215"/>
      <c r="J11" s="1215"/>
      <c r="K11" s="1215"/>
      <c r="L11" s="1215"/>
      <c r="M11" s="1218"/>
    </row>
    <row r="12" spans="1:13" ht="134.25" customHeight="1">
      <c r="A12" s="1187"/>
      <c r="B12" s="162" t="s">
        <v>503</v>
      </c>
      <c r="C12" s="1235" t="s">
        <v>1091</v>
      </c>
      <c r="D12" s="1233"/>
      <c r="E12" s="1233"/>
      <c r="F12" s="1233"/>
      <c r="G12" s="1233"/>
      <c r="H12" s="1233"/>
      <c r="I12" s="1233"/>
      <c r="J12" s="1233"/>
      <c r="K12" s="1233"/>
      <c r="L12" s="1233"/>
      <c r="M12" s="1234"/>
    </row>
    <row r="13" spans="1:13" ht="41.25" customHeight="1">
      <c r="A13" s="1187"/>
      <c r="B13" s="162" t="s">
        <v>504</v>
      </c>
      <c r="C13" s="1214" t="s">
        <v>1072</v>
      </c>
      <c r="D13" s="1215"/>
      <c r="E13" s="1215"/>
      <c r="F13" s="1215"/>
      <c r="G13" s="1215"/>
      <c r="H13" s="1215"/>
      <c r="I13" s="1215"/>
      <c r="J13" s="1215"/>
      <c r="K13" s="1215"/>
      <c r="L13" s="1215"/>
      <c r="M13" s="1218"/>
    </row>
    <row r="14" spans="1:13" ht="15" customHeight="1">
      <c r="A14" s="1187"/>
      <c r="B14" s="1273" t="s">
        <v>505</v>
      </c>
      <c r="C14" s="1184" t="s">
        <v>69</v>
      </c>
      <c r="D14" s="1185"/>
      <c r="E14" s="91" t="s">
        <v>108</v>
      </c>
      <c r="F14" s="1279" t="s">
        <v>339</v>
      </c>
      <c r="G14" s="1215"/>
      <c r="H14" s="1215"/>
      <c r="I14" s="1215"/>
      <c r="J14" s="1215"/>
      <c r="K14" s="1215"/>
      <c r="L14" s="1215"/>
      <c r="M14" s="1218"/>
    </row>
    <row r="15" spans="1:13">
      <c r="A15" s="1187"/>
      <c r="B15" s="1274"/>
      <c r="C15" s="1184" t="s">
        <v>513</v>
      </c>
      <c r="D15" s="1185"/>
      <c r="E15" s="1185"/>
      <c r="F15" s="1185"/>
      <c r="G15" s="1185"/>
      <c r="H15" s="1185"/>
      <c r="I15" s="1185"/>
      <c r="J15" s="1185"/>
      <c r="K15" s="1185"/>
      <c r="L15" s="1185"/>
      <c r="M15" s="1272"/>
    </row>
    <row r="16" spans="1:13" ht="15" customHeight="1">
      <c r="A16" s="1178" t="s">
        <v>238</v>
      </c>
      <c r="B16" s="151" t="s">
        <v>280</v>
      </c>
      <c r="C16" s="1184" t="s">
        <v>540</v>
      </c>
      <c r="D16" s="1185"/>
      <c r="E16" s="1185"/>
      <c r="F16" s="1185"/>
      <c r="G16" s="1185"/>
      <c r="H16" s="1185"/>
      <c r="I16" s="1185"/>
      <c r="J16" s="1185"/>
      <c r="K16" s="1185"/>
      <c r="L16" s="1185"/>
      <c r="M16" s="1272"/>
    </row>
    <row r="17" spans="1:13" ht="15" customHeight="1">
      <c r="A17" s="1179"/>
      <c r="B17" s="151" t="s">
        <v>507</v>
      </c>
      <c r="C17" s="1214" t="s">
        <v>883</v>
      </c>
      <c r="D17" s="1215"/>
      <c r="E17" s="1215"/>
      <c r="F17" s="1215"/>
      <c r="G17" s="1215"/>
      <c r="H17" s="1215"/>
      <c r="I17" s="1215"/>
      <c r="J17" s="1215"/>
      <c r="K17" s="1215"/>
      <c r="L17" s="1215"/>
      <c r="M17" s="1218"/>
    </row>
    <row r="18" spans="1:13" ht="17">
      <c r="A18" s="1179"/>
      <c r="B18" s="1181" t="s">
        <v>425</v>
      </c>
      <c r="C18" s="138" t="s">
        <v>513</v>
      </c>
      <c r="D18" s="13" t="s">
        <v>513</v>
      </c>
      <c r="E18" s="13" t="s">
        <v>513</v>
      </c>
      <c r="F18" s="13" t="s">
        <v>513</v>
      </c>
      <c r="G18" s="13" t="s">
        <v>513</v>
      </c>
      <c r="H18" s="13" t="s">
        <v>513</v>
      </c>
      <c r="I18" s="13" t="s">
        <v>513</v>
      </c>
      <c r="J18" s="13" t="s">
        <v>513</v>
      </c>
      <c r="K18" s="13" t="s">
        <v>513</v>
      </c>
      <c r="L18" s="13" t="s">
        <v>513</v>
      </c>
      <c r="M18" s="14" t="s">
        <v>513</v>
      </c>
    </row>
    <row r="19" spans="1:13" ht="17">
      <c r="A19" s="1179"/>
      <c r="B19" s="1174"/>
      <c r="C19" s="76" t="s">
        <v>513</v>
      </c>
      <c r="D19" s="15" t="s">
        <v>513</v>
      </c>
      <c r="E19" s="5" t="s">
        <v>513</v>
      </c>
      <c r="F19" s="15" t="s">
        <v>513</v>
      </c>
      <c r="G19" s="5" t="s">
        <v>513</v>
      </c>
      <c r="H19" s="15" t="s">
        <v>513</v>
      </c>
      <c r="I19" s="5" t="s">
        <v>513</v>
      </c>
      <c r="J19" s="15" t="s">
        <v>513</v>
      </c>
      <c r="K19" s="5" t="s">
        <v>513</v>
      </c>
      <c r="L19" s="5" t="s">
        <v>513</v>
      </c>
      <c r="M19" s="16" t="s">
        <v>513</v>
      </c>
    </row>
    <row r="20" spans="1:13" ht="17">
      <c r="A20" s="1179"/>
      <c r="B20" s="1174"/>
      <c r="C20" s="77" t="s">
        <v>426</v>
      </c>
      <c r="D20" s="17" t="s">
        <v>513</v>
      </c>
      <c r="E20" s="328" t="s">
        <v>427</v>
      </c>
      <c r="F20" s="17" t="s">
        <v>513</v>
      </c>
      <c r="G20" s="328" t="s">
        <v>428</v>
      </c>
      <c r="H20" s="17" t="s">
        <v>513</v>
      </c>
      <c r="I20" s="328" t="s">
        <v>429</v>
      </c>
      <c r="J20" s="148" t="s">
        <v>513</v>
      </c>
      <c r="K20" s="328" t="s">
        <v>513</v>
      </c>
      <c r="L20" s="328" t="s">
        <v>513</v>
      </c>
      <c r="M20" s="66" t="s">
        <v>513</v>
      </c>
    </row>
    <row r="21" spans="1:13" ht="17">
      <c r="A21" s="1179"/>
      <c r="B21" s="1174"/>
      <c r="C21" s="77" t="s">
        <v>431</v>
      </c>
      <c r="D21" s="19" t="s">
        <v>513</v>
      </c>
      <c r="E21" s="328" t="s">
        <v>432</v>
      </c>
      <c r="F21" s="20" t="s">
        <v>513</v>
      </c>
      <c r="G21" s="328" t="s">
        <v>433</v>
      </c>
      <c r="H21" s="20" t="s">
        <v>513</v>
      </c>
      <c r="I21" s="328" t="s">
        <v>513</v>
      </c>
      <c r="J21" s="329" t="s">
        <v>513</v>
      </c>
      <c r="K21" s="328" t="s">
        <v>513</v>
      </c>
      <c r="L21" s="328" t="s">
        <v>513</v>
      </c>
      <c r="M21" s="66" t="s">
        <v>513</v>
      </c>
    </row>
    <row r="22" spans="1:13" ht="17">
      <c r="A22" s="1179"/>
      <c r="B22" s="1174"/>
      <c r="C22" s="77" t="s">
        <v>434</v>
      </c>
      <c r="D22" s="19"/>
      <c r="E22" s="328" t="s">
        <v>435</v>
      </c>
      <c r="F22" s="19" t="s">
        <v>513</v>
      </c>
      <c r="G22" s="328" t="s">
        <v>513</v>
      </c>
      <c r="H22" s="329" t="s">
        <v>513</v>
      </c>
      <c r="I22" s="328" t="s">
        <v>513</v>
      </c>
      <c r="J22" s="329" t="s">
        <v>513</v>
      </c>
      <c r="K22" s="328" t="s">
        <v>513</v>
      </c>
      <c r="L22" s="328" t="s">
        <v>513</v>
      </c>
      <c r="M22" s="66" t="s">
        <v>513</v>
      </c>
    </row>
    <row r="23" spans="1:13" ht="17">
      <c r="A23" s="1179"/>
      <c r="B23" s="1174"/>
      <c r="C23" s="77" t="s">
        <v>105</v>
      </c>
      <c r="D23" s="20" t="s">
        <v>509</v>
      </c>
      <c r="E23" s="328" t="s">
        <v>436</v>
      </c>
      <c r="F23" s="139"/>
      <c r="G23" s="1391" t="s">
        <v>884</v>
      </c>
      <c r="H23" s="1391" t="s">
        <v>513</v>
      </c>
      <c r="I23" s="1391" t="s">
        <v>513</v>
      </c>
      <c r="J23" s="1391" t="s">
        <v>513</v>
      </c>
      <c r="K23" s="1391" t="s">
        <v>513</v>
      </c>
      <c r="L23" s="1391" t="s">
        <v>513</v>
      </c>
      <c r="M23" s="1404" t="s">
        <v>513</v>
      </c>
    </row>
    <row r="24" spans="1:13" ht="17">
      <c r="A24" s="1179"/>
      <c r="B24" s="1175"/>
      <c r="C24" s="78" t="s">
        <v>513</v>
      </c>
      <c r="D24" s="21" t="s">
        <v>513</v>
      </c>
      <c r="E24" s="21" t="s">
        <v>513</v>
      </c>
      <c r="F24" s="21" t="s">
        <v>513</v>
      </c>
      <c r="G24" s="21" t="s">
        <v>513</v>
      </c>
      <c r="H24" s="21" t="s">
        <v>513</v>
      </c>
      <c r="I24" s="21" t="s">
        <v>513</v>
      </c>
      <c r="J24" s="21" t="s">
        <v>513</v>
      </c>
      <c r="K24" s="21" t="s">
        <v>513</v>
      </c>
      <c r="L24" s="21" t="s">
        <v>513</v>
      </c>
      <c r="M24" s="22" t="s">
        <v>513</v>
      </c>
    </row>
    <row r="25" spans="1:13" ht="17">
      <c r="A25" s="1179"/>
      <c r="B25" s="1181" t="s">
        <v>437</v>
      </c>
      <c r="C25" s="79" t="s">
        <v>513</v>
      </c>
      <c r="D25" s="23" t="s">
        <v>513</v>
      </c>
      <c r="E25" s="23" t="s">
        <v>513</v>
      </c>
      <c r="F25" s="23" t="s">
        <v>513</v>
      </c>
      <c r="G25" s="23" t="s">
        <v>513</v>
      </c>
      <c r="H25" s="23" t="s">
        <v>513</v>
      </c>
      <c r="I25" s="23" t="s">
        <v>513</v>
      </c>
      <c r="J25" s="23" t="s">
        <v>513</v>
      </c>
      <c r="K25" s="23" t="s">
        <v>513</v>
      </c>
      <c r="L25" s="132" t="s">
        <v>513</v>
      </c>
      <c r="M25" s="133" t="s">
        <v>513</v>
      </c>
    </row>
    <row r="26" spans="1:13" ht="17">
      <c r="A26" s="1179"/>
      <c r="B26" s="1174"/>
      <c r="C26" s="77" t="s">
        <v>438</v>
      </c>
      <c r="D26" s="20" t="s">
        <v>513</v>
      </c>
      <c r="E26" s="330" t="s">
        <v>513</v>
      </c>
      <c r="F26" s="328" t="s">
        <v>439</v>
      </c>
      <c r="G26" s="19" t="s">
        <v>513</v>
      </c>
      <c r="H26" s="330" t="s">
        <v>513</v>
      </c>
      <c r="I26" s="328" t="s">
        <v>440</v>
      </c>
      <c r="J26" s="19"/>
      <c r="K26" s="330" t="s">
        <v>513</v>
      </c>
      <c r="L26" s="26" t="s">
        <v>513</v>
      </c>
      <c r="M26" s="116" t="s">
        <v>513</v>
      </c>
    </row>
    <row r="27" spans="1:13" ht="17">
      <c r="A27" s="1179"/>
      <c r="B27" s="1174"/>
      <c r="C27" s="77" t="s">
        <v>441</v>
      </c>
      <c r="D27" s="25" t="s">
        <v>513</v>
      </c>
      <c r="E27" s="26" t="s">
        <v>513</v>
      </c>
      <c r="F27" s="328" t="s">
        <v>442</v>
      </c>
      <c r="G27" s="19" t="s">
        <v>430</v>
      </c>
      <c r="H27" s="26" t="s">
        <v>513</v>
      </c>
      <c r="I27" s="27" t="s">
        <v>513</v>
      </c>
      <c r="J27" s="26" t="s">
        <v>513</v>
      </c>
      <c r="K27" s="28" t="s">
        <v>513</v>
      </c>
      <c r="L27" s="26" t="s">
        <v>513</v>
      </c>
      <c r="M27" s="116" t="s">
        <v>513</v>
      </c>
    </row>
    <row r="28" spans="1:13" ht="17">
      <c r="A28" s="1179"/>
      <c r="B28" s="1175"/>
      <c r="C28" s="80" t="s">
        <v>513</v>
      </c>
      <c r="D28" s="29" t="s">
        <v>513</v>
      </c>
      <c r="E28" s="29" t="s">
        <v>513</v>
      </c>
      <c r="F28" s="29" t="s">
        <v>513</v>
      </c>
      <c r="G28" s="29" t="s">
        <v>513</v>
      </c>
      <c r="H28" s="29" t="s">
        <v>513</v>
      </c>
      <c r="I28" s="29" t="s">
        <v>513</v>
      </c>
      <c r="J28" s="29" t="s">
        <v>513</v>
      </c>
      <c r="K28" s="29" t="s">
        <v>513</v>
      </c>
      <c r="L28" s="121" t="s">
        <v>513</v>
      </c>
      <c r="M28" s="135" t="s">
        <v>513</v>
      </c>
    </row>
    <row r="29" spans="1:13" ht="17">
      <c r="A29" s="1179"/>
      <c r="B29" s="154" t="s">
        <v>443</v>
      </c>
      <c r="C29" s="81" t="s">
        <v>513</v>
      </c>
      <c r="D29" s="59" t="s">
        <v>513</v>
      </c>
      <c r="E29" s="59" t="s">
        <v>513</v>
      </c>
      <c r="F29" s="59" t="s">
        <v>513</v>
      </c>
      <c r="G29" s="59" t="s">
        <v>513</v>
      </c>
      <c r="H29" s="59" t="s">
        <v>513</v>
      </c>
      <c r="I29" s="59" t="s">
        <v>513</v>
      </c>
      <c r="J29" s="59" t="s">
        <v>513</v>
      </c>
      <c r="K29" s="59" t="s">
        <v>513</v>
      </c>
      <c r="L29" s="59" t="s">
        <v>513</v>
      </c>
      <c r="M29" s="82" t="s">
        <v>513</v>
      </c>
    </row>
    <row r="30" spans="1:13" ht="17">
      <c r="A30" s="1179"/>
      <c r="B30" s="154" t="s">
        <v>513</v>
      </c>
      <c r="C30" s="83" t="s">
        <v>444</v>
      </c>
      <c r="D30" s="31" t="s">
        <v>324</v>
      </c>
      <c r="E30" s="330" t="s">
        <v>513</v>
      </c>
      <c r="F30" s="331" t="s">
        <v>445</v>
      </c>
      <c r="G30" s="20" t="s">
        <v>354</v>
      </c>
      <c r="H30" s="330" t="s">
        <v>513</v>
      </c>
      <c r="I30" s="331" t="s">
        <v>446</v>
      </c>
      <c r="J30" s="103" t="s">
        <v>419</v>
      </c>
      <c r="K30" s="104" t="s">
        <v>513</v>
      </c>
      <c r="L30" s="101" t="s">
        <v>513</v>
      </c>
      <c r="M30" s="30" t="s">
        <v>513</v>
      </c>
    </row>
    <row r="31" spans="1:13" ht="17">
      <c r="A31" s="1179"/>
      <c r="B31" s="153" t="s">
        <v>513</v>
      </c>
      <c r="C31" s="78" t="s">
        <v>513</v>
      </c>
      <c r="D31" s="21" t="s">
        <v>513</v>
      </c>
      <c r="E31" s="21" t="s">
        <v>513</v>
      </c>
      <c r="F31" s="21" t="s">
        <v>513</v>
      </c>
      <c r="G31" s="21" t="s">
        <v>513</v>
      </c>
      <c r="H31" s="21" t="s">
        <v>513</v>
      </c>
      <c r="I31" s="21" t="s">
        <v>513</v>
      </c>
      <c r="J31" s="21" t="s">
        <v>513</v>
      </c>
      <c r="K31" s="21" t="s">
        <v>513</v>
      </c>
      <c r="L31" s="21" t="s">
        <v>513</v>
      </c>
      <c r="M31" s="22" t="s">
        <v>513</v>
      </c>
    </row>
    <row r="32" spans="1:13">
      <c r="A32" s="1179"/>
      <c r="B32" s="1181" t="s">
        <v>447</v>
      </c>
      <c r="C32" s="84" t="s">
        <v>513</v>
      </c>
      <c r="D32" s="33" t="s">
        <v>513</v>
      </c>
      <c r="E32" s="33" t="s">
        <v>513</v>
      </c>
      <c r="F32" s="33" t="s">
        <v>513</v>
      </c>
      <c r="G32" s="33" t="s">
        <v>513</v>
      </c>
      <c r="H32" s="33" t="s">
        <v>513</v>
      </c>
      <c r="I32" s="33" t="s">
        <v>513</v>
      </c>
      <c r="J32" s="33" t="s">
        <v>513</v>
      </c>
      <c r="K32" s="33" t="s">
        <v>513</v>
      </c>
      <c r="L32" s="132" t="s">
        <v>513</v>
      </c>
      <c r="M32" s="133" t="s">
        <v>513</v>
      </c>
    </row>
    <row r="33" spans="1:13" ht="17">
      <c r="A33" s="1179"/>
      <c r="B33" s="1174"/>
      <c r="C33" s="85" t="s">
        <v>448</v>
      </c>
      <c r="D33" s="332">
        <v>2023</v>
      </c>
      <c r="E33" s="35" t="s">
        <v>513</v>
      </c>
      <c r="F33" s="330" t="s">
        <v>449</v>
      </c>
      <c r="G33" s="36" t="s">
        <v>482</v>
      </c>
      <c r="H33" s="35" t="s">
        <v>513</v>
      </c>
      <c r="I33" s="331" t="s">
        <v>513</v>
      </c>
      <c r="J33" s="35" t="s">
        <v>513</v>
      </c>
      <c r="K33" s="35" t="s">
        <v>513</v>
      </c>
      <c r="L33" s="26" t="s">
        <v>513</v>
      </c>
      <c r="M33" s="116" t="s">
        <v>513</v>
      </c>
    </row>
    <row r="34" spans="1:13" ht="17">
      <c r="A34" s="1179"/>
      <c r="B34" s="1175"/>
      <c r="C34" s="78" t="s">
        <v>513</v>
      </c>
      <c r="D34" s="333" t="s">
        <v>513</v>
      </c>
      <c r="E34" s="38" t="s">
        <v>513</v>
      </c>
      <c r="F34" s="21" t="s">
        <v>513</v>
      </c>
      <c r="G34" s="38" t="s">
        <v>513</v>
      </c>
      <c r="H34" s="38" t="s">
        <v>513</v>
      </c>
      <c r="I34" s="39" t="s">
        <v>513</v>
      </c>
      <c r="J34" s="38" t="s">
        <v>513</v>
      </c>
      <c r="K34" s="38" t="s">
        <v>513</v>
      </c>
      <c r="L34" s="121" t="s">
        <v>513</v>
      </c>
      <c r="M34" s="135" t="s">
        <v>513</v>
      </c>
    </row>
    <row r="35" spans="1:13" ht="17">
      <c r="A35" s="1179"/>
      <c r="B35" s="1181" t="s">
        <v>450</v>
      </c>
      <c r="C35" s="86" t="s">
        <v>513</v>
      </c>
      <c r="D35" s="520" t="s">
        <v>513</v>
      </c>
      <c r="E35" s="73" t="s">
        <v>513</v>
      </c>
      <c r="F35" s="73" t="s">
        <v>513</v>
      </c>
      <c r="G35" s="73" t="s">
        <v>513</v>
      </c>
      <c r="H35" s="73" t="s">
        <v>513</v>
      </c>
      <c r="I35" s="73" t="s">
        <v>513</v>
      </c>
      <c r="J35" s="73" t="s">
        <v>513</v>
      </c>
      <c r="K35" s="73" t="s">
        <v>513</v>
      </c>
      <c r="L35" s="73" t="s">
        <v>513</v>
      </c>
      <c r="M35" s="87" t="s">
        <v>513</v>
      </c>
    </row>
    <row r="36" spans="1:13" ht="17">
      <c r="A36" s="1179"/>
      <c r="B36" s="1174"/>
      <c r="C36" s="88" t="s">
        <v>513</v>
      </c>
      <c r="D36" s="6">
        <v>2023</v>
      </c>
      <c r="E36" s="6" t="s">
        <v>513</v>
      </c>
      <c r="F36" s="6">
        <v>2024</v>
      </c>
      <c r="G36" s="6" t="s">
        <v>513</v>
      </c>
      <c r="H36" s="141">
        <v>2025</v>
      </c>
      <c r="I36" s="141" t="s">
        <v>513</v>
      </c>
      <c r="J36" s="141">
        <v>2026</v>
      </c>
      <c r="K36" s="6"/>
      <c r="L36" s="6">
        <v>2027</v>
      </c>
      <c r="M36" s="40" t="s">
        <v>513</v>
      </c>
    </row>
    <row r="37" spans="1:13" ht="17">
      <c r="A37" s="1179"/>
      <c r="B37" s="1174"/>
      <c r="C37" s="88" t="s">
        <v>513</v>
      </c>
      <c r="D37" s="484">
        <v>20</v>
      </c>
      <c r="E37" s="284" t="s">
        <v>513</v>
      </c>
      <c r="F37" s="522">
        <v>20</v>
      </c>
      <c r="G37" s="284" t="s">
        <v>513</v>
      </c>
      <c r="H37" s="264">
        <v>20</v>
      </c>
      <c r="I37" s="284" t="s">
        <v>513</v>
      </c>
      <c r="J37" s="264">
        <v>20</v>
      </c>
      <c r="K37" s="284" t="s">
        <v>513</v>
      </c>
      <c r="L37" s="264">
        <v>20</v>
      </c>
      <c r="M37" s="286" t="s">
        <v>513</v>
      </c>
    </row>
    <row r="38" spans="1:13" ht="17">
      <c r="A38" s="1179"/>
      <c r="B38" s="1174"/>
      <c r="C38" s="88" t="s">
        <v>513</v>
      </c>
      <c r="D38" s="521">
        <v>2028</v>
      </c>
      <c r="E38" s="287" t="s">
        <v>513</v>
      </c>
      <c r="F38" s="521">
        <v>2029</v>
      </c>
      <c r="G38" s="287" t="s">
        <v>513</v>
      </c>
      <c r="H38" s="521">
        <v>2030</v>
      </c>
      <c r="I38" s="288" t="s">
        <v>513</v>
      </c>
      <c r="J38" s="521">
        <v>2031</v>
      </c>
      <c r="K38" s="287" t="s">
        <v>513</v>
      </c>
      <c r="L38" s="403">
        <v>2032</v>
      </c>
      <c r="M38" s="289" t="s">
        <v>513</v>
      </c>
    </row>
    <row r="39" spans="1:13" ht="17">
      <c r="A39" s="1179"/>
      <c r="B39" s="1174"/>
      <c r="C39" s="88" t="s">
        <v>513</v>
      </c>
      <c r="D39" s="264">
        <v>20</v>
      </c>
      <c r="E39" s="284" t="s">
        <v>513</v>
      </c>
      <c r="F39" s="264">
        <v>20</v>
      </c>
      <c r="G39" s="284" t="s">
        <v>513</v>
      </c>
      <c r="H39" s="264">
        <v>20</v>
      </c>
      <c r="I39" s="284" t="s">
        <v>513</v>
      </c>
      <c r="J39" s="264">
        <v>20</v>
      </c>
      <c r="K39" s="284" t="s">
        <v>513</v>
      </c>
      <c r="L39" s="251"/>
      <c r="M39" s="286" t="s">
        <v>513</v>
      </c>
    </row>
    <row r="40" spans="1:13" ht="17">
      <c r="A40" s="1179"/>
      <c r="B40" s="1174"/>
      <c r="C40" s="88" t="s">
        <v>513</v>
      </c>
      <c r="D40" s="783">
        <v>2033</v>
      </c>
      <c r="E40" s="783"/>
      <c r="F40" s="783">
        <v>2034</v>
      </c>
      <c r="G40" s="287" t="s">
        <v>513</v>
      </c>
      <c r="H40" s="288"/>
      <c r="I40" s="288"/>
      <c r="J40" s="288"/>
      <c r="K40" s="287" t="s">
        <v>513</v>
      </c>
      <c r="L40" s="287"/>
      <c r="M40" s="289" t="s">
        <v>513</v>
      </c>
    </row>
    <row r="41" spans="1:13" ht="17">
      <c r="A41" s="1179"/>
      <c r="B41" s="1174"/>
      <c r="C41" s="88" t="s">
        <v>513</v>
      </c>
      <c r="D41" s="264">
        <v>20</v>
      </c>
      <c r="E41" s="784" t="s">
        <v>513</v>
      </c>
      <c r="F41" s="264">
        <v>20</v>
      </c>
      <c r="G41" s="784" t="s">
        <v>513</v>
      </c>
      <c r="H41" s="251" t="s">
        <v>513</v>
      </c>
      <c r="I41" s="284" t="s">
        <v>513</v>
      </c>
      <c r="J41" s="251" t="s">
        <v>513</v>
      </c>
      <c r="K41" s="284" t="s">
        <v>513</v>
      </c>
      <c r="L41" s="251" t="s">
        <v>513</v>
      </c>
      <c r="M41" s="286" t="s">
        <v>513</v>
      </c>
    </row>
    <row r="42" spans="1:13" ht="17">
      <c r="A42" s="1179"/>
      <c r="B42" s="1174"/>
      <c r="C42" s="88" t="s">
        <v>513</v>
      </c>
      <c r="D42" s="290" t="s">
        <v>454</v>
      </c>
      <c r="E42" s="290" t="s">
        <v>513</v>
      </c>
      <c r="F42" s="290" t="s">
        <v>455</v>
      </c>
      <c r="G42" s="290" t="s">
        <v>513</v>
      </c>
      <c r="H42" s="291" t="s">
        <v>513</v>
      </c>
      <c r="I42" s="291" t="s">
        <v>513</v>
      </c>
      <c r="J42" s="291" t="s">
        <v>513</v>
      </c>
      <c r="K42" s="291" t="s">
        <v>513</v>
      </c>
      <c r="L42" s="291" t="s">
        <v>513</v>
      </c>
      <c r="M42" s="292" t="s">
        <v>513</v>
      </c>
    </row>
    <row r="43" spans="1:13" ht="15" customHeight="1">
      <c r="A43" s="1179"/>
      <c r="B43" s="1174"/>
      <c r="C43" s="88" t="s">
        <v>513</v>
      </c>
      <c r="D43" s="251" t="s">
        <v>513</v>
      </c>
      <c r="E43" s="284" t="s">
        <v>513</v>
      </c>
      <c r="F43" s="1441">
        <v>240</v>
      </c>
      <c r="G43" s="1442"/>
      <c r="H43" s="1403" t="s">
        <v>513</v>
      </c>
      <c r="I43" s="1403"/>
      <c r="J43" s="287" t="s">
        <v>513</v>
      </c>
      <c r="K43" s="287" t="s">
        <v>513</v>
      </c>
      <c r="L43" s="287" t="s">
        <v>513</v>
      </c>
      <c r="M43" s="293" t="s">
        <v>513</v>
      </c>
    </row>
    <row r="44" spans="1:13" ht="17">
      <c r="A44" s="1179"/>
      <c r="B44" s="1174"/>
      <c r="C44" s="89" t="s">
        <v>513</v>
      </c>
      <c r="D44" s="10" t="s">
        <v>513</v>
      </c>
      <c r="E44" s="99" t="s">
        <v>513</v>
      </c>
      <c r="F44" s="10" t="s">
        <v>513</v>
      </c>
      <c r="G44" s="99" t="s">
        <v>513</v>
      </c>
      <c r="H44" s="97" t="s">
        <v>513</v>
      </c>
      <c r="I44" s="74" t="s">
        <v>513</v>
      </c>
      <c r="J44" s="97" t="s">
        <v>513</v>
      </c>
      <c r="K44" s="74" t="s">
        <v>513</v>
      </c>
      <c r="L44" s="97" t="s">
        <v>513</v>
      </c>
      <c r="M44" s="75" t="s">
        <v>513</v>
      </c>
    </row>
    <row r="45" spans="1:13" ht="17">
      <c r="A45" s="1179"/>
      <c r="B45" s="1181" t="s">
        <v>456</v>
      </c>
      <c r="C45" s="79" t="s">
        <v>513</v>
      </c>
      <c r="D45" s="23" t="s">
        <v>513</v>
      </c>
      <c r="E45" s="23" t="s">
        <v>513</v>
      </c>
      <c r="F45" s="23" t="s">
        <v>513</v>
      </c>
      <c r="G45" s="23" t="s">
        <v>513</v>
      </c>
      <c r="H45" s="23" t="s">
        <v>513</v>
      </c>
      <c r="I45" s="23" t="s">
        <v>513</v>
      </c>
      <c r="J45" s="23" t="s">
        <v>513</v>
      </c>
      <c r="K45" s="23" t="s">
        <v>513</v>
      </c>
      <c r="L45" s="26" t="s">
        <v>513</v>
      </c>
      <c r="M45" s="116" t="s">
        <v>513</v>
      </c>
    </row>
    <row r="46" spans="1:13" ht="15" customHeight="1">
      <c r="A46" s="1179"/>
      <c r="B46" s="1174"/>
      <c r="C46" s="117" t="s">
        <v>513</v>
      </c>
      <c r="D46" s="41" t="s">
        <v>93</v>
      </c>
      <c r="E46" s="42" t="s">
        <v>95</v>
      </c>
      <c r="F46" s="1176" t="s">
        <v>457</v>
      </c>
      <c r="G46" s="1177" t="s">
        <v>103</v>
      </c>
      <c r="H46" s="1177"/>
      <c r="I46" s="1177"/>
      <c r="J46" s="1177"/>
      <c r="K46" s="334" t="s">
        <v>458</v>
      </c>
      <c r="L46" s="1219" t="s">
        <v>541</v>
      </c>
      <c r="M46" s="1220"/>
    </row>
    <row r="47" spans="1:13" ht="17">
      <c r="A47" s="1179"/>
      <c r="B47" s="1174"/>
      <c r="C47" s="117" t="s">
        <v>513</v>
      </c>
      <c r="D47" s="119" t="s">
        <v>430</v>
      </c>
      <c r="E47" s="19" t="s">
        <v>513</v>
      </c>
      <c r="F47" s="1176"/>
      <c r="G47" s="1177"/>
      <c r="H47" s="1177"/>
      <c r="I47" s="1177"/>
      <c r="J47" s="1177"/>
      <c r="K47" s="26" t="s">
        <v>513</v>
      </c>
      <c r="L47" s="1221"/>
      <c r="M47" s="1222"/>
    </row>
    <row r="48" spans="1:13">
      <c r="A48" s="1179"/>
      <c r="B48" s="1175"/>
      <c r="C48" s="120" t="s">
        <v>513</v>
      </c>
      <c r="D48" s="121" t="s">
        <v>513</v>
      </c>
      <c r="E48" s="121" t="s">
        <v>513</v>
      </c>
      <c r="F48" s="121" t="s">
        <v>513</v>
      </c>
      <c r="G48" s="121" t="s">
        <v>513</v>
      </c>
      <c r="H48" s="121" t="s">
        <v>513</v>
      </c>
      <c r="I48" s="121" t="s">
        <v>513</v>
      </c>
      <c r="J48" s="121" t="s">
        <v>513</v>
      </c>
      <c r="K48" s="121" t="s">
        <v>513</v>
      </c>
      <c r="L48" s="26" t="s">
        <v>513</v>
      </c>
      <c r="M48" s="116" t="s">
        <v>513</v>
      </c>
    </row>
    <row r="49" spans="1:13" ht="88" customHeight="1">
      <c r="A49" s="1179"/>
      <c r="B49" s="162" t="s">
        <v>459</v>
      </c>
      <c r="C49" s="1214" t="s">
        <v>1094</v>
      </c>
      <c r="D49" s="1215"/>
      <c r="E49" s="1215"/>
      <c r="F49" s="1215"/>
      <c r="G49" s="1215"/>
      <c r="H49" s="1215"/>
      <c r="I49" s="1215"/>
      <c r="J49" s="1215"/>
      <c r="K49" s="1215"/>
      <c r="L49" s="1215"/>
      <c r="M49" s="1218"/>
    </row>
    <row r="50" spans="1:13" ht="17">
      <c r="A50" s="1179"/>
      <c r="B50" s="151" t="s">
        <v>460</v>
      </c>
      <c r="C50" s="1214" t="s">
        <v>1092</v>
      </c>
      <c r="D50" s="1215"/>
      <c r="E50" s="1215"/>
      <c r="F50" s="1215"/>
      <c r="G50" s="1215"/>
      <c r="H50" s="1215"/>
      <c r="I50" s="1215"/>
      <c r="J50" s="1215"/>
      <c r="K50" s="1215"/>
      <c r="L50" s="1215"/>
      <c r="M50" s="1218"/>
    </row>
    <row r="51" spans="1:13" ht="17">
      <c r="A51" s="1179"/>
      <c r="B51" s="151" t="s">
        <v>461</v>
      </c>
      <c r="C51" s="142">
        <v>15</v>
      </c>
      <c r="D51" s="143" t="s">
        <v>513</v>
      </c>
      <c r="E51" s="143" t="s">
        <v>513</v>
      </c>
      <c r="F51" s="143" t="s">
        <v>513</v>
      </c>
      <c r="G51" s="143" t="s">
        <v>513</v>
      </c>
      <c r="H51" s="143" t="s">
        <v>513</v>
      </c>
      <c r="I51" s="143" t="s">
        <v>513</v>
      </c>
      <c r="J51" s="143" t="s">
        <v>513</v>
      </c>
      <c r="K51" s="143" t="s">
        <v>513</v>
      </c>
      <c r="L51" s="143" t="s">
        <v>513</v>
      </c>
      <c r="M51" s="144" t="s">
        <v>513</v>
      </c>
    </row>
    <row r="52" spans="1:13" ht="17">
      <c r="A52" s="1179"/>
      <c r="B52" s="151" t="s">
        <v>462</v>
      </c>
      <c r="C52" s="785" t="s">
        <v>1087</v>
      </c>
      <c r="D52" s="143" t="s">
        <v>513</v>
      </c>
      <c r="E52" s="143" t="s">
        <v>513</v>
      </c>
      <c r="F52" s="143" t="s">
        <v>513</v>
      </c>
      <c r="G52" s="143" t="s">
        <v>513</v>
      </c>
      <c r="H52" s="143" t="s">
        <v>513</v>
      </c>
      <c r="I52" s="143" t="s">
        <v>513</v>
      </c>
      <c r="J52" s="143" t="s">
        <v>513</v>
      </c>
      <c r="K52" s="143" t="s">
        <v>513</v>
      </c>
      <c r="L52" s="143" t="s">
        <v>513</v>
      </c>
      <c r="M52" s="144" t="s">
        <v>513</v>
      </c>
    </row>
    <row r="53" spans="1:13" ht="15" customHeight="1">
      <c r="A53" s="1162" t="s">
        <v>250</v>
      </c>
      <c r="B53" s="155" t="s">
        <v>463</v>
      </c>
      <c r="C53" s="1164" t="s">
        <v>341</v>
      </c>
      <c r="D53" s="1165"/>
      <c r="E53" s="1165"/>
      <c r="F53" s="1165"/>
      <c r="G53" s="1165"/>
      <c r="H53" s="1165"/>
      <c r="I53" s="1165"/>
      <c r="J53" s="1165"/>
      <c r="K53" s="1165"/>
      <c r="L53" s="1165"/>
      <c r="M53" s="1166"/>
    </row>
    <row r="54" spans="1:13" ht="15" customHeight="1">
      <c r="A54" s="1163"/>
      <c r="B54" s="155" t="s">
        <v>465</v>
      </c>
      <c r="C54" s="1164" t="s">
        <v>542</v>
      </c>
      <c r="D54" s="1165"/>
      <c r="E54" s="1165"/>
      <c r="F54" s="1165"/>
      <c r="G54" s="1165"/>
      <c r="H54" s="1165"/>
      <c r="I54" s="1165"/>
      <c r="J54" s="1165"/>
      <c r="K54" s="1165"/>
      <c r="L54" s="1165"/>
      <c r="M54" s="1166"/>
    </row>
    <row r="55" spans="1:13" ht="15" customHeight="1">
      <c r="A55" s="1163"/>
      <c r="B55" s="155" t="s">
        <v>467</v>
      </c>
      <c r="C55" s="1164" t="s">
        <v>327</v>
      </c>
      <c r="D55" s="1165"/>
      <c r="E55" s="1165"/>
      <c r="F55" s="1165"/>
      <c r="G55" s="1165"/>
      <c r="H55" s="1165"/>
      <c r="I55" s="1165"/>
      <c r="J55" s="1165"/>
      <c r="K55" s="1165"/>
      <c r="L55" s="1165"/>
      <c r="M55" s="1166"/>
    </row>
    <row r="56" spans="1:13" ht="15" customHeight="1">
      <c r="A56" s="1163"/>
      <c r="B56" s="156" t="s">
        <v>469</v>
      </c>
      <c r="C56" s="1164" t="s">
        <v>340</v>
      </c>
      <c r="D56" s="1165"/>
      <c r="E56" s="1165"/>
      <c r="F56" s="1165"/>
      <c r="G56" s="1165"/>
      <c r="H56" s="1165"/>
      <c r="I56" s="1165"/>
      <c r="J56" s="1165"/>
      <c r="K56" s="1165"/>
      <c r="L56" s="1165"/>
      <c r="M56" s="1166"/>
    </row>
    <row r="57" spans="1:13" ht="15" customHeight="1">
      <c r="A57" s="1163"/>
      <c r="B57" s="155" t="s">
        <v>470</v>
      </c>
      <c r="C57" s="1394" t="s">
        <v>543</v>
      </c>
      <c r="D57" s="1165"/>
      <c r="E57" s="1165"/>
      <c r="F57" s="1165"/>
      <c r="G57" s="1165"/>
      <c r="H57" s="1165"/>
      <c r="I57" s="1165"/>
      <c r="J57" s="1165"/>
      <c r="K57" s="1165"/>
      <c r="L57" s="1165"/>
      <c r="M57" s="1166"/>
    </row>
    <row r="58" spans="1:13" ht="15.75" customHeight="1" thickBot="1">
      <c r="A58" s="1170"/>
      <c r="B58" s="155" t="s">
        <v>472</v>
      </c>
      <c r="C58" s="1164">
        <v>3132877964</v>
      </c>
      <c r="D58" s="1165"/>
      <c r="E58" s="1165"/>
      <c r="F58" s="1165"/>
      <c r="G58" s="1165"/>
      <c r="H58" s="1165"/>
      <c r="I58" s="1165"/>
      <c r="J58" s="1165"/>
      <c r="K58" s="1165"/>
      <c r="L58" s="1165"/>
      <c r="M58" s="1166"/>
    </row>
    <row r="59" spans="1:13" ht="15" customHeight="1">
      <c r="A59" s="1162" t="s">
        <v>474</v>
      </c>
      <c r="B59" s="157" t="s">
        <v>475</v>
      </c>
      <c r="C59" s="1164" t="s">
        <v>544</v>
      </c>
      <c r="D59" s="1165"/>
      <c r="E59" s="1165"/>
      <c r="F59" s="1165"/>
      <c r="G59" s="1165"/>
      <c r="H59" s="1165"/>
      <c r="I59" s="1165"/>
      <c r="J59" s="1165"/>
      <c r="K59" s="1165"/>
      <c r="L59" s="1165"/>
      <c r="M59" s="1166"/>
    </row>
    <row r="60" spans="1:13" ht="15" customHeight="1">
      <c r="A60" s="1163"/>
      <c r="B60" s="157" t="s">
        <v>476</v>
      </c>
      <c r="C60" s="1164" t="s">
        <v>545</v>
      </c>
      <c r="D60" s="1165"/>
      <c r="E60" s="1165"/>
      <c r="F60" s="1165"/>
      <c r="G60" s="1165"/>
      <c r="H60" s="1165"/>
      <c r="I60" s="1165"/>
      <c r="J60" s="1165"/>
      <c r="K60" s="1165"/>
      <c r="L60" s="1165"/>
      <c r="M60" s="1166"/>
    </row>
    <row r="61" spans="1:13" ht="15" customHeight="1" thickBot="1">
      <c r="A61" s="1163"/>
      <c r="B61" s="158" t="s">
        <v>294</v>
      </c>
      <c r="C61" s="1164" t="s">
        <v>327</v>
      </c>
      <c r="D61" s="1165"/>
      <c r="E61" s="1165"/>
      <c r="F61" s="1165"/>
      <c r="G61" s="1165"/>
      <c r="H61" s="1165"/>
      <c r="I61" s="1165"/>
      <c r="J61" s="1165"/>
      <c r="K61" s="1165"/>
      <c r="L61" s="1165"/>
      <c r="M61" s="1166"/>
    </row>
    <row r="62" spans="1:13" ht="18" thickBot="1">
      <c r="A62" s="149" t="s">
        <v>254</v>
      </c>
      <c r="B62" s="159" t="s">
        <v>513</v>
      </c>
      <c r="C62" s="1443" t="s">
        <v>419</v>
      </c>
      <c r="D62" s="1429"/>
      <c r="E62" s="1429"/>
      <c r="F62" s="1429"/>
      <c r="G62" s="1429"/>
      <c r="H62" s="1429"/>
      <c r="I62" s="1429"/>
      <c r="J62" s="1429"/>
      <c r="K62" s="1429"/>
      <c r="L62" s="1429"/>
      <c r="M62" s="1430"/>
    </row>
  </sheetData>
  <mergeCells count="51">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G23:M23"/>
    <mergeCell ref="B25:B28"/>
    <mergeCell ref="B32:B34"/>
    <mergeCell ref="B35:B44"/>
    <mergeCell ref="F43:G43"/>
    <mergeCell ref="H43:I43"/>
    <mergeCell ref="B45:B48"/>
    <mergeCell ref="F46:F47"/>
    <mergeCell ref="G46:J47"/>
    <mergeCell ref="L46:M47"/>
    <mergeCell ref="C49:M49"/>
    <mergeCell ref="C11:M11"/>
    <mergeCell ref="C12:M12"/>
    <mergeCell ref="C13:M13"/>
    <mergeCell ref="B14:B15"/>
    <mergeCell ref="C14:D14"/>
    <mergeCell ref="F14:M14"/>
    <mergeCell ref="C15:M15"/>
    <mergeCell ref="B1:E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hyperlinks>
    <hyperlink ref="C57" r:id="rId1" xr:uid="{B4688585-DDC7-4B02-9A8E-733C8B774115}"/>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FC6FF-6F26-46E6-BF52-FE6B95809259}">
  <sheetPr>
    <tabColor rgb="FF0070C0"/>
  </sheetPr>
  <dimension ref="A1:M62"/>
  <sheetViews>
    <sheetView topLeftCell="A49" zoomScale="85" zoomScaleNormal="85" workbookViewId="0">
      <selection activeCell="J42" sqref="J42"/>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60"/>
      <c r="B1" s="61" t="s">
        <v>555</v>
      </c>
      <c r="C1" s="62"/>
      <c r="D1" s="62"/>
      <c r="E1" s="62"/>
      <c r="F1" s="62"/>
      <c r="G1" s="62"/>
      <c r="H1" s="62"/>
      <c r="I1" s="62"/>
      <c r="J1" s="62"/>
      <c r="K1" s="62"/>
      <c r="L1" s="62"/>
      <c r="M1" s="63"/>
    </row>
    <row r="2" spans="1:13" ht="17">
      <c r="A2" s="1186" t="s">
        <v>414</v>
      </c>
      <c r="B2" s="150" t="s">
        <v>415</v>
      </c>
      <c r="C2" s="247" t="s">
        <v>819</v>
      </c>
      <c r="D2" s="145"/>
      <c r="E2" s="145"/>
      <c r="F2" s="145"/>
      <c r="G2" s="145"/>
      <c r="H2" s="145"/>
      <c r="I2" s="145"/>
      <c r="J2" s="145"/>
      <c r="K2" s="145"/>
      <c r="L2" s="145"/>
      <c r="M2" s="146"/>
    </row>
    <row r="3" spans="1:13" ht="34">
      <c r="A3" s="1187"/>
      <c r="B3" s="162" t="s">
        <v>499</v>
      </c>
      <c r="C3" s="1202" t="s">
        <v>351</v>
      </c>
      <c r="D3" s="1203"/>
      <c r="E3" s="1203"/>
      <c r="F3" s="1203"/>
      <c r="G3" s="1203"/>
      <c r="H3" s="1203"/>
      <c r="I3" s="1203"/>
      <c r="J3" s="1203"/>
      <c r="K3" s="1203"/>
      <c r="L3" s="1203"/>
      <c r="M3" s="1204"/>
    </row>
    <row r="4" spans="1:13" ht="34.5" customHeight="1">
      <c r="A4" s="1187"/>
      <c r="B4" s="153" t="s">
        <v>290</v>
      </c>
      <c r="C4" s="122" t="s">
        <v>95</v>
      </c>
      <c r="D4" s="123"/>
      <c r="E4" s="124"/>
      <c r="F4" s="1205" t="s">
        <v>291</v>
      </c>
      <c r="G4" s="1206"/>
      <c r="H4" s="125" t="s">
        <v>354</v>
      </c>
      <c r="I4" s="1275"/>
      <c r="J4" s="1203"/>
      <c r="K4" s="1203"/>
      <c r="L4" s="1203"/>
      <c r="M4" s="1204"/>
    </row>
    <row r="5" spans="1:13" ht="23.25" customHeight="1">
      <c r="A5" s="1187"/>
      <c r="B5" s="153" t="s">
        <v>418</v>
      </c>
      <c r="C5" s="1388" t="s">
        <v>419</v>
      </c>
      <c r="D5" s="1389"/>
      <c r="E5" s="1389"/>
      <c r="F5" s="1389"/>
      <c r="G5" s="1389"/>
      <c r="H5" s="1389"/>
      <c r="I5" s="1389"/>
      <c r="J5" s="1389"/>
      <c r="K5" s="1389"/>
      <c r="L5" s="1389"/>
      <c r="M5" s="1390"/>
    </row>
    <row r="6" spans="1:13" ht="17">
      <c r="A6" s="1187"/>
      <c r="B6" s="153" t="s">
        <v>420</v>
      </c>
      <c r="C6" s="269" t="s">
        <v>419</v>
      </c>
      <c r="D6" s="126"/>
      <c r="E6" s="126"/>
      <c r="F6" s="126"/>
      <c r="G6" s="126"/>
      <c r="H6" s="126"/>
      <c r="I6" s="126"/>
      <c r="J6" s="126"/>
      <c r="K6" s="126"/>
      <c r="L6" s="126"/>
      <c r="M6" s="127"/>
    </row>
    <row r="7" spans="1:13" ht="17">
      <c r="A7" s="1187"/>
      <c r="B7" s="162" t="s">
        <v>421</v>
      </c>
      <c r="C7" s="1191" t="s">
        <v>10</v>
      </c>
      <c r="D7" s="1192"/>
      <c r="E7" s="128"/>
      <c r="F7" s="128"/>
      <c r="G7" s="129"/>
      <c r="H7" s="67" t="s">
        <v>294</v>
      </c>
      <c r="I7" s="1193" t="s">
        <v>18</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89" t="s">
        <v>327</v>
      </c>
      <c r="D9" s="1190"/>
      <c r="E9" s="28"/>
      <c r="F9" s="1190"/>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81" customHeight="1">
      <c r="A11" s="1187"/>
      <c r="B11" s="162" t="s">
        <v>424</v>
      </c>
      <c r="C11" s="1214" t="s">
        <v>1095</v>
      </c>
      <c r="D11" s="1215"/>
      <c r="E11" s="1215"/>
      <c r="F11" s="1215"/>
      <c r="G11" s="1215"/>
      <c r="H11" s="1215"/>
      <c r="I11" s="1215"/>
      <c r="J11" s="1215"/>
      <c r="K11" s="1215"/>
      <c r="L11" s="1215"/>
      <c r="M11" s="1218"/>
    </row>
    <row r="12" spans="1:13" ht="346.5" customHeight="1">
      <c r="A12" s="1187"/>
      <c r="B12" s="162" t="s">
        <v>503</v>
      </c>
      <c r="C12" s="1214" t="s">
        <v>1098</v>
      </c>
      <c r="D12" s="1215"/>
      <c r="E12" s="1215"/>
      <c r="F12" s="1215"/>
      <c r="G12" s="1215"/>
      <c r="H12" s="1215"/>
      <c r="I12" s="1215"/>
      <c r="J12" s="1215"/>
      <c r="K12" s="1215"/>
      <c r="L12" s="1215"/>
      <c r="M12" s="1218"/>
    </row>
    <row r="13" spans="1:13" ht="51" customHeight="1">
      <c r="A13" s="1187"/>
      <c r="B13" s="162" t="s">
        <v>504</v>
      </c>
      <c r="C13" s="1214" t="s">
        <v>350</v>
      </c>
      <c r="D13" s="1215"/>
      <c r="E13" s="1215"/>
      <c r="F13" s="1215"/>
      <c r="G13" s="1215"/>
      <c r="H13" s="1215"/>
      <c r="I13" s="1215"/>
      <c r="J13" s="1215"/>
      <c r="K13" s="1215"/>
      <c r="L13" s="1215"/>
      <c r="M13" s="1218"/>
    </row>
    <row r="14" spans="1:13" ht="79" customHeight="1">
      <c r="A14" s="1187"/>
      <c r="B14" s="1273" t="s">
        <v>505</v>
      </c>
      <c r="C14" s="1184" t="s">
        <v>86</v>
      </c>
      <c r="D14" s="1185"/>
      <c r="E14" s="91" t="s">
        <v>108</v>
      </c>
      <c r="F14" s="1279" t="s">
        <v>352</v>
      </c>
      <c r="G14" s="1215"/>
      <c r="H14" s="1215"/>
      <c r="I14" s="1215"/>
      <c r="J14" s="1215"/>
      <c r="K14" s="1215"/>
      <c r="L14" s="1215"/>
      <c r="M14" s="1218"/>
    </row>
    <row r="15" spans="1:13">
      <c r="A15" s="1187"/>
      <c r="B15" s="1274"/>
      <c r="C15" s="1184"/>
      <c r="D15" s="1185"/>
      <c r="E15" s="1185"/>
      <c r="F15" s="1185"/>
      <c r="G15" s="1185"/>
      <c r="H15" s="1185"/>
      <c r="I15" s="1185"/>
      <c r="J15" s="1185"/>
      <c r="K15" s="1185"/>
      <c r="L15" s="1185"/>
      <c r="M15" s="1272"/>
    </row>
    <row r="16" spans="1:13" ht="17">
      <c r="A16" s="1178" t="s">
        <v>238</v>
      </c>
      <c r="B16" s="151" t="s">
        <v>280</v>
      </c>
      <c r="C16" s="1184" t="s">
        <v>1</v>
      </c>
      <c r="D16" s="1185"/>
      <c r="E16" s="1185"/>
      <c r="F16" s="1185"/>
      <c r="G16" s="1185"/>
      <c r="H16" s="1185"/>
      <c r="I16" s="1185"/>
      <c r="J16" s="1185"/>
      <c r="K16" s="1185"/>
      <c r="L16" s="1185"/>
      <c r="M16" s="1272"/>
    </row>
    <row r="17" spans="1:13" ht="38.5" customHeight="1">
      <c r="A17" s="1179"/>
      <c r="B17" s="151" t="s">
        <v>507</v>
      </c>
      <c r="C17" s="1184" t="s">
        <v>702</v>
      </c>
      <c r="D17" s="1185"/>
      <c r="E17" s="1185"/>
      <c r="F17" s="1185"/>
      <c r="G17" s="1185"/>
      <c r="H17" s="1185"/>
      <c r="I17" s="1185"/>
      <c r="J17" s="1185"/>
      <c r="K17" s="1185"/>
      <c r="L17" s="1185"/>
      <c r="M17" s="127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20" t="s">
        <v>430</v>
      </c>
      <c r="E23" s="18" t="s">
        <v>436</v>
      </c>
      <c r="F23" s="139" t="s">
        <v>486</v>
      </c>
      <c r="G23" s="139"/>
      <c r="H23" s="139"/>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t="s">
        <v>430</v>
      </c>
      <c r="K26" s="24"/>
      <c r="L26" s="26"/>
      <c r="M26" s="116"/>
    </row>
    <row r="27" spans="1:13" ht="17">
      <c r="A27" s="1179"/>
      <c r="B27" s="1174"/>
      <c r="C27" s="77" t="s">
        <v>441</v>
      </c>
      <c r="D27" s="25"/>
      <c r="E27" s="26"/>
      <c r="F27" s="18" t="s">
        <v>442</v>
      </c>
      <c r="G27" s="19"/>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249" t="s">
        <v>728</v>
      </c>
      <c r="E30" s="24"/>
      <c r="F30" s="32" t="s">
        <v>445</v>
      </c>
      <c r="G30" s="19" t="s">
        <v>728</v>
      </c>
      <c r="H30" s="24"/>
      <c r="I30" s="32" t="s">
        <v>446</v>
      </c>
      <c r="J30" s="448"/>
      <c r="K30" s="101"/>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1085">
        <v>2023</v>
      </c>
      <c r="E33" s="35"/>
      <c r="F33" s="24" t="s">
        <v>449</v>
      </c>
      <c r="G33" s="36" t="s">
        <v>482</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416">
        <v>2022</v>
      </c>
      <c r="E36" s="6"/>
      <c r="F36" s="352">
        <v>2023</v>
      </c>
      <c r="G36" s="6"/>
      <c r="H36" s="498">
        <v>2024</v>
      </c>
      <c r="I36" s="141"/>
      <c r="J36" s="498">
        <v>2025</v>
      </c>
      <c r="K36" s="6"/>
      <c r="L36" s="352">
        <v>2026</v>
      </c>
      <c r="M36" s="40"/>
    </row>
    <row r="37" spans="1:13">
      <c r="A37" s="1179"/>
      <c r="B37" s="1174"/>
      <c r="C37" s="88"/>
      <c r="D37" s="516"/>
      <c r="E37" s="9"/>
      <c r="F37" s="516">
        <v>134</v>
      </c>
      <c r="G37" s="9"/>
      <c r="H37" s="516">
        <v>131</v>
      </c>
      <c r="I37" s="9"/>
      <c r="J37" s="516">
        <v>97</v>
      </c>
      <c r="K37" s="9"/>
      <c r="L37" s="516">
        <v>153</v>
      </c>
      <c r="M37" s="100"/>
    </row>
    <row r="38" spans="1:13">
      <c r="A38" s="1179"/>
      <c r="B38" s="1174"/>
      <c r="C38" s="88"/>
      <c r="D38" s="352">
        <v>2027</v>
      </c>
      <c r="E38" s="6"/>
      <c r="F38" s="352">
        <v>2028</v>
      </c>
      <c r="G38" s="6"/>
      <c r="H38" s="498">
        <v>2029</v>
      </c>
      <c r="I38" s="141"/>
      <c r="J38" s="498">
        <v>2030</v>
      </c>
      <c r="K38" s="6"/>
      <c r="L38" s="352">
        <v>2031</v>
      </c>
      <c r="M38" s="16"/>
    </row>
    <row r="39" spans="1:13">
      <c r="A39" s="1179"/>
      <c r="B39" s="1174"/>
      <c r="C39" s="88"/>
      <c r="D39" s="515">
        <v>153</v>
      </c>
      <c r="E39" s="9"/>
      <c r="F39" s="516">
        <v>153</v>
      </c>
      <c r="G39" s="9"/>
      <c r="H39" s="516">
        <v>97</v>
      </c>
      <c r="I39" s="9"/>
      <c r="J39" s="515">
        <v>153</v>
      </c>
      <c r="K39" s="9"/>
      <c r="L39" s="515">
        <v>153</v>
      </c>
      <c r="M39" s="100"/>
    </row>
    <row r="40" spans="1:13">
      <c r="A40" s="1179"/>
      <c r="B40" s="1174"/>
      <c r="C40" s="88"/>
      <c r="D40" s="6">
        <v>2032</v>
      </c>
      <c r="E40" s="6"/>
      <c r="F40" s="352">
        <v>2033</v>
      </c>
      <c r="G40" s="6"/>
      <c r="H40" s="517">
        <v>2034</v>
      </c>
      <c r="I40" s="141"/>
      <c r="J40" s="141"/>
      <c r="K40" s="6"/>
      <c r="L40" s="6"/>
      <c r="M40" s="16"/>
    </row>
    <row r="41" spans="1:13">
      <c r="A41" s="1179"/>
      <c r="B41" s="1174"/>
      <c r="C41" s="88"/>
      <c r="D41" s="262">
        <v>153</v>
      </c>
      <c r="E41" s="9"/>
      <c r="F41" s="515">
        <v>153</v>
      </c>
      <c r="G41" s="99"/>
      <c r="H41" s="352">
        <v>153</v>
      </c>
      <c r="I41" s="6"/>
      <c r="J41" s="102"/>
      <c r="K41" s="6"/>
      <c r="L41" s="102"/>
      <c r="M41" s="6"/>
    </row>
    <row r="42" spans="1:13" ht="17">
      <c r="A42" s="1179"/>
      <c r="B42" s="1174"/>
      <c r="C42" s="88"/>
      <c r="D42" s="10" t="s">
        <v>454</v>
      </c>
      <c r="E42" s="99"/>
      <c r="F42" s="10" t="s">
        <v>455</v>
      </c>
      <c r="G42" s="99"/>
      <c r="H42" s="102"/>
      <c r="I42" s="6"/>
      <c r="J42" s="102"/>
      <c r="K42" s="6"/>
      <c r="L42" s="102"/>
      <c r="M42" s="90"/>
    </row>
    <row r="43" spans="1:13">
      <c r="A43" s="1179"/>
      <c r="B43" s="1174"/>
      <c r="C43" s="88"/>
      <c r="D43" s="98"/>
      <c r="E43" s="9"/>
      <c r="F43" s="1392">
        <v>1683</v>
      </c>
      <c r="G43" s="1393"/>
      <c r="H43" s="1278"/>
      <c r="I43" s="1278"/>
      <c r="J43" s="102"/>
      <c r="K43" s="6"/>
      <c r="L43" s="102"/>
      <c r="M43" s="90"/>
    </row>
    <row r="44" spans="1:13">
      <c r="A44" s="1179"/>
      <c r="B44" s="1174"/>
      <c r="C44" s="89"/>
      <c r="D44" s="10"/>
      <c r="E44" s="99"/>
      <c r="F44" s="10"/>
      <c r="G44" s="99"/>
      <c r="H44" s="97"/>
      <c r="I44" s="74"/>
      <c r="J44" s="97"/>
      <c r="K44" s="74"/>
      <c r="L44" s="97"/>
      <c r="M44" s="75"/>
    </row>
    <row r="45" spans="1:13" ht="18" customHeight="1">
      <c r="A45" s="1179"/>
      <c r="B45" s="1181" t="s">
        <v>456</v>
      </c>
      <c r="C45" s="79"/>
      <c r="D45" s="23"/>
      <c r="E45" s="23"/>
      <c r="F45" s="23"/>
      <c r="G45" s="23"/>
      <c r="H45" s="23"/>
      <c r="I45" s="23"/>
      <c r="J45" s="23"/>
      <c r="K45" s="23"/>
      <c r="L45" s="26"/>
      <c r="M45" s="116"/>
    </row>
    <row r="46" spans="1:13" ht="17">
      <c r="A46" s="1179"/>
      <c r="B46" s="1174"/>
      <c r="C46" s="117"/>
      <c r="D46" s="41" t="s">
        <v>93</v>
      </c>
      <c r="E46" s="42" t="s">
        <v>95</v>
      </c>
      <c r="F46" s="1176" t="s">
        <v>457</v>
      </c>
      <c r="G46" s="1177" t="s">
        <v>103</v>
      </c>
      <c r="H46" s="1177"/>
      <c r="I46" s="1177"/>
      <c r="J46" s="1177"/>
      <c r="K46" s="118" t="s">
        <v>458</v>
      </c>
      <c r="L46" s="1219"/>
      <c r="M46" s="1220"/>
    </row>
    <row r="47" spans="1:13">
      <c r="A47" s="1179"/>
      <c r="B47" s="1174"/>
      <c r="C47" s="117"/>
      <c r="D47" s="119" t="s">
        <v>430</v>
      </c>
      <c r="E47" s="19"/>
      <c r="F47" s="1176"/>
      <c r="G47" s="1177"/>
      <c r="H47" s="1177"/>
      <c r="I47" s="1177"/>
      <c r="J47" s="1177"/>
      <c r="K47" s="26"/>
      <c r="L47" s="1221"/>
      <c r="M47" s="1222"/>
    </row>
    <row r="48" spans="1:13">
      <c r="A48" s="1179"/>
      <c r="B48" s="1175"/>
      <c r="C48" s="120"/>
      <c r="D48" s="121"/>
      <c r="E48" s="121"/>
      <c r="F48" s="121"/>
      <c r="G48" s="121"/>
      <c r="H48" s="121"/>
      <c r="I48" s="121"/>
      <c r="J48" s="121"/>
      <c r="K48" s="121"/>
      <c r="L48" s="26"/>
      <c r="M48" s="116"/>
    </row>
    <row r="49" spans="1:13" ht="78.75" customHeight="1">
      <c r="A49" s="1179"/>
      <c r="B49" s="162" t="s">
        <v>459</v>
      </c>
      <c r="C49" s="1214" t="s">
        <v>1099</v>
      </c>
      <c r="D49" s="1215"/>
      <c r="E49" s="1215"/>
      <c r="F49" s="1215"/>
      <c r="G49" s="1215"/>
      <c r="H49" s="1215"/>
      <c r="I49" s="1215"/>
      <c r="J49" s="1215"/>
      <c r="K49" s="1215"/>
      <c r="L49" s="1215"/>
      <c r="M49" s="1218"/>
    </row>
    <row r="50" spans="1:13" ht="17">
      <c r="A50" s="1179"/>
      <c r="B50" s="151" t="s">
        <v>460</v>
      </c>
      <c r="C50" s="248" t="s">
        <v>1096</v>
      </c>
      <c r="D50" s="143"/>
      <c r="E50" s="143"/>
      <c r="F50" s="143"/>
      <c r="G50" s="143"/>
      <c r="H50" s="143"/>
      <c r="I50" s="143"/>
      <c r="J50" s="143"/>
      <c r="K50" s="143"/>
      <c r="L50" s="143"/>
      <c r="M50" s="144"/>
    </row>
    <row r="51" spans="1:13" ht="17">
      <c r="A51" s="1179"/>
      <c r="B51" s="151" t="s">
        <v>461</v>
      </c>
      <c r="C51" s="142">
        <v>30</v>
      </c>
      <c r="D51" s="143"/>
      <c r="E51" s="143"/>
      <c r="F51" s="143"/>
      <c r="G51" s="143"/>
      <c r="H51" s="143"/>
      <c r="I51" s="143"/>
      <c r="J51" s="143"/>
      <c r="K51" s="143"/>
      <c r="L51" s="143"/>
      <c r="M51" s="144"/>
    </row>
    <row r="52" spans="1:13" ht="17">
      <c r="A52" s="1179"/>
      <c r="B52" s="151" t="s">
        <v>462</v>
      </c>
      <c r="C52" s="252">
        <v>45323</v>
      </c>
      <c r="D52" s="143"/>
      <c r="E52" s="143"/>
      <c r="F52" s="143"/>
      <c r="G52" s="143"/>
      <c r="H52" s="143"/>
      <c r="I52" s="143"/>
      <c r="J52" s="143"/>
      <c r="K52" s="143"/>
      <c r="L52" s="143"/>
      <c r="M52" s="144"/>
    </row>
    <row r="53" spans="1:13" ht="15.75" customHeight="1">
      <c r="A53" s="1162" t="s">
        <v>250</v>
      </c>
      <c r="B53" s="155" t="s">
        <v>463</v>
      </c>
      <c r="C53" s="1164" t="s">
        <v>487</v>
      </c>
      <c r="D53" s="1165"/>
      <c r="E53" s="1165"/>
      <c r="F53" s="1165"/>
      <c r="G53" s="1165"/>
      <c r="H53" s="1165"/>
      <c r="I53" s="1165"/>
      <c r="J53" s="1165"/>
      <c r="K53" s="1165"/>
      <c r="L53" s="1165"/>
      <c r="M53" s="1166"/>
    </row>
    <row r="54" spans="1:13" ht="17">
      <c r="A54" s="1163"/>
      <c r="B54" s="155" t="s">
        <v>465</v>
      </c>
      <c r="C54" s="1164" t="s">
        <v>466</v>
      </c>
      <c r="D54" s="1165"/>
      <c r="E54" s="1165"/>
      <c r="F54" s="1165"/>
      <c r="G54" s="1165"/>
      <c r="H54" s="1165"/>
      <c r="I54" s="1165"/>
      <c r="J54" s="1165"/>
      <c r="K54" s="1165"/>
      <c r="L54" s="1165"/>
      <c r="M54" s="1166"/>
    </row>
    <row r="55" spans="1:13" ht="17">
      <c r="A55" s="1163"/>
      <c r="B55" s="155" t="s">
        <v>467</v>
      </c>
      <c r="C55" s="1164" t="s">
        <v>327</v>
      </c>
      <c r="D55" s="1165"/>
      <c r="E55" s="1165"/>
      <c r="F55" s="1165"/>
      <c r="G55" s="1165"/>
      <c r="H55" s="1165"/>
      <c r="I55" s="1165"/>
      <c r="J55" s="1165"/>
      <c r="K55" s="1165"/>
      <c r="L55" s="1165"/>
      <c r="M55" s="1166"/>
    </row>
    <row r="56" spans="1:13" ht="15.75" customHeight="1">
      <c r="A56" s="1163"/>
      <c r="B56" s="156" t="s">
        <v>469</v>
      </c>
      <c r="C56" s="1164" t="s">
        <v>328</v>
      </c>
      <c r="D56" s="1165"/>
      <c r="E56" s="1165"/>
      <c r="F56" s="1165"/>
      <c r="G56" s="1165"/>
      <c r="H56" s="1165"/>
      <c r="I56" s="1165"/>
      <c r="J56" s="1165"/>
      <c r="K56" s="1165"/>
      <c r="L56" s="1165"/>
      <c r="M56" s="1166"/>
    </row>
    <row r="57" spans="1:13" ht="15.75" customHeight="1">
      <c r="A57" s="1163"/>
      <c r="B57" s="155" t="s">
        <v>470</v>
      </c>
      <c r="C57" s="1394" t="s">
        <v>471</v>
      </c>
      <c r="D57" s="1165"/>
      <c r="E57" s="1165"/>
      <c r="F57" s="1165"/>
      <c r="G57" s="1165"/>
      <c r="H57" s="1165"/>
      <c r="I57" s="1165"/>
      <c r="J57" s="1165"/>
      <c r="K57" s="1165"/>
      <c r="L57" s="1165"/>
      <c r="M57" s="1166"/>
    </row>
    <row r="58" spans="1:13" ht="18" thickBot="1">
      <c r="A58" s="1170"/>
      <c r="B58" s="155" t="s">
        <v>472</v>
      </c>
      <c r="C58" s="1164"/>
      <c r="D58" s="1165"/>
      <c r="E58" s="1165"/>
      <c r="F58" s="1165"/>
      <c r="G58" s="1165"/>
      <c r="H58" s="1165"/>
      <c r="I58" s="1165"/>
      <c r="J58" s="1165"/>
      <c r="K58" s="1165"/>
      <c r="L58" s="1165"/>
      <c r="M58" s="1166"/>
    </row>
    <row r="59" spans="1:13" ht="15.75" customHeight="1">
      <c r="A59" s="1162" t="s">
        <v>474</v>
      </c>
      <c r="B59" s="157" t="s">
        <v>475</v>
      </c>
      <c r="C59" s="1164" t="s">
        <v>557</v>
      </c>
      <c r="D59" s="1165"/>
      <c r="E59" s="1165"/>
      <c r="F59" s="1165"/>
      <c r="G59" s="1165"/>
      <c r="H59" s="1165"/>
      <c r="I59" s="1165"/>
      <c r="J59" s="1165"/>
      <c r="K59" s="1165"/>
      <c r="L59" s="1165"/>
      <c r="M59" s="1166"/>
    </row>
    <row r="60" spans="1:13" ht="30" customHeight="1">
      <c r="A60" s="1163"/>
      <c r="B60" s="157" t="s">
        <v>476</v>
      </c>
      <c r="C60" s="1164" t="s">
        <v>558</v>
      </c>
      <c r="D60" s="1165"/>
      <c r="E60" s="1165"/>
      <c r="F60" s="1165"/>
      <c r="G60" s="1165"/>
      <c r="H60" s="1165"/>
      <c r="I60" s="1165"/>
      <c r="J60" s="1165"/>
      <c r="K60" s="1165"/>
      <c r="L60" s="1165"/>
      <c r="M60" s="1166"/>
    </row>
    <row r="61" spans="1:13" ht="30" customHeight="1" thickBot="1">
      <c r="A61" s="1163"/>
      <c r="B61" s="158" t="s">
        <v>294</v>
      </c>
      <c r="C61" s="1164" t="s">
        <v>327</v>
      </c>
      <c r="D61" s="1165"/>
      <c r="E61" s="1165"/>
      <c r="F61" s="1165"/>
      <c r="G61" s="1165"/>
      <c r="H61" s="1165"/>
      <c r="I61" s="1165"/>
      <c r="J61" s="1165"/>
      <c r="K61" s="1165"/>
      <c r="L61" s="1165"/>
      <c r="M61" s="1166"/>
    </row>
    <row r="62" spans="1:13" ht="18" thickBot="1">
      <c r="A62" s="149" t="s">
        <v>254</v>
      </c>
      <c r="B62" s="159"/>
      <c r="C62" s="1167"/>
      <c r="D62" s="1285"/>
      <c r="E62" s="1285"/>
      <c r="F62" s="1285"/>
      <c r="G62" s="1285"/>
      <c r="H62" s="1285"/>
      <c r="I62" s="1285"/>
      <c r="J62" s="1285"/>
      <c r="K62" s="1285"/>
      <c r="L62" s="1285"/>
      <c r="M62" s="1286"/>
    </row>
  </sheetData>
  <mergeCells count="47">
    <mergeCell ref="C13:M13"/>
    <mergeCell ref="A59:A61"/>
    <mergeCell ref="C59:M59"/>
    <mergeCell ref="C60:M60"/>
    <mergeCell ref="C61:M61"/>
    <mergeCell ref="B14:B15"/>
    <mergeCell ref="C14:D14"/>
    <mergeCell ref="F14:M14"/>
    <mergeCell ref="C15:M15"/>
    <mergeCell ref="B35:B44"/>
    <mergeCell ref="F43:G43"/>
    <mergeCell ref="H43:I43"/>
    <mergeCell ref="B45:B48"/>
    <mergeCell ref="F46:F47"/>
    <mergeCell ref="G46:J47"/>
    <mergeCell ref="A2:A15"/>
    <mergeCell ref="C62:M62"/>
    <mergeCell ref="L46:M47"/>
    <mergeCell ref="C49:M49"/>
    <mergeCell ref="A53:A58"/>
    <mergeCell ref="C53:M53"/>
    <mergeCell ref="C54:M54"/>
    <mergeCell ref="C55:M55"/>
    <mergeCell ref="C56:M56"/>
    <mergeCell ref="C57:M57"/>
    <mergeCell ref="C58:M58"/>
    <mergeCell ref="A16:A52"/>
    <mergeCell ref="C16:M16"/>
    <mergeCell ref="C17:M17"/>
    <mergeCell ref="B18:B24"/>
    <mergeCell ref="B25:B28"/>
    <mergeCell ref="B32:B34"/>
    <mergeCell ref="C11:M11"/>
    <mergeCell ref="C12:M12"/>
    <mergeCell ref="C3:M3"/>
    <mergeCell ref="B8:B10"/>
    <mergeCell ref="C9:D9"/>
    <mergeCell ref="F9:G9"/>
    <mergeCell ref="I9:J9"/>
    <mergeCell ref="C10:D10"/>
    <mergeCell ref="F10:G10"/>
    <mergeCell ref="I10:J10"/>
    <mergeCell ref="F4:G4"/>
    <mergeCell ref="I4:M4"/>
    <mergeCell ref="C5:M5"/>
    <mergeCell ref="C7:D7"/>
    <mergeCell ref="I7:M7"/>
  </mergeCells>
  <dataValidations count="7">
    <dataValidation allowBlank="1" showInputMessage="1" showErrorMessage="1" prompt="Seleccione de la lista desplegable" sqref="B4 B7 H7" xr:uid="{E3356075-3BC8-4B96-B6F3-6BC4DA4CDF42}"/>
    <dataValidation allowBlank="1" showInputMessage="1" showErrorMessage="1" prompt="Incluir una ficha por cada indicador, ya sea de producto o de resultado" sqref="B1" xr:uid="{C451C925-D7E5-453E-A418-858B701D827B}"/>
    <dataValidation allowBlank="1" showInputMessage="1" showErrorMessage="1" prompt="Identifique el ODS a que le apunta el indicador de producto. Seleccione de la lista desplegable._x000a_" sqref="B14:B15" xr:uid="{57D2B8F2-8291-4EBB-A6DC-072AF1DD77B6}"/>
    <dataValidation allowBlank="1" showInputMessage="1" showErrorMessage="1" prompt="Identifique la meta ODS a que le apunta el indicador de producto. Seleccione de la lista desplegable." sqref="E14" xr:uid="{4A4AC847-C9F8-4F5C-8232-5752E2DD7283}"/>
    <dataValidation allowBlank="1" showInputMessage="1" showErrorMessage="1" prompt="Determine si el indicador responde a un enfoque (Derechos Humanos, Género, Diferencial, Poblacional, Ambiental y Territorial). Si responde a más de enfoque separelos por ;" sqref="B16" xr:uid="{45EBA61D-5F6C-4EA1-A25C-407A70D793B8}"/>
    <dataValidation allowBlank="1" showInputMessage="1" showErrorMessage="1" prompt="Si corresponde a un indicador del PDD, identifique el código de la meta el cual se encuentra en el listado de indicadores del plan que se encuentra en la caja de herramientas._x000a__x000a_" sqref="F4" xr:uid="{F149405F-8FA2-4C8B-9504-5AFB86FB0B4F}"/>
    <dataValidation type="list" allowBlank="1" showInputMessage="1" showErrorMessage="1" sqref="I7:M7" xr:uid="{DFF952C9-0A34-4F83-984D-23B7CD688810}">
      <formula1>INDIRECT($C$7)</formula1>
    </dataValidation>
  </dataValidations>
  <hyperlinks>
    <hyperlink ref="C57" r:id="rId1" xr:uid="{E25F525D-44BB-4950-9565-97048E6CEC89}"/>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4">
        <x14:dataValidation type="list" allowBlank="1" showInputMessage="1" showErrorMessage="1" xr:uid="{DB560DD5-F62A-411C-9B63-6F78E861CE5A}">
          <x14:formula1>
            <xm:f>Desplegables!$B$45:$B$46</xm:f>
          </x14:formula1>
          <xm:sqref>C4</xm:sqref>
        </x14:dataValidation>
        <x14:dataValidation type="list" allowBlank="1" showInputMessage="1" showErrorMessage="1" xr:uid="{64930439-FDDA-4FC2-ACC2-CF0E700BC4F2}">
          <x14:formula1>
            <xm:f>Desplegables!$B$50:$B$52</xm:f>
          </x14:formula1>
          <xm:sqref>G46:J47</xm:sqref>
        </x14:dataValidation>
        <x14:dataValidation type="list" allowBlank="1" showInputMessage="1" showErrorMessage="1" xr:uid="{63CC2255-F1E5-441A-BBE3-53D244A20F3E}">
          <x14:formula1>
            <xm:f>Desplegables!$I$4:$I$18</xm:f>
          </x14:formula1>
          <xm:sqref>C7</xm:sqref>
        </x14:dataValidation>
        <x14:dataValidation type="list" allowBlank="1" showInputMessage="1" showErrorMessage="1" xr:uid="{C41F1117-C1B0-448F-B323-D505FEF2E09C}">
          <x14:formula1>
            <xm:f>Desplegables!$L$24:$L$39</xm:f>
          </x14:formula1>
          <xm:sqref>C14:D14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4FB79-0CE5-4C4E-A2A9-287E4585BECB}">
  <sheetPr>
    <tabColor rgb="FF0070C0"/>
  </sheetPr>
  <dimension ref="A1:M62"/>
  <sheetViews>
    <sheetView topLeftCell="A40" zoomScale="85" zoomScaleNormal="85" workbookViewId="0">
      <selection activeCell="N11" sqref="N11"/>
    </sheetView>
  </sheetViews>
  <sheetFormatPr baseColWidth="10" defaultColWidth="11.5" defaultRowHeight="16"/>
  <cols>
    <col min="1" max="1" width="25.1640625" style="12" customWidth="1"/>
    <col min="2" max="2" width="39.1640625" style="43" customWidth="1"/>
    <col min="3" max="12" width="11.5" style="12"/>
    <col min="13" max="13" width="24" style="12" customWidth="1"/>
    <col min="14" max="16384" width="11.5" style="12"/>
  </cols>
  <sheetData>
    <row r="1" spans="1:13" ht="17" thickBot="1">
      <c r="A1" s="60"/>
      <c r="B1" s="61" t="s">
        <v>744</v>
      </c>
      <c r="C1" s="62"/>
      <c r="D1" s="62"/>
      <c r="E1" s="62"/>
      <c r="F1" s="62"/>
      <c r="G1" s="62"/>
      <c r="H1" s="62"/>
      <c r="I1" s="62"/>
      <c r="J1" s="62"/>
      <c r="K1" s="62"/>
      <c r="L1" s="62"/>
      <c r="M1" s="63"/>
    </row>
    <row r="2" spans="1:13" ht="17">
      <c r="A2" s="1186" t="s">
        <v>414</v>
      </c>
      <c r="B2" s="150" t="s">
        <v>415</v>
      </c>
      <c r="C2" s="247" t="s">
        <v>821</v>
      </c>
      <c r="D2" s="145"/>
      <c r="E2" s="145"/>
      <c r="F2" s="145"/>
      <c r="G2" s="145"/>
      <c r="H2" s="145"/>
      <c r="I2" s="145"/>
      <c r="J2" s="145"/>
      <c r="K2" s="145"/>
      <c r="L2" s="145"/>
      <c r="M2" s="146"/>
    </row>
    <row r="3" spans="1:13" ht="34">
      <c r="A3" s="1187"/>
      <c r="B3" s="162" t="s">
        <v>499</v>
      </c>
      <c r="C3" s="1202" t="s">
        <v>351</v>
      </c>
      <c r="D3" s="1203"/>
      <c r="E3" s="1203"/>
      <c r="F3" s="1203"/>
      <c r="G3" s="1203"/>
      <c r="H3" s="1203"/>
      <c r="I3" s="1203"/>
      <c r="J3" s="1203"/>
      <c r="K3" s="1203"/>
      <c r="L3" s="1203"/>
      <c r="M3" s="1204"/>
    </row>
    <row r="4" spans="1:13" ht="30.75" customHeight="1">
      <c r="A4" s="1187"/>
      <c r="B4" s="153" t="s">
        <v>290</v>
      </c>
      <c r="C4" s="122" t="s">
        <v>95</v>
      </c>
      <c r="D4" s="123"/>
      <c r="E4" s="124"/>
      <c r="F4" s="1205" t="s">
        <v>291</v>
      </c>
      <c r="G4" s="1206"/>
      <c r="H4" s="125" t="s">
        <v>354</v>
      </c>
      <c r="I4" s="1275"/>
      <c r="J4" s="1203"/>
      <c r="K4" s="1203"/>
      <c r="L4" s="1203"/>
      <c r="M4" s="1204"/>
    </row>
    <row r="5" spans="1:13" ht="21" customHeight="1">
      <c r="A5" s="1187"/>
      <c r="B5" s="153" t="s">
        <v>418</v>
      </c>
      <c r="C5" s="1388" t="s">
        <v>419</v>
      </c>
      <c r="D5" s="1389"/>
      <c r="E5" s="1389"/>
      <c r="F5" s="1389"/>
      <c r="G5" s="1389"/>
      <c r="H5" s="1389"/>
      <c r="I5" s="1389"/>
      <c r="J5" s="1389"/>
      <c r="K5" s="1389"/>
      <c r="L5" s="1389"/>
      <c r="M5" s="1390"/>
    </row>
    <row r="6" spans="1:13" ht="17">
      <c r="A6" s="1187"/>
      <c r="B6" s="153" t="s">
        <v>420</v>
      </c>
      <c r="C6" s="269" t="s">
        <v>419</v>
      </c>
      <c r="D6" s="126"/>
      <c r="E6" s="126"/>
      <c r="F6" s="126"/>
      <c r="G6" s="126"/>
      <c r="H6" s="126"/>
      <c r="I6" s="126"/>
      <c r="J6" s="126"/>
      <c r="K6" s="126"/>
      <c r="L6" s="126"/>
      <c r="M6" s="127"/>
    </row>
    <row r="7" spans="1:13" ht="17">
      <c r="A7" s="1187"/>
      <c r="B7" s="162" t="s">
        <v>421</v>
      </c>
      <c r="C7" s="1191" t="s">
        <v>10</v>
      </c>
      <c r="D7" s="1192"/>
      <c r="E7" s="128"/>
      <c r="F7" s="128"/>
      <c r="G7" s="129"/>
      <c r="H7" s="67" t="s">
        <v>294</v>
      </c>
      <c r="I7" s="1193" t="s">
        <v>18</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89" t="s">
        <v>327</v>
      </c>
      <c r="D9" s="1190"/>
      <c r="E9" s="28"/>
      <c r="F9" s="1190"/>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86.25" customHeight="1">
      <c r="A11" s="1187"/>
      <c r="B11" s="162" t="s">
        <v>424</v>
      </c>
      <c r="C11" s="1235" t="s">
        <v>1097</v>
      </c>
      <c r="D11" s="1233"/>
      <c r="E11" s="1233"/>
      <c r="F11" s="1233"/>
      <c r="G11" s="1233"/>
      <c r="H11" s="1233"/>
      <c r="I11" s="1233"/>
      <c r="J11" s="1233"/>
      <c r="K11" s="1233"/>
      <c r="L11" s="1233"/>
      <c r="M11" s="1234"/>
    </row>
    <row r="12" spans="1:13" ht="150" customHeight="1">
      <c r="A12" s="1187"/>
      <c r="B12" s="162" t="s">
        <v>503</v>
      </c>
      <c r="C12" s="1444" t="s">
        <v>1100</v>
      </c>
      <c r="D12" s="1445"/>
      <c r="E12" s="1445"/>
      <c r="F12" s="1445"/>
      <c r="G12" s="1445"/>
      <c r="H12" s="1445"/>
      <c r="I12" s="1445"/>
      <c r="J12" s="1445"/>
      <c r="K12" s="1445"/>
      <c r="L12" s="1445"/>
      <c r="M12" s="1446"/>
    </row>
    <row r="13" spans="1:13" ht="51" customHeight="1">
      <c r="A13" s="1187"/>
      <c r="B13" s="162" t="s">
        <v>504</v>
      </c>
      <c r="C13" s="1254" t="s">
        <v>350</v>
      </c>
      <c r="D13" s="1255"/>
      <c r="E13" s="1255"/>
      <c r="F13" s="1255"/>
      <c r="G13" s="1255"/>
      <c r="H13" s="1255"/>
      <c r="I13" s="1255"/>
      <c r="J13" s="1255"/>
      <c r="K13" s="1255"/>
      <c r="L13" s="1255"/>
      <c r="M13" s="1256"/>
    </row>
    <row r="14" spans="1:13" ht="32.25" customHeight="1">
      <c r="A14" s="1187"/>
      <c r="B14" s="1273" t="s">
        <v>505</v>
      </c>
      <c r="C14" s="1184" t="s">
        <v>86</v>
      </c>
      <c r="D14" s="1185"/>
      <c r="E14" s="91" t="s">
        <v>108</v>
      </c>
      <c r="F14" s="1279" t="s">
        <v>352</v>
      </c>
      <c r="G14" s="1215"/>
      <c r="H14" s="1215"/>
      <c r="I14" s="1215"/>
      <c r="J14" s="1215"/>
      <c r="K14" s="1215"/>
      <c r="L14" s="1215"/>
      <c r="M14" s="1218"/>
    </row>
    <row r="15" spans="1:13">
      <c r="A15" s="1187"/>
      <c r="B15" s="1274"/>
      <c r="C15" s="1184"/>
      <c r="D15" s="1185"/>
      <c r="E15" s="1185"/>
      <c r="F15" s="1185"/>
      <c r="G15" s="1185"/>
      <c r="H15" s="1185"/>
      <c r="I15" s="1185"/>
      <c r="J15" s="1185"/>
      <c r="K15" s="1185"/>
      <c r="L15" s="1185"/>
      <c r="M15" s="1272"/>
    </row>
    <row r="16" spans="1:13" ht="17">
      <c r="A16" s="1178" t="s">
        <v>238</v>
      </c>
      <c r="B16" s="151" t="s">
        <v>280</v>
      </c>
      <c r="C16" s="1184" t="s">
        <v>1</v>
      </c>
      <c r="D16" s="1185"/>
      <c r="E16" s="1185"/>
      <c r="F16" s="1185"/>
      <c r="G16" s="1185"/>
      <c r="H16" s="1185"/>
      <c r="I16" s="1185"/>
      <c r="J16" s="1185"/>
      <c r="K16" s="1185"/>
      <c r="L16" s="1185"/>
      <c r="M16" s="1272"/>
    </row>
    <row r="17" spans="1:13" ht="38.5" customHeight="1">
      <c r="A17" s="1179"/>
      <c r="B17" s="151" t="s">
        <v>507</v>
      </c>
      <c r="C17" s="1184" t="s">
        <v>822</v>
      </c>
      <c r="D17" s="1185"/>
      <c r="E17" s="1185"/>
      <c r="F17" s="1185"/>
      <c r="G17" s="1185"/>
      <c r="H17" s="1185"/>
      <c r="I17" s="1185"/>
      <c r="J17" s="1185"/>
      <c r="K17" s="1185"/>
      <c r="L17" s="1185"/>
      <c r="M17" s="127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20" t="s">
        <v>430</v>
      </c>
      <c r="E23" s="18" t="s">
        <v>436</v>
      </c>
      <c r="F23" s="1391" t="s">
        <v>980</v>
      </c>
      <c r="G23" s="1391"/>
      <c r="H23" s="1391"/>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t="s">
        <v>430</v>
      </c>
      <c r="K26" s="24"/>
      <c r="L26" s="26"/>
      <c r="M26" s="116"/>
    </row>
    <row r="27" spans="1:13" ht="17">
      <c r="A27" s="1179"/>
      <c r="B27" s="1174"/>
      <c r="C27" s="77" t="s">
        <v>441</v>
      </c>
      <c r="D27" s="25"/>
      <c r="E27" s="26"/>
      <c r="F27" s="18" t="s">
        <v>442</v>
      </c>
      <c r="G27" s="19"/>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249"/>
      <c r="E30" s="24"/>
      <c r="F30" s="32" t="s">
        <v>445</v>
      </c>
      <c r="G30" s="19"/>
      <c r="H30" s="24"/>
      <c r="I30" s="32" t="s">
        <v>446</v>
      </c>
      <c r="J30" s="250" t="s">
        <v>327</v>
      </c>
      <c r="K30" s="101"/>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1084">
        <v>2023</v>
      </c>
      <c r="E33" s="35"/>
      <c r="F33" s="24" t="s">
        <v>449</v>
      </c>
      <c r="G33" s="36" t="s">
        <v>482</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884"/>
      <c r="E35" s="73"/>
      <c r="F35" s="73"/>
      <c r="G35" s="73"/>
      <c r="H35" s="73"/>
      <c r="I35" s="73"/>
      <c r="J35" s="73"/>
      <c r="K35" s="73"/>
      <c r="L35" s="73"/>
      <c r="M35" s="87"/>
    </row>
    <row r="36" spans="1:13">
      <c r="A36" s="1179"/>
      <c r="B36" s="1174"/>
      <c r="C36" s="88"/>
      <c r="D36" s="416">
        <v>2023</v>
      </c>
      <c r="E36" s="6"/>
      <c r="F36" s="352">
        <v>2024</v>
      </c>
      <c r="G36" s="6"/>
      <c r="H36" s="498">
        <v>2025</v>
      </c>
      <c r="I36" s="141"/>
      <c r="J36" s="498">
        <v>2026</v>
      </c>
      <c r="K36" s="6"/>
      <c r="L36" s="352">
        <v>2027</v>
      </c>
      <c r="M36" s="40"/>
    </row>
    <row r="37" spans="1:13">
      <c r="A37" s="1179"/>
      <c r="B37" s="1174"/>
      <c r="C37" s="88"/>
      <c r="D37" s="516">
        <v>134</v>
      </c>
      <c r="E37" s="9"/>
      <c r="F37" s="516">
        <v>131</v>
      </c>
      <c r="G37" s="9"/>
      <c r="H37" s="516">
        <v>97</v>
      </c>
      <c r="I37" s="9"/>
      <c r="J37" s="516">
        <v>153</v>
      </c>
      <c r="K37" s="9"/>
      <c r="L37" s="516">
        <v>153</v>
      </c>
      <c r="M37" s="100"/>
    </row>
    <row r="38" spans="1:13">
      <c r="A38" s="1179"/>
      <c r="B38" s="1174"/>
      <c r="C38" s="88"/>
      <c r="D38" s="352">
        <v>2028</v>
      </c>
      <c r="E38" s="6"/>
      <c r="F38" s="352">
        <v>2029</v>
      </c>
      <c r="G38" s="6"/>
      <c r="H38" s="498">
        <v>2030</v>
      </c>
      <c r="I38" s="141"/>
      <c r="J38" s="498">
        <v>2031</v>
      </c>
      <c r="K38" s="6"/>
      <c r="L38" s="352">
        <v>2032</v>
      </c>
      <c r="M38" s="16"/>
    </row>
    <row r="39" spans="1:13">
      <c r="A39" s="1179"/>
      <c r="B39" s="1174"/>
      <c r="C39" s="88"/>
      <c r="D39" s="515">
        <v>153</v>
      </c>
      <c r="E39" s="9"/>
      <c r="F39" s="516">
        <v>97</v>
      </c>
      <c r="G39" s="9"/>
      <c r="H39" s="516">
        <v>153</v>
      </c>
      <c r="I39" s="9"/>
      <c r="J39" s="515">
        <v>153</v>
      </c>
      <c r="K39" s="9"/>
      <c r="L39" s="515">
        <v>153</v>
      </c>
      <c r="M39" s="100"/>
    </row>
    <row r="40" spans="1:13">
      <c r="A40" s="1179"/>
      <c r="B40" s="1174"/>
      <c r="C40" s="88"/>
      <c r="D40" s="6">
        <v>2033</v>
      </c>
      <c r="E40" s="6"/>
      <c r="F40" s="352">
        <v>2034</v>
      </c>
      <c r="G40" s="6"/>
      <c r="H40" s="498"/>
      <c r="I40" s="141"/>
      <c r="J40" s="141"/>
      <c r="K40" s="6"/>
      <c r="L40" s="6"/>
      <c r="M40" s="16"/>
    </row>
    <row r="41" spans="1:13">
      <c r="A41" s="1179"/>
      <c r="B41" s="1174"/>
      <c r="C41" s="88"/>
      <c r="D41" s="262">
        <v>153</v>
      </c>
      <c r="E41" s="9"/>
      <c r="F41" s="515">
        <v>153</v>
      </c>
      <c r="G41" s="99"/>
      <c r="H41" s="447"/>
      <c r="I41" s="9"/>
      <c r="J41" s="102"/>
      <c r="K41" s="6"/>
      <c r="L41" s="102"/>
      <c r="M41" s="514"/>
    </row>
    <row r="42" spans="1:13" ht="17">
      <c r="A42" s="1179"/>
      <c r="B42" s="1174"/>
      <c r="C42" s="88"/>
      <c r="D42" s="10" t="s">
        <v>454</v>
      </c>
      <c r="E42" s="99"/>
      <c r="F42" s="10" t="s">
        <v>455</v>
      </c>
      <c r="G42" s="99"/>
      <c r="H42" s="102"/>
      <c r="I42" s="6"/>
      <c r="J42" s="102"/>
      <c r="K42" s="6"/>
      <c r="L42" s="102"/>
      <c r="M42" s="90"/>
    </row>
    <row r="43" spans="1:13">
      <c r="A43" s="1179"/>
      <c r="B43" s="1174"/>
      <c r="C43" s="88"/>
      <c r="D43" s="98"/>
      <c r="E43" s="9"/>
      <c r="F43" s="1392">
        <v>1683</v>
      </c>
      <c r="G43" s="1393"/>
      <c r="H43" s="1278"/>
      <c r="I43" s="1278"/>
      <c r="J43" s="102"/>
      <c r="K43" s="6"/>
      <c r="L43" s="102"/>
      <c r="M43" s="90"/>
    </row>
    <row r="44" spans="1:13">
      <c r="A44" s="1179"/>
      <c r="B44" s="1174"/>
      <c r="C44" s="89"/>
      <c r="D44" s="10"/>
      <c r="E44" s="99"/>
      <c r="F44" s="10"/>
      <c r="G44" s="99"/>
      <c r="H44" s="97"/>
      <c r="I44" s="74"/>
      <c r="J44" s="97"/>
      <c r="K44" s="74"/>
      <c r="L44" s="97"/>
      <c r="M44" s="75"/>
    </row>
    <row r="45" spans="1:13" ht="18" customHeight="1">
      <c r="A45" s="1179"/>
      <c r="B45" s="1181" t="s">
        <v>456</v>
      </c>
      <c r="C45" s="79"/>
      <c r="D45" s="23"/>
      <c r="E45" s="23" t="s">
        <v>95</v>
      </c>
      <c r="F45" s="23"/>
      <c r="G45" s="23"/>
      <c r="H45" s="23"/>
      <c r="I45" s="23"/>
      <c r="J45" s="23"/>
      <c r="K45" s="23"/>
      <c r="L45" s="26"/>
      <c r="M45" s="116"/>
    </row>
    <row r="46" spans="1:13" ht="17">
      <c r="A46" s="1179"/>
      <c r="B46" s="1174"/>
      <c r="C46" s="117"/>
      <c r="D46" s="41" t="s">
        <v>93</v>
      </c>
      <c r="E46" s="42" t="s">
        <v>95</v>
      </c>
      <c r="F46" s="1176" t="s">
        <v>457</v>
      </c>
      <c r="G46" s="1177" t="s">
        <v>103</v>
      </c>
      <c r="H46" s="1177"/>
      <c r="I46" s="1177"/>
      <c r="J46" s="1177"/>
      <c r="K46" s="118" t="s">
        <v>458</v>
      </c>
      <c r="L46" s="1219"/>
      <c r="M46" s="1220"/>
    </row>
    <row r="47" spans="1:13">
      <c r="A47" s="1179"/>
      <c r="B47" s="1174"/>
      <c r="C47" s="117"/>
      <c r="D47" s="119" t="s">
        <v>430</v>
      </c>
      <c r="E47" s="19"/>
      <c r="F47" s="1176"/>
      <c r="G47" s="1177"/>
      <c r="H47" s="1177"/>
      <c r="I47" s="1177"/>
      <c r="J47" s="1177"/>
      <c r="K47" s="26"/>
      <c r="L47" s="1221"/>
      <c r="M47" s="1222"/>
    </row>
    <row r="48" spans="1:13">
      <c r="A48" s="1179"/>
      <c r="B48" s="1175"/>
      <c r="C48" s="120"/>
      <c r="D48" s="121"/>
      <c r="E48" s="121"/>
      <c r="F48" s="121"/>
      <c r="G48" s="121"/>
      <c r="H48" s="121"/>
      <c r="I48" s="121"/>
      <c r="J48" s="121"/>
      <c r="K48" s="121"/>
      <c r="L48" s="26"/>
      <c r="M48" s="116"/>
    </row>
    <row r="49" spans="1:13" ht="62.25" customHeight="1">
      <c r="A49" s="1179"/>
      <c r="B49" s="162" t="s">
        <v>459</v>
      </c>
      <c r="C49" s="1214" t="s">
        <v>1101</v>
      </c>
      <c r="D49" s="1215"/>
      <c r="E49" s="1215"/>
      <c r="F49" s="1215"/>
      <c r="G49" s="1215"/>
      <c r="H49" s="1215"/>
      <c r="I49" s="1215"/>
      <c r="J49" s="1215"/>
      <c r="K49" s="1215"/>
      <c r="L49" s="1215"/>
      <c r="M49" s="1218"/>
    </row>
    <row r="50" spans="1:13" ht="17">
      <c r="A50" s="1179"/>
      <c r="B50" s="151" t="s">
        <v>460</v>
      </c>
      <c r="C50" s="248" t="s">
        <v>1033</v>
      </c>
      <c r="D50" s="143"/>
      <c r="E50" s="143"/>
      <c r="F50" s="143"/>
      <c r="G50" s="143"/>
      <c r="H50" s="143"/>
      <c r="I50" s="143"/>
      <c r="J50" s="143"/>
      <c r="K50" s="143"/>
      <c r="L50" s="143"/>
      <c r="M50" s="144"/>
    </row>
    <row r="51" spans="1:13" ht="17">
      <c r="A51" s="1179"/>
      <c r="B51" s="151" t="s">
        <v>461</v>
      </c>
      <c r="C51" s="142">
        <v>30</v>
      </c>
      <c r="D51" s="143"/>
      <c r="E51" s="143"/>
      <c r="F51" s="143"/>
      <c r="G51" s="143"/>
      <c r="H51" s="143"/>
      <c r="I51" s="143"/>
      <c r="J51" s="143"/>
      <c r="K51" s="143"/>
      <c r="L51" s="143"/>
      <c r="M51" s="144"/>
    </row>
    <row r="52" spans="1:13" ht="17">
      <c r="A52" s="1179"/>
      <c r="B52" s="151" t="s">
        <v>462</v>
      </c>
      <c r="C52" s="252">
        <v>45323</v>
      </c>
      <c r="D52" s="143"/>
      <c r="E52" s="143"/>
      <c r="F52" s="143"/>
      <c r="G52" s="143"/>
      <c r="H52" s="143"/>
      <c r="I52" s="143"/>
      <c r="J52" s="143"/>
      <c r="K52" s="143"/>
      <c r="L52" s="143"/>
      <c r="M52" s="144"/>
    </row>
    <row r="53" spans="1:13" ht="15.75" customHeight="1">
      <c r="A53" s="1162" t="s">
        <v>250</v>
      </c>
      <c r="B53" s="155" t="s">
        <v>463</v>
      </c>
      <c r="C53" s="1164" t="s">
        <v>487</v>
      </c>
      <c r="D53" s="1165"/>
      <c r="E53" s="1165"/>
      <c r="F53" s="1165"/>
      <c r="G53" s="1165"/>
      <c r="H53" s="1165"/>
      <c r="I53" s="1165"/>
      <c r="J53" s="1165"/>
      <c r="K53" s="1165"/>
      <c r="L53" s="1165"/>
      <c r="M53" s="1166"/>
    </row>
    <row r="54" spans="1:13" ht="17">
      <c r="A54" s="1163"/>
      <c r="B54" s="155" t="s">
        <v>465</v>
      </c>
      <c r="C54" s="1164" t="s">
        <v>466</v>
      </c>
      <c r="D54" s="1165"/>
      <c r="E54" s="1165"/>
      <c r="F54" s="1165"/>
      <c r="G54" s="1165"/>
      <c r="H54" s="1165"/>
      <c r="I54" s="1165"/>
      <c r="J54" s="1165"/>
      <c r="K54" s="1165"/>
      <c r="L54" s="1165"/>
      <c r="M54" s="1166"/>
    </row>
    <row r="55" spans="1:13" ht="17">
      <c r="A55" s="1163"/>
      <c r="B55" s="155" t="s">
        <v>467</v>
      </c>
      <c r="C55" s="1164" t="s">
        <v>327</v>
      </c>
      <c r="D55" s="1165"/>
      <c r="E55" s="1165"/>
      <c r="F55" s="1165"/>
      <c r="G55" s="1165"/>
      <c r="H55" s="1165"/>
      <c r="I55" s="1165"/>
      <c r="J55" s="1165"/>
      <c r="K55" s="1165"/>
      <c r="L55" s="1165"/>
      <c r="M55" s="1166"/>
    </row>
    <row r="56" spans="1:13" ht="15.75" customHeight="1">
      <c r="A56" s="1163"/>
      <c r="B56" s="156" t="s">
        <v>469</v>
      </c>
      <c r="C56" s="1164" t="s">
        <v>328</v>
      </c>
      <c r="D56" s="1165"/>
      <c r="E56" s="1165"/>
      <c r="F56" s="1165"/>
      <c r="G56" s="1165"/>
      <c r="H56" s="1165"/>
      <c r="I56" s="1165"/>
      <c r="J56" s="1165"/>
      <c r="K56" s="1165"/>
      <c r="L56" s="1165"/>
      <c r="M56" s="1166"/>
    </row>
    <row r="57" spans="1:13" ht="15.75" customHeight="1">
      <c r="A57" s="1163"/>
      <c r="B57" s="155" t="s">
        <v>470</v>
      </c>
      <c r="C57" s="1394" t="s">
        <v>471</v>
      </c>
      <c r="D57" s="1165"/>
      <c r="E57" s="1165"/>
      <c r="F57" s="1165"/>
      <c r="G57" s="1165"/>
      <c r="H57" s="1165"/>
      <c r="I57" s="1165"/>
      <c r="J57" s="1165"/>
      <c r="K57" s="1165"/>
      <c r="L57" s="1165"/>
      <c r="M57" s="1166"/>
    </row>
    <row r="58" spans="1:13" ht="18" thickBot="1">
      <c r="A58" s="1170"/>
      <c r="B58" s="155" t="s">
        <v>472</v>
      </c>
      <c r="C58" s="1164"/>
      <c r="D58" s="1165"/>
      <c r="E58" s="1165"/>
      <c r="F58" s="1165"/>
      <c r="G58" s="1165"/>
      <c r="H58" s="1165"/>
      <c r="I58" s="1165"/>
      <c r="J58" s="1165"/>
      <c r="K58" s="1165"/>
      <c r="L58" s="1165"/>
      <c r="M58" s="1166"/>
    </row>
    <row r="59" spans="1:13" ht="15.75" customHeight="1">
      <c r="A59" s="1162" t="s">
        <v>474</v>
      </c>
      <c r="B59" s="157" t="s">
        <v>475</v>
      </c>
      <c r="C59" s="1164" t="s">
        <v>557</v>
      </c>
      <c r="D59" s="1165"/>
      <c r="E59" s="1165"/>
      <c r="F59" s="1165"/>
      <c r="G59" s="1165"/>
      <c r="H59" s="1165"/>
      <c r="I59" s="1165"/>
      <c r="J59" s="1165"/>
      <c r="K59" s="1165"/>
      <c r="L59" s="1165"/>
      <c r="M59" s="1166"/>
    </row>
    <row r="60" spans="1:13" ht="30" customHeight="1">
      <c r="A60" s="1163"/>
      <c r="B60" s="157" t="s">
        <v>476</v>
      </c>
      <c r="C60" s="1164" t="s">
        <v>558</v>
      </c>
      <c r="D60" s="1165"/>
      <c r="E60" s="1165"/>
      <c r="F60" s="1165"/>
      <c r="G60" s="1165"/>
      <c r="H60" s="1165"/>
      <c r="I60" s="1165"/>
      <c r="J60" s="1165"/>
      <c r="K60" s="1165"/>
      <c r="L60" s="1165"/>
      <c r="M60" s="1166"/>
    </row>
    <row r="61" spans="1:13" ht="30" customHeight="1" thickBot="1">
      <c r="A61" s="1163"/>
      <c r="B61" s="158" t="s">
        <v>294</v>
      </c>
      <c r="C61" s="1164" t="s">
        <v>327</v>
      </c>
      <c r="D61" s="1165"/>
      <c r="E61" s="1165"/>
      <c r="F61" s="1165"/>
      <c r="G61" s="1165"/>
      <c r="H61" s="1165"/>
      <c r="I61" s="1165"/>
      <c r="J61" s="1165"/>
      <c r="K61" s="1165"/>
      <c r="L61" s="1165"/>
      <c r="M61" s="1166"/>
    </row>
    <row r="62" spans="1:13" ht="18" thickBot="1">
      <c r="A62" s="149" t="s">
        <v>254</v>
      </c>
      <c r="B62" s="159"/>
      <c r="C62" s="1167"/>
      <c r="D62" s="1395"/>
      <c r="E62" s="1395"/>
      <c r="F62" s="1395"/>
      <c r="G62" s="1395"/>
      <c r="H62" s="1395"/>
      <c r="I62" s="1395"/>
      <c r="J62" s="1395"/>
      <c r="K62" s="1395"/>
      <c r="L62" s="1395"/>
      <c r="M62" s="1396"/>
    </row>
  </sheetData>
  <mergeCells count="48">
    <mergeCell ref="C3:M3"/>
    <mergeCell ref="A59:A61"/>
    <mergeCell ref="C59:M59"/>
    <mergeCell ref="C60:M60"/>
    <mergeCell ref="C61:M61"/>
    <mergeCell ref="B14:B15"/>
    <mergeCell ref="C14:D14"/>
    <mergeCell ref="F14:M14"/>
    <mergeCell ref="C15:M15"/>
    <mergeCell ref="F23:H23"/>
    <mergeCell ref="A16:A52"/>
    <mergeCell ref="C16:M16"/>
    <mergeCell ref="C17:M17"/>
    <mergeCell ref="B18:B24"/>
    <mergeCell ref="B25:B28"/>
    <mergeCell ref="G46:J47"/>
    <mergeCell ref="C62:M62"/>
    <mergeCell ref="A53:A58"/>
    <mergeCell ref="C53:M53"/>
    <mergeCell ref="C54:M54"/>
    <mergeCell ref="C55:M55"/>
    <mergeCell ref="C56:M56"/>
    <mergeCell ref="C57:M57"/>
    <mergeCell ref="C58:M58"/>
    <mergeCell ref="L46:M47"/>
    <mergeCell ref="C49:M49"/>
    <mergeCell ref="B32:B34"/>
    <mergeCell ref="B35:B44"/>
    <mergeCell ref="F43:G43"/>
    <mergeCell ref="H43:I43"/>
    <mergeCell ref="B45:B48"/>
    <mergeCell ref="F46:F47"/>
    <mergeCell ref="C13:M13"/>
    <mergeCell ref="A2:A15"/>
    <mergeCell ref="F4:G4"/>
    <mergeCell ref="I4:M4"/>
    <mergeCell ref="C5:M5"/>
    <mergeCell ref="C7:D7"/>
    <mergeCell ref="I7:M7"/>
    <mergeCell ref="B8:B10"/>
    <mergeCell ref="C9:D9"/>
    <mergeCell ref="F9:G9"/>
    <mergeCell ref="I9:J9"/>
    <mergeCell ref="C10:D10"/>
    <mergeCell ref="F10:G10"/>
    <mergeCell ref="I10:J10"/>
    <mergeCell ref="C11:M11"/>
    <mergeCell ref="C12:M12"/>
  </mergeCells>
  <dataValidations count="7">
    <dataValidation type="list" allowBlank="1" showInputMessage="1" showErrorMessage="1" sqref="I7:M7" xr:uid="{0E4EC73C-D45A-4E13-ADA8-2D2AA183C8D5}">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568D4638-66A4-42E1-916A-C75A0FB3AF40}"/>
    <dataValidation allowBlank="1" showInputMessage="1" showErrorMessage="1" prompt="Determine si el indicador responde a un enfoque (Derechos Humanos, Género, Diferencial, Poblacional, Ambiental y Territorial). Si responde a más de enfoque separelos por ;" sqref="B16" xr:uid="{1DE10B68-1B6D-4B4D-A6F5-7D8B52410210}"/>
    <dataValidation allowBlank="1" showInputMessage="1" showErrorMessage="1" prompt="Identifique la meta ODS a que le apunta el indicador de producto. Seleccione de la lista desplegable." sqref="E14" xr:uid="{EC6D11BE-3873-4982-B706-A23364738744}"/>
    <dataValidation allowBlank="1" showInputMessage="1" showErrorMessage="1" prompt="Identifique el ODS a que le apunta el indicador de producto. Seleccione de la lista desplegable._x000a_" sqref="B14:B15" xr:uid="{E594966C-1DEC-4C71-A44D-BDD3FD923BBF}"/>
    <dataValidation allowBlank="1" showInputMessage="1" showErrorMessage="1" prompt="Incluir una ficha por cada indicador, ya sea de producto o de resultado" sqref="B1" xr:uid="{175D3ADB-DA17-4C67-889B-7BD29B94AB93}"/>
    <dataValidation allowBlank="1" showInputMessage="1" showErrorMessage="1" prompt="Seleccione de la lista desplegable" sqref="B4 B7 H7" xr:uid="{36F404CB-E026-47BB-A8F1-309E744DA2E3}"/>
  </dataValidations>
  <hyperlinks>
    <hyperlink ref="C57" r:id="rId1" xr:uid="{DFD3D545-56D6-461A-8D12-FB34CE9C70CE}"/>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4">
        <x14:dataValidation type="list" allowBlank="1" showInputMessage="1" showErrorMessage="1" xr:uid="{3CB421E5-EADA-4F40-8553-695E5197DF04}">
          <x14:formula1>
            <xm:f>Desplegables!$L$24:$L$39</xm:f>
          </x14:formula1>
          <xm:sqref>C14:D14</xm:sqref>
        </x14:dataValidation>
        <x14:dataValidation type="list" allowBlank="1" showInputMessage="1" showErrorMessage="1" xr:uid="{8A070331-5B32-4BB6-8287-4D64E5FBF04E}">
          <x14:formula1>
            <xm:f>Desplegables!$I$4:$I$18</xm:f>
          </x14:formula1>
          <xm:sqref>C7</xm:sqref>
        </x14:dataValidation>
        <x14:dataValidation type="list" allowBlank="1" showInputMessage="1" showErrorMessage="1" xr:uid="{6D6F7775-606B-47CC-9BF0-20C26B527040}">
          <x14:formula1>
            <xm:f>Desplegables!$B$50:$B$52</xm:f>
          </x14:formula1>
          <xm:sqref>G46:J47</xm:sqref>
        </x14:dataValidation>
        <x14:dataValidation type="list" allowBlank="1" showInputMessage="1" showErrorMessage="1" xr:uid="{40917572-B12F-431D-AA3F-F566571F7586}">
          <x14:formula1>
            <xm:f>Desplegables!$B$45:$B$46</xm:f>
          </x14:formula1>
          <xm:sqref>C4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6E5BC-1060-4C70-B45F-AFFBE8209605}">
  <sheetPr>
    <tabColor rgb="FF0070C0"/>
  </sheetPr>
  <dimension ref="A1:M62"/>
  <sheetViews>
    <sheetView topLeftCell="A38" zoomScale="85" zoomScaleNormal="85" workbookViewId="0">
      <selection activeCell="C57" sqref="C57:M57"/>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315"/>
      <c r="B1" s="61" t="s">
        <v>560</v>
      </c>
      <c r="C1" s="62"/>
      <c r="D1" s="62"/>
      <c r="E1" s="62"/>
      <c r="F1" s="62"/>
      <c r="G1" s="62"/>
      <c r="H1" s="62"/>
      <c r="I1" s="62"/>
      <c r="J1" s="62"/>
      <c r="K1" s="62"/>
      <c r="L1" s="62"/>
      <c r="M1" s="63"/>
    </row>
    <row r="2" spans="1:13" ht="31.5" customHeight="1">
      <c r="A2" s="1310" t="s">
        <v>414</v>
      </c>
      <c r="B2" s="150" t="s">
        <v>415</v>
      </c>
      <c r="C2" s="1450" t="s">
        <v>1226</v>
      </c>
      <c r="D2" s="1451"/>
      <c r="E2" s="1451"/>
      <c r="F2" s="1451"/>
      <c r="G2" s="1451"/>
      <c r="H2" s="1451"/>
      <c r="I2" s="1451"/>
      <c r="J2" s="1451"/>
      <c r="K2" s="1451"/>
      <c r="L2" s="1451"/>
      <c r="M2" s="1452"/>
    </row>
    <row r="3" spans="1:13" ht="50.25" customHeight="1">
      <c r="A3" s="1311"/>
      <c r="B3" s="151" t="s">
        <v>499</v>
      </c>
      <c r="C3" s="1462" t="s">
        <v>351</v>
      </c>
      <c r="D3" s="1264"/>
      <c r="E3" s="1264"/>
      <c r="F3" s="1264"/>
      <c r="G3" s="1264"/>
      <c r="H3" s="1264"/>
      <c r="I3" s="1264"/>
      <c r="J3" s="1264"/>
      <c r="K3" s="1264"/>
      <c r="L3" s="1264"/>
      <c r="M3" s="1264"/>
    </row>
    <row r="4" spans="1:13" ht="31.5" customHeight="1">
      <c r="A4" s="1311"/>
      <c r="B4" s="153" t="s">
        <v>290</v>
      </c>
      <c r="C4" s="122" t="s">
        <v>1231</v>
      </c>
      <c r="D4" s="123"/>
      <c r="E4" s="124"/>
      <c r="F4" s="1205" t="s">
        <v>291</v>
      </c>
      <c r="G4" s="1206"/>
      <c r="H4" s="125">
        <v>186</v>
      </c>
      <c r="I4" s="1453" t="s">
        <v>1236</v>
      </c>
      <c r="J4" s="1454"/>
      <c r="K4" s="1454"/>
      <c r="L4" s="1454"/>
      <c r="M4" s="1455"/>
    </row>
    <row r="5" spans="1:13" ht="31.5" customHeight="1">
      <c r="A5" s="1311"/>
      <c r="B5" s="153" t="s">
        <v>418</v>
      </c>
      <c r="C5" s="1456" t="s">
        <v>1237</v>
      </c>
      <c r="D5" s="1457"/>
      <c r="E5" s="1457"/>
      <c r="F5" s="1457"/>
      <c r="G5" s="1457"/>
      <c r="H5" s="1457"/>
      <c r="I5" s="1457"/>
      <c r="J5" s="1457"/>
      <c r="K5" s="1457"/>
      <c r="L5" s="1457"/>
      <c r="M5" s="1458"/>
    </row>
    <row r="6" spans="1:13" ht="17">
      <c r="A6" s="1311"/>
      <c r="B6" s="153" t="s">
        <v>420</v>
      </c>
      <c r="C6" s="1198" t="s">
        <v>1238</v>
      </c>
      <c r="D6" s="1200"/>
      <c r="E6" s="1200"/>
      <c r="F6" s="1200"/>
      <c r="G6" s="1200"/>
      <c r="H6" s="1200"/>
      <c r="I6" s="1200"/>
      <c r="J6" s="1200"/>
      <c r="K6" s="1200"/>
      <c r="L6" s="1200"/>
      <c r="M6" s="1201"/>
    </row>
    <row r="7" spans="1:13" ht="17">
      <c r="A7" s="1311"/>
      <c r="B7" s="162" t="s">
        <v>421</v>
      </c>
      <c r="C7" s="965" t="s">
        <v>966</v>
      </c>
      <c r="D7" s="966"/>
      <c r="E7" s="128"/>
      <c r="F7" s="128"/>
      <c r="G7" s="129"/>
      <c r="H7" s="67" t="s">
        <v>294</v>
      </c>
      <c r="I7" s="1193" t="s">
        <v>40</v>
      </c>
      <c r="J7" s="1192"/>
      <c r="K7" s="1192"/>
      <c r="L7" s="1192"/>
      <c r="M7" s="1194"/>
    </row>
    <row r="8" spans="1:13">
      <c r="A8" s="1311"/>
      <c r="B8" s="1273" t="s">
        <v>422</v>
      </c>
      <c r="C8" s="130"/>
      <c r="D8" s="131"/>
      <c r="E8" s="131"/>
      <c r="F8" s="131"/>
      <c r="G8" s="131"/>
      <c r="H8" s="131"/>
      <c r="I8" s="131"/>
      <c r="J8" s="131"/>
      <c r="K8" s="131"/>
      <c r="L8" s="132"/>
      <c r="M8" s="133"/>
    </row>
    <row r="9" spans="1:13">
      <c r="A9" s="1311"/>
      <c r="B9" s="1274"/>
      <c r="C9" s="1189" t="s">
        <v>356</v>
      </c>
      <c r="D9" s="1190"/>
      <c r="E9" s="28"/>
      <c r="F9" s="1190" t="s">
        <v>327</v>
      </c>
      <c r="G9" s="1190"/>
      <c r="H9" s="28"/>
      <c r="I9" s="1190"/>
      <c r="J9" s="1190"/>
      <c r="K9" s="28"/>
      <c r="L9" s="26"/>
      <c r="M9" s="116"/>
    </row>
    <row r="10" spans="1:13">
      <c r="A10" s="1311"/>
      <c r="B10" s="1287"/>
      <c r="C10" s="1189" t="s">
        <v>423</v>
      </c>
      <c r="D10" s="1190"/>
      <c r="E10" s="134"/>
      <c r="F10" s="1190" t="s">
        <v>423</v>
      </c>
      <c r="G10" s="1190"/>
      <c r="H10" s="134"/>
      <c r="I10" s="1190" t="s">
        <v>423</v>
      </c>
      <c r="J10" s="1190"/>
      <c r="K10" s="134"/>
      <c r="L10" s="121"/>
      <c r="M10" s="135"/>
    </row>
    <row r="11" spans="1:13" ht="17">
      <c r="A11" s="1311"/>
      <c r="B11" s="162" t="s">
        <v>424</v>
      </c>
      <c r="C11" s="1447"/>
      <c r="D11" s="1448"/>
      <c r="E11" s="1448"/>
      <c r="F11" s="1448"/>
      <c r="G11" s="1448"/>
      <c r="H11" s="1448"/>
      <c r="I11" s="1448"/>
      <c r="J11" s="1448"/>
      <c r="K11" s="1448"/>
      <c r="L11" s="1448"/>
      <c r="M11" s="1449"/>
    </row>
    <row r="12" spans="1:13" ht="63.75" customHeight="1">
      <c r="A12" s="1311"/>
      <c r="B12" s="162" t="s">
        <v>503</v>
      </c>
      <c r="C12" s="1447" t="s">
        <v>1239</v>
      </c>
      <c r="D12" s="1448"/>
      <c r="E12" s="1448"/>
      <c r="F12" s="1448"/>
      <c r="G12" s="1448"/>
      <c r="H12" s="1448"/>
      <c r="I12" s="1448"/>
      <c r="J12" s="1448"/>
      <c r="K12" s="1448"/>
      <c r="L12" s="1448"/>
      <c r="M12" s="1449"/>
    </row>
    <row r="13" spans="1:13" ht="34">
      <c r="A13" s="1311"/>
      <c r="B13" s="162" t="s">
        <v>504</v>
      </c>
      <c r="C13" s="1447" t="s">
        <v>350</v>
      </c>
      <c r="D13" s="1448"/>
      <c r="E13" s="1448"/>
      <c r="F13" s="1448"/>
      <c r="G13" s="1448"/>
      <c r="H13" s="1448"/>
      <c r="I13" s="1448"/>
      <c r="J13" s="1448"/>
      <c r="K13" s="1448"/>
      <c r="L13" s="1448"/>
      <c r="M13" s="1449"/>
    </row>
    <row r="14" spans="1:13" ht="79.5" customHeight="1">
      <c r="A14" s="1311"/>
      <c r="B14" s="1273" t="s">
        <v>505</v>
      </c>
      <c r="C14" s="1400" t="s">
        <v>1228</v>
      </c>
      <c r="D14" s="1398"/>
      <c r="E14" s="360" t="s">
        <v>108</v>
      </c>
      <c r="F14" s="1461" t="s">
        <v>1229</v>
      </c>
      <c r="G14" s="1448"/>
      <c r="H14" s="1448"/>
      <c r="I14" s="1448"/>
      <c r="J14" s="1448"/>
      <c r="K14" s="1448"/>
      <c r="L14" s="1448"/>
      <c r="M14" s="1449"/>
    </row>
    <row r="15" spans="1:13">
      <c r="A15" s="1311"/>
      <c r="B15" s="1274"/>
      <c r="C15" s="1400"/>
      <c r="D15" s="1398"/>
      <c r="E15" s="1398"/>
      <c r="F15" s="1398"/>
      <c r="G15" s="1398"/>
      <c r="H15" s="1398"/>
      <c r="I15" s="1398"/>
      <c r="J15" s="1398"/>
      <c r="K15" s="1398"/>
      <c r="L15" s="1398"/>
      <c r="M15" s="1399"/>
    </row>
    <row r="16" spans="1:13" ht="17">
      <c r="A16" s="1296" t="s">
        <v>238</v>
      </c>
      <c r="B16" s="151" t="s">
        <v>280</v>
      </c>
      <c r="C16" s="1400" t="s">
        <v>1240</v>
      </c>
      <c r="D16" s="1398"/>
      <c r="E16" s="1398"/>
      <c r="F16" s="1398"/>
      <c r="G16" s="1398"/>
      <c r="H16" s="1398"/>
      <c r="I16" s="1398"/>
      <c r="J16" s="1398"/>
      <c r="K16" s="1398"/>
      <c r="L16" s="1398"/>
      <c r="M16" s="1399"/>
    </row>
    <row r="17" spans="1:13" ht="17">
      <c r="A17" s="1297"/>
      <c r="B17" s="151" t="s">
        <v>507</v>
      </c>
      <c r="C17" s="1400" t="s">
        <v>1241</v>
      </c>
      <c r="D17" s="1398"/>
      <c r="E17" s="1398"/>
      <c r="F17" s="1398"/>
      <c r="G17" s="1398"/>
      <c r="H17" s="1398"/>
      <c r="I17" s="1398"/>
      <c r="J17" s="1398"/>
      <c r="K17" s="1398"/>
      <c r="L17" s="1398"/>
      <c r="M17" s="1399"/>
    </row>
    <row r="18" spans="1:13" ht="8.25" customHeight="1">
      <c r="A18" s="1297"/>
      <c r="B18" s="1181" t="s">
        <v>425</v>
      </c>
      <c r="C18" s="138"/>
      <c r="D18" s="13"/>
      <c r="E18" s="13"/>
      <c r="F18" s="13"/>
      <c r="G18" s="13"/>
      <c r="H18" s="13"/>
      <c r="I18" s="13"/>
      <c r="J18" s="13"/>
      <c r="K18" s="13"/>
      <c r="L18" s="13"/>
      <c r="M18" s="14"/>
    </row>
    <row r="19" spans="1:13" ht="9" customHeight="1">
      <c r="A19" s="1297"/>
      <c r="B19" s="1174"/>
      <c r="C19" s="76"/>
      <c r="D19" s="15"/>
      <c r="E19" s="5"/>
      <c r="F19" s="15"/>
      <c r="G19" s="5"/>
      <c r="H19" s="15"/>
      <c r="I19" s="5"/>
      <c r="J19" s="15"/>
      <c r="K19" s="5"/>
      <c r="L19" s="5"/>
      <c r="M19" s="16"/>
    </row>
    <row r="20" spans="1:13" ht="17">
      <c r="A20" s="1297"/>
      <c r="B20" s="1174"/>
      <c r="C20" s="362" t="s">
        <v>426</v>
      </c>
      <c r="D20" s="363"/>
      <c r="E20" s="364" t="s">
        <v>427</v>
      </c>
      <c r="F20" s="363"/>
      <c r="G20" s="364" t="s">
        <v>428</v>
      </c>
      <c r="H20" s="363"/>
      <c r="I20" s="364" t="s">
        <v>429</v>
      </c>
      <c r="J20" s="365"/>
      <c r="K20" s="364"/>
      <c r="L20" s="364"/>
      <c r="M20" s="366"/>
    </row>
    <row r="21" spans="1:13" ht="17">
      <c r="A21" s="1297"/>
      <c r="B21" s="1174"/>
      <c r="C21" s="362" t="s">
        <v>431</v>
      </c>
      <c r="D21" s="367"/>
      <c r="E21" s="364" t="s">
        <v>432</v>
      </c>
      <c r="F21" s="368"/>
      <c r="G21" s="364" t="s">
        <v>433</v>
      </c>
      <c r="H21" s="368"/>
      <c r="I21" s="364"/>
      <c r="J21" s="369"/>
      <c r="K21" s="364"/>
      <c r="L21" s="364"/>
      <c r="M21" s="366"/>
    </row>
    <row r="22" spans="1:13" ht="17">
      <c r="A22" s="1297"/>
      <c r="B22" s="1174"/>
      <c r="C22" s="362" t="s">
        <v>434</v>
      </c>
      <c r="D22" s="367"/>
      <c r="E22" s="364" t="s">
        <v>435</v>
      </c>
      <c r="F22" s="367"/>
      <c r="G22" s="364"/>
      <c r="H22" s="369"/>
      <c r="I22" s="364"/>
      <c r="J22" s="369"/>
      <c r="K22" s="364"/>
      <c r="L22" s="364"/>
      <c r="M22" s="366"/>
    </row>
    <row r="23" spans="1:13" ht="17">
      <c r="A23" s="1297"/>
      <c r="B23" s="1174"/>
      <c r="C23" s="362" t="s">
        <v>105</v>
      </c>
      <c r="D23" s="368" t="s">
        <v>430</v>
      </c>
      <c r="E23" s="364" t="s">
        <v>436</v>
      </c>
      <c r="F23" s="1459" t="s">
        <v>1242</v>
      </c>
      <c r="G23" s="1459"/>
      <c r="H23" s="1459"/>
      <c r="I23" s="1459"/>
      <c r="J23" s="1459"/>
      <c r="K23" s="1459"/>
      <c r="L23" s="1459"/>
      <c r="M23" s="1460"/>
    </row>
    <row r="24" spans="1:13" ht="9.75" customHeight="1">
      <c r="A24" s="1297"/>
      <c r="B24" s="1175"/>
      <c r="C24" s="371"/>
      <c r="D24" s="372"/>
      <c r="E24" s="372"/>
      <c r="F24" s="372"/>
      <c r="G24" s="372"/>
      <c r="H24" s="372"/>
      <c r="I24" s="372"/>
      <c r="J24" s="372"/>
      <c r="K24" s="372"/>
      <c r="L24" s="372"/>
      <c r="M24" s="373"/>
    </row>
    <row r="25" spans="1:13">
      <c r="A25" s="1297"/>
      <c r="B25" s="1181" t="s">
        <v>437</v>
      </c>
      <c r="C25" s="374"/>
      <c r="D25" s="375"/>
      <c r="E25" s="375"/>
      <c r="F25" s="375"/>
      <c r="G25" s="375"/>
      <c r="H25" s="375"/>
      <c r="I25" s="375"/>
      <c r="J25" s="375"/>
      <c r="K25" s="375"/>
      <c r="L25" s="132"/>
      <c r="M25" s="133"/>
    </row>
    <row r="26" spans="1:13" ht="17">
      <c r="A26" s="1297"/>
      <c r="B26" s="1174"/>
      <c r="C26" s="362" t="s">
        <v>438</v>
      </c>
      <c r="D26" s="368"/>
      <c r="E26" s="376"/>
      <c r="F26" s="364" t="s">
        <v>439</v>
      </c>
      <c r="G26" s="367"/>
      <c r="H26" s="376"/>
      <c r="I26" s="364" t="s">
        <v>440</v>
      </c>
      <c r="J26" s="367" t="s">
        <v>430</v>
      </c>
      <c r="K26" s="376"/>
      <c r="L26" s="26"/>
      <c r="M26" s="116"/>
    </row>
    <row r="27" spans="1:13" ht="17">
      <c r="A27" s="1297"/>
      <c r="B27" s="1174"/>
      <c r="C27" s="362" t="s">
        <v>441</v>
      </c>
      <c r="D27" s="25"/>
      <c r="E27" s="26"/>
      <c r="F27" s="364" t="s">
        <v>442</v>
      </c>
      <c r="G27" s="368"/>
      <c r="H27" s="26"/>
      <c r="I27" s="27"/>
      <c r="J27" s="26"/>
      <c r="K27" s="28"/>
      <c r="L27" s="26"/>
      <c r="M27" s="116"/>
    </row>
    <row r="28" spans="1:13">
      <c r="A28" s="1297"/>
      <c r="B28" s="1175"/>
      <c r="C28" s="377"/>
      <c r="D28" s="378"/>
      <c r="E28" s="378"/>
      <c r="F28" s="378"/>
      <c r="G28" s="378"/>
      <c r="H28" s="378"/>
      <c r="I28" s="378"/>
      <c r="J28" s="378"/>
      <c r="K28" s="378"/>
      <c r="L28" s="121"/>
      <c r="M28" s="135"/>
    </row>
    <row r="29" spans="1:13" ht="17">
      <c r="A29" s="1297"/>
      <c r="B29" s="154" t="s">
        <v>443</v>
      </c>
      <c r="C29" s="379"/>
      <c r="D29" s="380"/>
      <c r="E29" s="380"/>
      <c r="F29" s="380"/>
      <c r="G29" s="380"/>
      <c r="H29" s="380"/>
      <c r="I29" s="380"/>
      <c r="J29" s="380"/>
      <c r="K29" s="380"/>
      <c r="L29" s="380"/>
      <c r="M29" s="381"/>
    </row>
    <row r="30" spans="1:13" ht="17">
      <c r="A30" s="1297"/>
      <c r="B30" s="154"/>
      <c r="C30" s="382" t="s">
        <v>444</v>
      </c>
      <c r="D30" s="422" t="s">
        <v>324</v>
      </c>
      <c r="E30" s="376"/>
      <c r="F30" s="385" t="s">
        <v>445</v>
      </c>
      <c r="G30" s="368" t="s">
        <v>324</v>
      </c>
      <c r="H30" s="376"/>
      <c r="I30" s="385" t="s">
        <v>446</v>
      </c>
      <c r="J30" s="386" t="s">
        <v>324</v>
      </c>
      <c r="K30" s="387"/>
      <c r="L30" s="388"/>
      <c r="M30" s="389"/>
    </row>
    <row r="31" spans="1:13">
      <c r="A31" s="1297"/>
      <c r="B31" s="153"/>
      <c r="C31" s="371"/>
      <c r="D31" s="372"/>
      <c r="E31" s="372"/>
      <c r="F31" s="372"/>
      <c r="G31" s="372"/>
      <c r="H31" s="372"/>
      <c r="I31" s="372"/>
      <c r="J31" s="372"/>
      <c r="K31" s="372"/>
      <c r="L31" s="372"/>
      <c r="M31" s="373"/>
    </row>
    <row r="32" spans="1:13">
      <c r="A32" s="1297"/>
      <c r="B32" s="1181" t="s">
        <v>447</v>
      </c>
      <c r="C32" s="84"/>
      <c r="D32" s="33"/>
      <c r="E32" s="33"/>
      <c r="F32" s="33"/>
      <c r="G32" s="33"/>
      <c r="H32" s="33"/>
      <c r="I32" s="33"/>
      <c r="J32" s="33"/>
      <c r="K32" s="33"/>
      <c r="L32" s="132"/>
      <c r="M32" s="133"/>
    </row>
    <row r="33" spans="1:13" ht="17">
      <c r="A33" s="1297"/>
      <c r="B33" s="1174"/>
      <c r="C33" s="391" t="s">
        <v>448</v>
      </c>
      <c r="D33" s="278" t="s">
        <v>508</v>
      </c>
      <c r="E33" s="35"/>
      <c r="F33" s="376" t="s">
        <v>449</v>
      </c>
      <c r="G33" s="278" t="s">
        <v>510</v>
      </c>
      <c r="H33" s="35"/>
      <c r="I33" s="385"/>
      <c r="J33" s="35"/>
      <c r="K33" s="35"/>
      <c r="L33" s="26"/>
      <c r="M33" s="116"/>
    </row>
    <row r="34" spans="1:13">
      <c r="A34" s="1297"/>
      <c r="B34" s="1175"/>
      <c r="C34" s="371"/>
      <c r="D34" s="37"/>
      <c r="E34" s="38"/>
      <c r="F34" s="372"/>
      <c r="G34" s="38"/>
      <c r="H34" s="38"/>
      <c r="I34" s="415"/>
      <c r="J34" s="38"/>
      <c r="K34" s="38"/>
      <c r="L34" s="121"/>
      <c r="M34" s="135"/>
    </row>
    <row r="35" spans="1:13">
      <c r="A35" s="1297"/>
      <c r="B35" s="1181" t="s">
        <v>450</v>
      </c>
      <c r="C35" s="86"/>
      <c r="D35" s="73"/>
      <c r="E35" s="73"/>
      <c r="F35" s="73"/>
      <c r="G35" s="73"/>
      <c r="H35" s="73"/>
      <c r="I35" s="73"/>
      <c r="J35" s="73"/>
      <c r="K35" s="73"/>
      <c r="L35" s="73"/>
      <c r="M35" s="87"/>
    </row>
    <row r="36" spans="1:13">
      <c r="A36" s="1297"/>
      <c r="B36" s="1174"/>
      <c r="C36" s="88"/>
      <c r="D36" s="6"/>
      <c r="E36" s="6"/>
      <c r="F36" s="6">
        <v>2023</v>
      </c>
      <c r="G36" s="6"/>
      <c r="H36" s="318">
        <v>2024</v>
      </c>
      <c r="I36" s="318"/>
      <c r="J36" s="318">
        <v>2025</v>
      </c>
      <c r="K36" s="6"/>
      <c r="L36" s="6">
        <v>2026</v>
      </c>
      <c r="M36" s="40"/>
    </row>
    <row r="37" spans="1:13">
      <c r="A37" s="1297"/>
      <c r="B37" s="1174"/>
      <c r="C37" s="88"/>
      <c r="D37" s="264"/>
      <c r="E37" s="9"/>
      <c r="F37" s="264">
        <v>10</v>
      </c>
      <c r="G37" s="9"/>
      <c r="H37" s="264">
        <v>10</v>
      </c>
      <c r="I37" s="9"/>
      <c r="J37" s="264">
        <v>10</v>
      </c>
      <c r="K37" s="9"/>
      <c r="L37" s="264">
        <v>10</v>
      </c>
      <c r="M37" s="100"/>
    </row>
    <row r="38" spans="1:13">
      <c r="A38" s="1297"/>
      <c r="B38" s="1174"/>
      <c r="C38" s="88"/>
      <c r="D38" s="6">
        <v>2027</v>
      </c>
      <c r="E38" s="6"/>
      <c r="F38" s="6">
        <v>2028</v>
      </c>
      <c r="G38" s="6"/>
      <c r="H38" s="318">
        <v>2029</v>
      </c>
      <c r="I38" s="318"/>
      <c r="J38" s="318">
        <v>2030</v>
      </c>
      <c r="K38" s="6"/>
      <c r="L38" s="6">
        <v>2031</v>
      </c>
      <c r="M38" s="16"/>
    </row>
    <row r="39" spans="1:13">
      <c r="A39" s="1297"/>
      <c r="B39" s="1174"/>
      <c r="C39" s="88"/>
      <c r="D39" s="264">
        <v>10</v>
      </c>
      <c r="E39" s="9"/>
      <c r="F39" s="264">
        <v>10</v>
      </c>
      <c r="G39" s="9"/>
      <c r="H39" s="264">
        <v>10</v>
      </c>
      <c r="I39" s="9"/>
      <c r="J39" s="264">
        <v>10</v>
      </c>
      <c r="K39" s="9"/>
      <c r="L39" s="264">
        <v>10</v>
      </c>
      <c r="M39" s="100"/>
    </row>
    <row r="40" spans="1:13">
      <c r="A40" s="1297"/>
      <c r="B40" s="1174"/>
      <c r="C40" s="88"/>
      <c r="D40" s="6">
        <v>2032</v>
      </c>
      <c r="E40" s="6"/>
      <c r="F40" s="6"/>
      <c r="G40" s="6"/>
      <c r="H40" s="318"/>
      <c r="I40" s="318"/>
      <c r="J40" s="318"/>
      <c r="K40" s="6"/>
      <c r="L40" s="6"/>
      <c r="M40" s="16"/>
    </row>
    <row r="41" spans="1:13">
      <c r="A41" s="1297"/>
      <c r="B41" s="1174"/>
      <c r="C41" s="88"/>
      <c r="D41" s="264">
        <v>10</v>
      </c>
      <c r="E41" s="9"/>
      <c r="F41" s="98"/>
      <c r="G41" s="9"/>
      <c r="H41" s="98"/>
      <c r="I41" s="9"/>
      <c r="J41" s="98"/>
      <c r="K41" s="9"/>
      <c r="L41" s="98"/>
      <c r="M41" s="100"/>
    </row>
    <row r="42" spans="1:13" ht="17">
      <c r="A42" s="1297"/>
      <c r="B42" s="1174"/>
      <c r="C42" s="88"/>
      <c r="D42" s="10" t="s">
        <v>454</v>
      </c>
      <c r="E42" s="99"/>
      <c r="F42" s="10" t="s">
        <v>455</v>
      </c>
      <c r="G42" s="99"/>
      <c r="H42" s="69"/>
      <c r="I42" s="70"/>
      <c r="J42" s="69"/>
      <c r="K42" s="70"/>
      <c r="L42" s="69"/>
      <c r="M42" s="71"/>
    </row>
    <row r="43" spans="1:13">
      <c r="A43" s="1297"/>
      <c r="B43" s="1174"/>
      <c r="C43" s="88"/>
      <c r="D43" s="98"/>
      <c r="E43" s="9"/>
      <c r="F43" s="1441">
        <v>100</v>
      </c>
      <c r="G43" s="1442"/>
      <c r="H43" s="1278"/>
      <c r="I43" s="1278"/>
      <c r="J43" s="102"/>
      <c r="K43" s="6"/>
      <c r="L43" s="102"/>
      <c r="M43" s="90"/>
    </row>
    <row r="44" spans="1:13">
      <c r="A44" s="1297"/>
      <c r="B44" s="1174"/>
      <c r="C44" s="89"/>
      <c r="D44" s="10"/>
      <c r="E44" s="99"/>
      <c r="F44" s="10"/>
      <c r="G44" s="99"/>
      <c r="H44" s="97"/>
      <c r="I44" s="74"/>
      <c r="J44" s="97"/>
      <c r="K44" s="74"/>
      <c r="L44" s="97"/>
      <c r="M44" s="75"/>
    </row>
    <row r="45" spans="1:13" ht="18" customHeight="1">
      <c r="A45" s="1297"/>
      <c r="B45" s="1181" t="s">
        <v>456</v>
      </c>
      <c r="C45" s="374"/>
      <c r="D45" s="375"/>
      <c r="E45" s="375"/>
      <c r="F45" s="375"/>
      <c r="G45" s="375"/>
      <c r="H45" s="375"/>
      <c r="I45" s="375"/>
      <c r="J45" s="375"/>
      <c r="K45" s="375"/>
      <c r="L45" s="26"/>
      <c r="M45" s="116"/>
    </row>
    <row r="46" spans="1:13" ht="15.75" customHeight="1">
      <c r="A46" s="1297"/>
      <c r="B46" s="1174"/>
      <c r="C46" s="117"/>
      <c r="D46" s="41" t="s">
        <v>93</v>
      </c>
      <c r="E46" s="42" t="s">
        <v>95</v>
      </c>
      <c r="F46" s="1302" t="s">
        <v>457</v>
      </c>
      <c r="G46" s="1177" t="s">
        <v>103</v>
      </c>
      <c r="H46" s="1177"/>
      <c r="I46" s="1177"/>
      <c r="J46" s="1177"/>
      <c r="K46" s="414" t="s">
        <v>458</v>
      </c>
      <c r="L46" s="1463" t="s">
        <v>1243</v>
      </c>
      <c r="M46" s="1464"/>
    </row>
    <row r="47" spans="1:13" ht="31.5" customHeight="1">
      <c r="A47" s="1297"/>
      <c r="B47" s="1174"/>
      <c r="C47" s="117"/>
      <c r="D47" s="119" t="s">
        <v>430</v>
      </c>
      <c r="E47" s="367"/>
      <c r="F47" s="1302"/>
      <c r="G47" s="1177"/>
      <c r="H47" s="1177"/>
      <c r="I47" s="1177"/>
      <c r="J47" s="1177"/>
      <c r="K47" s="26"/>
      <c r="L47" s="1465"/>
      <c r="M47" s="1466"/>
    </row>
    <row r="48" spans="1:13">
      <c r="A48" s="1297"/>
      <c r="B48" s="1175"/>
      <c r="C48" s="120"/>
      <c r="D48" s="121"/>
      <c r="E48" s="121"/>
      <c r="F48" s="121"/>
      <c r="G48" s="121"/>
      <c r="H48" s="121"/>
      <c r="I48" s="121"/>
      <c r="J48" s="121"/>
      <c r="K48" s="121"/>
      <c r="L48" s="26"/>
      <c r="M48" s="116"/>
    </row>
    <row r="49" spans="1:13" ht="17">
      <c r="A49" s="1297"/>
      <c r="B49" s="162" t="s">
        <v>459</v>
      </c>
      <c r="C49" s="419"/>
      <c r="D49" s="359"/>
      <c r="E49" s="359"/>
      <c r="F49" s="359"/>
      <c r="G49" s="359"/>
      <c r="H49" s="359"/>
      <c r="I49" s="359"/>
      <c r="J49" s="359"/>
      <c r="K49" s="359"/>
      <c r="L49" s="359"/>
      <c r="M49" s="361"/>
    </row>
    <row r="50" spans="1:13" ht="17">
      <c r="A50" s="1297"/>
      <c r="B50" s="151" t="s">
        <v>460</v>
      </c>
      <c r="C50" s="1447" t="s">
        <v>1244</v>
      </c>
      <c r="D50" s="1448"/>
      <c r="E50" s="1448"/>
      <c r="F50" s="1448"/>
      <c r="G50" s="1448"/>
      <c r="H50" s="1448"/>
      <c r="I50" s="1448"/>
      <c r="J50" s="1448"/>
      <c r="K50" s="1448"/>
      <c r="L50" s="1448"/>
      <c r="M50" s="1449"/>
    </row>
    <row r="51" spans="1:13" ht="17">
      <c r="A51" s="1297"/>
      <c r="B51" s="151" t="s">
        <v>461</v>
      </c>
      <c r="C51" s="419">
        <v>30</v>
      </c>
      <c r="D51" s="359"/>
      <c r="E51" s="359"/>
      <c r="F51" s="359"/>
      <c r="G51" s="359"/>
      <c r="H51" s="359"/>
      <c r="I51" s="359"/>
      <c r="J51" s="359"/>
      <c r="K51" s="359"/>
      <c r="L51" s="359"/>
      <c r="M51" s="361"/>
    </row>
    <row r="52" spans="1:13" ht="17">
      <c r="A52" s="1297"/>
      <c r="B52" s="151" t="s">
        <v>462</v>
      </c>
      <c r="C52" s="419" t="s">
        <v>324</v>
      </c>
      <c r="D52" s="359"/>
      <c r="E52" s="359"/>
      <c r="F52" s="359"/>
      <c r="G52" s="359"/>
      <c r="H52" s="359"/>
      <c r="I52" s="359"/>
      <c r="J52" s="359"/>
      <c r="K52" s="359"/>
      <c r="L52" s="359"/>
      <c r="M52" s="361"/>
    </row>
    <row r="53" spans="1:13" ht="15.75" customHeight="1">
      <c r="A53" s="1162" t="s">
        <v>250</v>
      </c>
      <c r="B53" s="155" t="s">
        <v>463</v>
      </c>
      <c r="C53" s="1198" t="s">
        <v>1233</v>
      </c>
      <c r="D53" s="1200"/>
      <c r="E53" s="1200"/>
      <c r="F53" s="1200"/>
      <c r="G53" s="1200"/>
      <c r="H53" s="1200"/>
      <c r="I53" s="1200"/>
      <c r="J53" s="1200"/>
      <c r="K53" s="1200"/>
      <c r="L53" s="1200"/>
      <c r="M53" s="1201"/>
    </row>
    <row r="54" spans="1:13" ht="17">
      <c r="A54" s="1163"/>
      <c r="B54" s="155" t="s">
        <v>465</v>
      </c>
      <c r="C54" s="1202" t="s">
        <v>1245</v>
      </c>
      <c r="D54" s="1203"/>
      <c r="E54" s="1203"/>
      <c r="F54" s="1203"/>
      <c r="G54" s="1203"/>
      <c r="H54" s="1203"/>
      <c r="I54" s="1203"/>
      <c r="J54" s="1203"/>
      <c r="K54" s="1203"/>
      <c r="L54" s="1203"/>
      <c r="M54" s="1204"/>
    </row>
    <row r="55" spans="1:13" ht="17">
      <c r="A55" s="1163"/>
      <c r="B55" s="155" t="s">
        <v>467</v>
      </c>
      <c r="C55" s="1202" t="s">
        <v>40</v>
      </c>
      <c r="D55" s="1203"/>
      <c r="E55" s="1203"/>
      <c r="F55" s="1203"/>
      <c r="G55" s="1203"/>
      <c r="H55" s="1203"/>
      <c r="I55" s="1203"/>
      <c r="J55" s="1203"/>
      <c r="K55" s="1203"/>
      <c r="L55" s="1203"/>
      <c r="M55" s="1204"/>
    </row>
    <row r="56" spans="1:13" ht="15.75" customHeight="1">
      <c r="A56" s="1163"/>
      <c r="B56" s="156" t="s">
        <v>469</v>
      </c>
      <c r="C56" s="1202" t="s">
        <v>1232</v>
      </c>
      <c r="D56" s="1203"/>
      <c r="E56" s="1203"/>
      <c r="F56" s="1203"/>
      <c r="G56" s="1203"/>
      <c r="H56" s="1203"/>
      <c r="I56" s="1203"/>
      <c r="J56" s="1203"/>
      <c r="K56" s="1203"/>
      <c r="L56" s="1203"/>
      <c r="M56" s="1204"/>
    </row>
    <row r="57" spans="1:13" ht="15.75" customHeight="1">
      <c r="A57" s="1163"/>
      <c r="B57" s="155" t="s">
        <v>470</v>
      </c>
      <c r="C57" s="1467" t="s">
        <v>1235</v>
      </c>
      <c r="D57" s="1203"/>
      <c r="E57" s="1203"/>
      <c r="F57" s="1203"/>
      <c r="G57" s="1203"/>
      <c r="H57" s="1203"/>
      <c r="I57" s="1203"/>
      <c r="J57" s="1203"/>
      <c r="K57" s="1203"/>
      <c r="L57" s="1203"/>
      <c r="M57" s="1204"/>
    </row>
    <row r="58" spans="1:13" ht="18" thickBot="1">
      <c r="A58" s="1170"/>
      <c r="B58" s="155" t="s">
        <v>472</v>
      </c>
      <c r="C58" s="1202" t="s">
        <v>1234</v>
      </c>
      <c r="D58" s="1203"/>
      <c r="E58" s="1203"/>
      <c r="F58" s="1203"/>
      <c r="G58" s="1203"/>
      <c r="H58" s="1203"/>
      <c r="I58" s="1203"/>
      <c r="J58" s="1203"/>
      <c r="K58" s="1203"/>
      <c r="L58" s="1203"/>
      <c r="M58" s="1204"/>
    </row>
    <row r="59" spans="1:13" ht="15.75" customHeight="1">
      <c r="A59" s="1162" t="s">
        <v>474</v>
      </c>
      <c r="B59" s="157" t="s">
        <v>475</v>
      </c>
      <c r="C59" s="1164"/>
      <c r="D59" s="1165"/>
      <c r="E59" s="1165"/>
      <c r="F59" s="1165"/>
      <c r="G59" s="1165"/>
      <c r="H59" s="1165"/>
      <c r="I59" s="1165"/>
      <c r="J59" s="1165"/>
      <c r="K59" s="1165"/>
      <c r="L59" s="1165"/>
      <c r="M59" s="1166"/>
    </row>
    <row r="60" spans="1:13" ht="30" customHeight="1">
      <c r="A60" s="1163"/>
      <c r="B60" s="157" t="s">
        <v>476</v>
      </c>
      <c r="C60" s="1164"/>
      <c r="D60" s="1165"/>
      <c r="E60" s="1165"/>
      <c r="F60" s="1165"/>
      <c r="G60" s="1165"/>
      <c r="H60" s="1165"/>
      <c r="I60" s="1165"/>
      <c r="J60" s="1165"/>
      <c r="K60" s="1165"/>
      <c r="L60" s="1165"/>
      <c r="M60" s="1166"/>
    </row>
    <row r="61" spans="1:13" ht="30" customHeight="1" thickBot="1">
      <c r="A61" s="1163"/>
      <c r="B61" s="158" t="s">
        <v>294</v>
      </c>
      <c r="C61" s="1164"/>
      <c r="D61" s="1165"/>
      <c r="E61" s="1165"/>
      <c r="F61" s="1165"/>
      <c r="G61" s="1165"/>
      <c r="H61" s="1165"/>
      <c r="I61" s="1165"/>
      <c r="J61" s="1165"/>
      <c r="K61" s="1165"/>
      <c r="L61" s="1165"/>
      <c r="M61" s="1166"/>
    </row>
    <row r="62" spans="1:13" ht="18" thickBot="1">
      <c r="A62" s="149" t="s">
        <v>254</v>
      </c>
      <c r="B62" s="320"/>
      <c r="C62" s="1288"/>
      <c r="D62" s="1168"/>
      <c r="E62" s="1168"/>
      <c r="F62" s="1168"/>
      <c r="G62" s="1168"/>
      <c r="H62" s="1168"/>
      <c r="I62" s="1168"/>
      <c r="J62" s="1168"/>
      <c r="K62" s="1168"/>
      <c r="L62" s="1168"/>
      <c r="M62" s="1169"/>
    </row>
  </sheetData>
  <mergeCells count="49">
    <mergeCell ref="A59:A61"/>
    <mergeCell ref="C59:M59"/>
    <mergeCell ref="C60:M60"/>
    <mergeCell ref="C61:M61"/>
    <mergeCell ref="C62:M62"/>
    <mergeCell ref="C3:M3"/>
    <mergeCell ref="L46:M47"/>
    <mergeCell ref="C50:M50"/>
    <mergeCell ref="A53:A58"/>
    <mergeCell ref="C53:M53"/>
    <mergeCell ref="C54:M54"/>
    <mergeCell ref="C55:M55"/>
    <mergeCell ref="C56:M56"/>
    <mergeCell ref="C57:M57"/>
    <mergeCell ref="C58:M58"/>
    <mergeCell ref="B25:B28"/>
    <mergeCell ref="B32:B34"/>
    <mergeCell ref="B35:B44"/>
    <mergeCell ref="F43:G43"/>
    <mergeCell ref="H43:I43"/>
    <mergeCell ref="B45:B48"/>
    <mergeCell ref="C13:M13"/>
    <mergeCell ref="B14:B15"/>
    <mergeCell ref="C14:D14"/>
    <mergeCell ref="F14:M14"/>
    <mergeCell ref="C15:M15"/>
    <mergeCell ref="A16:A52"/>
    <mergeCell ref="C16:M16"/>
    <mergeCell ref="C17:M17"/>
    <mergeCell ref="B18:B24"/>
    <mergeCell ref="F23:M23"/>
    <mergeCell ref="F46:F47"/>
    <mergeCell ref="G46:J47"/>
    <mergeCell ref="C12:M12"/>
    <mergeCell ref="A2:A15"/>
    <mergeCell ref="C2:M2"/>
    <mergeCell ref="F4:G4"/>
    <mergeCell ref="I4:M4"/>
    <mergeCell ref="C5:M5"/>
    <mergeCell ref="C6:M6"/>
    <mergeCell ref="I7:M7"/>
    <mergeCell ref="B8:B10"/>
    <mergeCell ref="C9:D9"/>
    <mergeCell ref="F9:G9"/>
    <mergeCell ref="I9:J9"/>
    <mergeCell ref="C10:D10"/>
    <mergeCell ref="F10:G10"/>
    <mergeCell ref="I10:J10"/>
    <mergeCell ref="C11:M11"/>
  </mergeCells>
  <dataValidations count="7">
    <dataValidation type="list" allowBlank="1" showInputMessage="1" showErrorMessage="1" sqref="I7:M7" xr:uid="{517D3EC1-D680-440E-A726-3327034E630F}">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DFE79AF9-10DD-469F-AA02-DCE20A7D3951}"/>
    <dataValidation allowBlank="1" showInputMessage="1" showErrorMessage="1" prompt="Determine si el indicador responde a un enfoque (Derechos Humanos, Género, Diferencial, Poblacional, Ambiental y Territorial). Si responde a más de enfoque separelos por ;" sqref="B16" xr:uid="{1C66BC68-BBB9-435A-9090-E16CE59CDA22}"/>
    <dataValidation allowBlank="1" showInputMessage="1" showErrorMessage="1" prompt="Identifique la meta ODS a que le apunta el indicador de producto. Seleccione de la lista desplegable." sqref="E14" xr:uid="{0BB11489-D482-4183-A031-5A94A35C2D93}"/>
    <dataValidation allowBlank="1" showInputMessage="1" showErrorMessage="1" prompt="Identifique el ODS a que le apunta el indicador de producto. Seleccione de la lista desplegable._x000a_" sqref="B14:B15" xr:uid="{0E56C951-12ED-4C4F-AFD2-5FBC4C149CB1}"/>
    <dataValidation allowBlank="1" showInputMessage="1" showErrorMessage="1" prompt="Incluir una ficha por cada indicador, ya sea de producto o de resultado" sqref="B1" xr:uid="{F7526C24-E22F-4F7C-98EA-C339F8D185A5}"/>
    <dataValidation allowBlank="1" showInputMessage="1" showErrorMessage="1" prompt="Seleccione de la lista desplegable" sqref="B4 B7 H7" xr:uid="{EF597319-0989-4555-A127-9774C10F2043}"/>
  </dataValidations>
  <hyperlinks>
    <hyperlink ref="C57" r:id="rId1" xr:uid="{689E8055-23F4-4D7B-8C6D-9E0DBAAEBD2E}"/>
  </hyperlinks>
  <pageMargins left="0.7" right="0.7" top="0.75" bottom="0.75" header="0.3" footer="0.3"/>
  <pageSetup paperSize="9" orientation="portrait" horizontalDpi="1200" verticalDpi="120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70CB0-5A06-4A4F-81FB-89EED49BE3BE}">
  <sheetPr>
    <tabColor rgb="FF0070C0"/>
  </sheetPr>
  <dimension ref="A1:M61"/>
  <sheetViews>
    <sheetView topLeftCell="B46" zoomScale="90" zoomScaleNormal="90" workbookViewId="0">
      <selection activeCell="C2" sqref="C2"/>
    </sheetView>
  </sheetViews>
  <sheetFormatPr baseColWidth="10" defaultColWidth="11.5" defaultRowHeight="16"/>
  <cols>
    <col min="1" max="1" width="25.1640625" style="12" customWidth="1"/>
    <col min="2" max="2" width="39.1640625" style="43" customWidth="1"/>
    <col min="3" max="8" width="11.5" style="12"/>
    <col min="9" max="9" width="11.5" style="12" customWidth="1"/>
    <col min="10" max="16384" width="11.5" style="12"/>
  </cols>
  <sheetData>
    <row r="1" spans="1:13" ht="17" thickBot="1">
      <c r="A1" s="60"/>
      <c r="B1" s="61" t="s">
        <v>828</v>
      </c>
      <c r="C1" s="62"/>
      <c r="D1" s="62"/>
      <c r="E1" s="62"/>
      <c r="F1" s="62"/>
      <c r="G1" s="62"/>
      <c r="H1" s="62"/>
      <c r="I1" s="62"/>
      <c r="J1" s="62"/>
      <c r="K1" s="62"/>
      <c r="L1" s="62"/>
      <c r="M1" s="63"/>
    </row>
    <row r="2" spans="1:13" ht="17">
      <c r="A2" s="1186" t="s">
        <v>414</v>
      </c>
      <c r="B2" s="150" t="s">
        <v>415</v>
      </c>
      <c r="C2" s="247" t="s">
        <v>826</v>
      </c>
      <c r="D2" s="145"/>
      <c r="E2" s="145"/>
      <c r="F2" s="145"/>
      <c r="G2" s="145"/>
      <c r="H2" s="145"/>
      <c r="I2" s="145"/>
      <c r="J2" s="145"/>
      <c r="K2" s="145"/>
      <c r="L2" s="145"/>
      <c r="M2" s="146"/>
    </row>
    <row r="3" spans="1:13" ht="36" customHeight="1">
      <c r="A3" s="1187"/>
      <c r="B3" s="162" t="s">
        <v>499</v>
      </c>
      <c r="C3" s="1388" t="s">
        <v>355</v>
      </c>
      <c r="D3" s="1389"/>
      <c r="E3" s="1389"/>
      <c r="F3" s="1389"/>
      <c r="G3" s="1389"/>
      <c r="H3" s="1389"/>
      <c r="I3" s="1389"/>
      <c r="J3" s="1389"/>
      <c r="K3" s="1389"/>
      <c r="L3" s="1389"/>
      <c r="M3" s="1390"/>
    </row>
    <row r="4" spans="1:13" ht="19.5" customHeight="1">
      <c r="A4" s="1187"/>
      <c r="B4" s="153" t="s">
        <v>290</v>
      </c>
      <c r="C4" s="122" t="s">
        <v>353</v>
      </c>
      <c r="D4" s="1441"/>
      <c r="E4" s="1442"/>
      <c r="F4" s="1205" t="s">
        <v>291</v>
      </c>
      <c r="G4" s="1206"/>
      <c r="H4" s="125" t="s">
        <v>354</v>
      </c>
      <c r="I4" s="1275"/>
      <c r="J4" s="1203"/>
      <c r="K4" s="1203"/>
      <c r="L4" s="1203"/>
      <c r="M4" s="1204"/>
    </row>
    <row r="5" spans="1:13" ht="18.75" customHeight="1">
      <c r="A5" s="1187"/>
      <c r="B5" s="153" t="s">
        <v>418</v>
      </c>
      <c r="C5" s="1202" t="s">
        <v>419</v>
      </c>
      <c r="D5" s="1203"/>
      <c r="E5" s="1203"/>
      <c r="F5" s="1203"/>
      <c r="G5" s="1203"/>
      <c r="H5" s="1203"/>
      <c r="I5" s="1203"/>
      <c r="J5" s="1203"/>
      <c r="K5" s="1203"/>
      <c r="L5" s="1203"/>
      <c r="M5" s="1204"/>
    </row>
    <row r="6" spans="1:13" ht="17">
      <c r="A6" s="1187"/>
      <c r="B6" s="153" t="s">
        <v>420</v>
      </c>
      <c r="C6" s="242" t="s">
        <v>419</v>
      </c>
      <c r="D6" s="126"/>
      <c r="E6" s="126"/>
      <c r="F6" s="126"/>
      <c r="G6" s="126"/>
      <c r="H6" s="126"/>
      <c r="I6" s="126"/>
      <c r="J6" s="126"/>
      <c r="K6" s="126"/>
      <c r="L6" s="126"/>
      <c r="M6" s="127"/>
    </row>
    <row r="7" spans="1:13" ht="17">
      <c r="A7" s="1187"/>
      <c r="B7" s="162" t="s">
        <v>421</v>
      </c>
      <c r="C7" s="1469" t="s">
        <v>10</v>
      </c>
      <c r="D7" s="1470"/>
      <c r="E7" s="294"/>
      <c r="F7" s="294"/>
      <c r="G7" s="295"/>
      <c r="H7" s="67" t="s">
        <v>294</v>
      </c>
      <c r="I7" s="1193" t="s">
        <v>18</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90" t="s">
        <v>327</v>
      </c>
      <c r="D9" s="1471"/>
      <c r="E9" s="28"/>
      <c r="F9" s="1190"/>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93.75" customHeight="1">
      <c r="A11" s="1187"/>
      <c r="B11" s="162" t="s">
        <v>424</v>
      </c>
      <c r="C11" s="1214" t="s">
        <v>1102</v>
      </c>
      <c r="D11" s="1215"/>
      <c r="E11" s="1215"/>
      <c r="F11" s="1215"/>
      <c r="G11" s="1215"/>
      <c r="H11" s="1215"/>
      <c r="I11" s="1215"/>
      <c r="J11" s="1215"/>
      <c r="K11" s="1215"/>
      <c r="L11" s="1215"/>
      <c r="M11" s="1218"/>
    </row>
    <row r="12" spans="1:13" ht="114" customHeight="1">
      <c r="A12" s="1187"/>
      <c r="B12" s="162" t="s">
        <v>503</v>
      </c>
      <c r="C12" s="1214" t="s">
        <v>1105</v>
      </c>
      <c r="D12" s="1215"/>
      <c r="E12" s="1215"/>
      <c r="F12" s="1215"/>
      <c r="G12" s="1215"/>
      <c r="H12" s="1215"/>
      <c r="I12" s="1215"/>
      <c r="J12" s="1215"/>
      <c r="K12" s="1215"/>
      <c r="L12" s="1215"/>
      <c r="M12" s="1218"/>
    </row>
    <row r="13" spans="1:13" ht="51" customHeight="1">
      <c r="A13" s="1187"/>
      <c r="B13" s="162" t="s">
        <v>504</v>
      </c>
      <c r="C13" s="1254" t="s">
        <v>350</v>
      </c>
      <c r="D13" s="1255"/>
      <c r="E13" s="1255"/>
      <c r="F13" s="1255"/>
      <c r="G13" s="1255"/>
      <c r="H13" s="1255"/>
      <c r="I13" s="1255"/>
      <c r="J13" s="1255"/>
      <c r="K13" s="1255"/>
      <c r="L13" s="1255"/>
      <c r="M13" s="1256"/>
    </row>
    <row r="14" spans="1:13" ht="36.75" customHeight="1">
      <c r="A14" s="1187"/>
      <c r="B14" s="1273" t="s">
        <v>505</v>
      </c>
      <c r="C14" s="1184" t="s">
        <v>86</v>
      </c>
      <c r="D14" s="1185"/>
      <c r="E14" s="91" t="s">
        <v>108</v>
      </c>
      <c r="F14" s="1279" t="s">
        <v>360</v>
      </c>
      <c r="G14" s="1215"/>
      <c r="H14" s="1215"/>
      <c r="I14" s="1215"/>
      <c r="J14" s="1215"/>
      <c r="K14" s="1215"/>
      <c r="L14" s="1215"/>
      <c r="M14" s="1218"/>
    </row>
    <row r="15" spans="1:13">
      <c r="A15" s="1187"/>
      <c r="B15" s="1274"/>
      <c r="C15" s="1184"/>
      <c r="D15" s="1185"/>
      <c r="E15" s="1185"/>
      <c r="F15" s="1185"/>
      <c r="G15" s="1185"/>
      <c r="H15" s="1185"/>
      <c r="I15" s="1185"/>
      <c r="J15" s="1185"/>
      <c r="K15" s="1185"/>
      <c r="L15" s="1185"/>
      <c r="M15" s="1272"/>
    </row>
    <row r="16" spans="1:13" ht="17">
      <c r="A16" s="1178" t="s">
        <v>238</v>
      </c>
      <c r="B16" s="151" t="s">
        <v>280</v>
      </c>
      <c r="C16" s="1184" t="s">
        <v>1</v>
      </c>
      <c r="D16" s="1185"/>
      <c r="E16" s="1185"/>
      <c r="F16" s="1185"/>
      <c r="G16" s="1185"/>
      <c r="H16" s="1185"/>
      <c r="I16" s="1185"/>
      <c r="J16" s="1185"/>
      <c r="K16" s="1185"/>
      <c r="L16" s="1185"/>
      <c r="M16" s="1272"/>
    </row>
    <row r="17" spans="1:13" ht="17">
      <c r="A17" s="1179"/>
      <c r="B17" s="151" t="s">
        <v>507</v>
      </c>
      <c r="C17" s="1184" t="s">
        <v>827</v>
      </c>
      <c r="D17" s="1185"/>
      <c r="E17" s="1185"/>
      <c r="F17" s="1185"/>
      <c r="G17" s="1185"/>
      <c r="H17" s="1185"/>
      <c r="I17" s="1185"/>
      <c r="J17" s="1185"/>
      <c r="K17" s="1185"/>
      <c r="L17" s="1185"/>
      <c r="M17" s="127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20" t="s">
        <v>509</v>
      </c>
      <c r="E23" s="18" t="s">
        <v>436</v>
      </c>
      <c r="F23" s="310" t="s">
        <v>829</v>
      </c>
      <c r="G23" s="139"/>
      <c r="H23" s="139"/>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t="s">
        <v>509</v>
      </c>
      <c r="K26" s="24"/>
      <c r="L26" s="26"/>
      <c r="M26" s="116"/>
    </row>
    <row r="27" spans="1:13" ht="17">
      <c r="A27" s="1179"/>
      <c r="B27" s="1174"/>
      <c r="C27" s="77" t="s">
        <v>441</v>
      </c>
      <c r="D27" s="25"/>
      <c r="E27" s="26"/>
      <c r="F27" s="18" t="s">
        <v>442</v>
      </c>
      <c r="G27" s="20"/>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296" t="s">
        <v>830</v>
      </c>
      <c r="E30" s="24"/>
      <c r="F30" s="32" t="s">
        <v>445</v>
      </c>
      <c r="G30" s="297" t="s">
        <v>354</v>
      </c>
      <c r="H30" s="24"/>
      <c r="I30" s="32" t="s">
        <v>446</v>
      </c>
      <c r="J30" s="298" t="s">
        <v>354</v>
      </c>
      <c r="K30" s="299"/>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266">
        <v>2023</v>
      </c>
      <c r="E33" s="35"/>
      <c r="F33" s="24" t="s">
        <v>449</v>
      </c>
      <c r="G33" s="441" t="s">
        <v>482</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6">
        <v>2023</v>
      </c>
      <c r="E36" s="6"/>
      <c r="F36" s="6">
        <v>2024</v>
      </c>
      <c r="G36" s="6"/>
      <c r="H36" s="141">
        <v>2025</v>
      </c>
      <c r="I36" s="141"/>
      <c r="J36" s="141">
        <v>2026</v>
      </c>
      <c r="K36" s="6"/>
      <c r="L36" s="6">
        <v>2027</v>
      </c>
      <c r="M36" s="40"/>
    </row>
    <row r="37" spans="1:13">
      <c r="A37" s="1179"/>
      <c r="B37" s="1174"/>
      <c r="C37" s="88"/>
      <c r="D37" s="301">
        <v>134</v>
      </c>
      <c r="E37" s="9"/>
      <c r="F37" s="301">
        <v>131</v>
      </c>
      <c r="G37" s="9"/>
      <c r="H37" s="301">
        <v>97</v>
      </c>
      <c r="I37" s="9"/>
      <c r="J37" s="301">
        <v>153</v>
      </c>
      <c r="K37" s="9"/>
      <c r="L37" s="301">
        <v>153</v>
      </c>
      <c r="M37" s="100"/>
    </row>
    <row r="38" spans="1:13">
      <c r="A38" s="1179"/>
      <c r="B38" s="1174"/>
      <c r="C38" s="88"/>
      <c r="D38" s="6">
        <v>2028</v>
      </c>
      <c r="E38" s="6"/>
      <c r="F38" s="6">
        <v>2029</v>
      </c>
      <c r="G38" s="6"/>
      <c r="H38" s="141">
        <v>2030</v>
      </c>
      <c r="I38" s="141"/>
      <c r="J38" s="141">
        <v>2031</v>
      </c>
      <c r="K38" s="6"/>
      <c r="L38" s="6">
        <v>2032</v>
      </c>
      <c r="M38" s="16"/>
    </row>
    <row r="39" spans="1:13">
      <c r="A39" s="1179"/>
      <c r="B39" s="1174"/>
      <c r="C39" s="88"/>
      <c r="D39" s="301">
        <v>153</v>
      </c>
      <c r="E39" s="9"/>
      <c r="F39" s="301">
        <v>97</v>
      </c>
      <c r="G39" s="9"/>
      <c r="H39" s="301">
        <v>153</v>
      </c>
      <c r="I39" s="9"/>
      <c r="J39" s="301">
        <v>153</v>
      </c>
      <c r="K39" s="9"/>
      <c r="L39" s="301">
        <v>153</v>
      </c>
      <c r="M39" s="100"/>
    </row>
    <row r="40" spans="1:13">
      <c r="A40" s="1179"/>
      <c r="B40" s="1174"/>
      <c r="C40" s="88"/>
      <c r="D40" s="6">
        <v>2033</v>
      </c>
      <c r="E40" s="6"/>
      <c r="F40" s="6">
        <v>2034</v>
      </c>
      <c r="G40" s="6"/>
      <c r="H40" s="141" t="s">
        <v>455</v>
      </c>
      <c r="I40" s="141"/>
      <c r="J40" s="141"/>
      <c r="K40" s="6"/>
      <c r="L40" s="6"/>
      <c r="M40" s="16"/>
    </row>
    <row r="41" spans="1:13">
      <c r="A41" s="1179"/>
      <c r="B41" s="1174"/>
      <c r="C41" s="88"/>
      <c r="D41" s="301">
        <v>153</v>
      </c>
      <c r="E41" s="9"/>
      <c r="F41" s="301">
        <v>153</v>
      </c>
      <c r="G41" s="9"/>
      <c r="H41" s="301">
        <v>1683</v>
      </c>
      <c r="I41" s="9"/>
      <c r="J41" s="98"/>
      <c r="K41" s="9"/>
      <c r="L41" s="98"/>
      <c r="M41" s="100"/>
    </row>
    <row r="42" spans="1:13">
      <c r="A42" s="1179"/>
      <c r="B42" s="1174"/>
      <c r="C42" s="88"/>
      <c r="D42" s="10"/>
      <c r="E42" s="99"/>
      <c r="F42" s="10"/>
      <c r="G42" s="99"/>
      <c r="H42" s="69"/>
      <c r="I42" s="70"/>
      <c r="J42" s="69"/>
      <c r="K42" s="70"/>
      <c r="L42" s="69"/>
      <c r="M42" s="71"/>
    </row>
    <row r="43" spans="1:13">
      <c r="A43" s="1179"/>
      <c r="B43" s="1174"/>
      <c r="C43" s="89"/>
      <c r="D43" s="10"/>
      <c r="E43" s="99"/>
      <c r="F43" s="10"/>
      <c r="G43" s="99"/>
      <c r="H43" s="97"/>
      <c r="I43" s="74"/>
      <c r="J43" s="97"/>
      <c r="K43" s="74"/>
      <c r="L43" s="97"/>
      <c r="M43" s="75"/>
    </row>
    <row r="44" spans="1:13" ht="18" customHeight="1">
      <c r="A44" s="1179"/>
      <c r="B44" s="1181" t="s">
        <v>456</v>
      </c>
      <c r="C44" s="79"/>
      <c r="D44" s="23"/>
      <c r="E44" s="23"/>
      <c r="F44" s="23"/>
      <c r="G44" s="23"/>
      <c r="H44" s="23"/>
      <c r="I44" s="23"/>
      <c r="J44" s="23"/>
      <c r="K44" s="23"/>
      <c r="L44" s="26"/>
      <c r="M44" s="116"/>
    </row>
    <row r="45" spans="1:13" ht="17">
      <c r="A45" s="1179"/>
      <c r="B45" s="1174"/>
      <c r="C45" s="117"/>
      <c r="D45" s="41" t="s">
        <v>93</v>
      </c>
      <c r="E45" s="42" t="s">
        <v>95</v>
      </c>
      <c r="F45" s="1176" t="s">
        <v>457</v>
      </c>
      <c r="G45" s="1177" t="s">
        <v>103</v>
      </c>
      <c r="H45" s="1177"/>
      <c r="I45" s="1177"/>
      <c r="J45" s="1177"/>
      <c r="K45" s="118" t="s">
        <v>458</v>
      </c>
      <c r="L45" s="1219"/>
      <c r="M45" s="1220"/>
    </row>
    <row r="46" spans="1:13">
      <c r="A46" s="1179"/>
      <c r="B46" s="1174"/>
      <c r="C46" s="117"/>
      <c r="D46" s="119" t="s">
        <v>509</v>
      </c>
      <c r="E46" s="19"/>
      <c r="F46" s="1176"/>
      <c r="G46" s="1177"/>
      <c r="H46" s="1177"/>
      <c r="I46" s="1177"/>
      <c r="J46" s="1177"/>
      <c r="K46" s="26"/>
      <c r="L46" s="1221"/>
      <c r="M46" s="1222"/>
    </row>
    <row r="47" spans="1:13">
      <c r="A47" s="1179"/>
      <c r="B47" s="1175"/>
      <c r="C47" s="120"/>
      <c r="D47" s="121"/>
      <c r="E47" s="121"/>
      <c r="F47" s="121"/>
      <c r="G47" s="121"/>
      <c r="H47" s="121"/>
      <c r="I47" s="121"/>
      <c r="J47" s="121"/>
      <c r="K47" s="121"/>
      <c r="L47" s="26"/>
      <c r="M47" s="116"/>
    </row>
    <row r="48" spans="1:13" ht="68.25" customHeight="1">
      <c r="A48" s="1179"/>
      <c r="B48" s="151" t="s">
        <v>459</v>
      </c>
      <c r="C48" s="1214" t="s">
        <v>1103</v>
      </c>
      <c r="D48" s="1215"/>
      <c r="E48" s="1215"/>
      <c r="F48" s="1215"/>
      <c r="G48" s="1215"/>
      <c r="H48" s="1215"/>
      <c r="I48" s="1215"/>
      <c r="J48" s="1215"/>
      <c r="K48" s="1215"/>
      <c r="L48" s="1215"/>
      <c r="M48" s="1218"/>
    </row>
    <row r="49" spans="1:13" ht="17">
      <c r="A49" s="1179"/>
      <c r="B49" s="151" t="s">
        <v>460</v>
      </c>
      <c r="C49" s="248" t="s">
        <v>1104</v>
      </c>
      <c r="D49" s="143"/>
      <c r="E49" s="143"/>
      <c r="F49" s="143"/>
      <c r="G49" s="143"/>
      <c r="H49" s="143"/>
      <c r="I49" s="143"/>
      <c r="J49" s="143"/>
      <c r="K49" s="143"/>
      <c r="L49" s="143"/>
      <c r="M49" s="144"/>
    </row>
    <row r="50" spans="1:13" ht="17">
      <c r="A50" s="1179"/>
      <c r="B50" s="151" t="s">
        <v>461</v>
      </c>
      <c r="C50" s="283">
        <v>30</v>
      </c>
      <c r="D50" s="143"/>
      <c r="E50" s="143"/>
      <c r="F50" s="143"/>
      <c r="G50" s="143"/>
      <c r="H50" s="143"/>
      <c r="I50" s="143"/>
      <c r="J50" s="143"/>
      <c r="K50" s="143"/>
      <c r="L50" s="143"/>
      <c r="M50" s="144"/>
    </row>
    <row r="51" spans="1:13" ht="17">
      <c r="A51" s="1179"/>
      <c r="B51" s="151" t="s">
        <v>462</v>
      </c>
      <c r="C51" s="300">
        <v>45323</v>
      </c>
      <c r="D51" s="143"/>
      <c r="E51" s="143"/>
      <c r="F51" s="143"/>
      <c r="G51" s="143"/>
      <c r="H51" s="143"/>
      <c r="I51" s="143"/>
      <c r="J51" s="143"/>
      <c r="K51" s="143"/>
      <c r="L51" s="143"/>
      <c r="M51" s="144"/>
    </row>
    <row r="52" spans="1:13" ht="15.75" customHeight="1">
      <c r="A52" s="1162" t="s">
        <v>250</v>
      </c>
      <c r="B52" s="155" t="s">
        <v>463</v>
      </c>
      <c r="C52" s="1164" t="s">
        <v>487</v>
      </c>
      <c r="D52" s="1165"/>
      <c r="E52" s="1165"/>
      <c r="F52" s="1165"/>
      <c r="G52" s="1165"/>
      <c r="H52" s="1165"/>
      <c r="I52" s="1165"/>
      <c r="J52" s="1165"/>
      <c r="K52" s="1165"/>
      <c r="L52" s="1165"/>
      <c r="M52" s="1166"/>
    </row>
    <row r="53" spans="1:13" ht="17">
      <c r="A53" s="1163"/>
      <c r="B53" s="155" t="s">
        <v>465</v>
      </c>
      <c r="C53" s="1164" t="s">
        <v>466</v>
      </c>
      <c r="D53" s="1165"/>
      <c r="E53" s="1165"/>
      <c r="F53" s="1165"/>
      <c r="G53" s="1165"/>
      <c r="H53" s="1165"/>
      <c r="I53" s="1165"/>
      <c r="J53" s="1165"/>
      <c r="K53" s="1165"/>
      <c r="L53" s="1165"/>
      <c r="M53" s="1166"/>
    </row>
    <row r="54" spans="1:13" ht="17">
      <c r="A54" s="1163"/>
      <c r="B54" s="155" t="s">
        <v>467</v>
      </c>
      <c r="C54" s="1164" t="s">
        <v>327</v>
      </c>
      <c r="D54" s="1165"/>
      <c r="E54" s="1165"/>
      <c r="F54" s="1165"/>
      <c r="G54" s="1165"/>
      <c r="H54" s="1165"/>
      <c r="I54" s="1165"/>
      <c r="J54" s="1165"/>
      <c r="K54" s="1165"/>
      <c r="L54" s="1165"/>
      <c r="M54" s="1166"/>
    </row>
    <row r="55" spans="1:13" ht="15.75" customHeight="1">
      <c r="A55" s="1163"/>
      <c r="B55" s="156" t="s">
        <v>469</v>
      </c>
      <c r="C55" s="1164" t="s">
        <v>328</v>
      </c>
      <c r="D55" s="1165"/>
      <c r="E55" s="1165"/>
      <c r="F55" s="1165"/>
      <c r="G55" s="1165"/>
      <c r="H55" s="1165"/>
      <c r="I55" s="1165"/>
      <c r="J55" s="1165"/>
      <c r="K55" s="1165"/>
      <c r="L55" s="1165"/>
      <c r="M55" s="1166"/>
    </row>
    <row r="56" spans="1:13" ht="15.75" customHeight="1">
      <c r="A56" s="1163"/>
      <c r="B56" s="155" t="s">
        <v>470</v>
      </c>
      <c r="C56" s="1468" t="s">
        <v>471</v>
      </c>
      <c r="D56" s="1165"/>
      <c r="E56" s="1165"/>
      <c r="F56" s="1165"/>
      <c r="G56" s="1165"/>
      <c r="H56" s="1165"/>
      <c r="I56" s="1165"/>
      <c r="J56" s="1165"/>
      <c r="K56" s="1165"/>
      <c r="L56" s="1165"/>
      <c r="M56" s="1166"/>
    </row>
    <row r="57" spans="1:13" ht="18" thickBot="1">
      <c r="A57" s="1170"/>
      <c r="B57" s="155" t="s">
        <v>472</v>
      </c>
      <c r="C57" s="1164"/>
      <c r="D57" s="1165"/>
      <c r="E57" s="1165"/>
      <c r="F57" s="1165"/>
      <c r="G57" s="1165"/>
      <c r="H57" s="1165"/>
      <c r="I57" s="1165"/>
      <c r="J57" s="1165"/>
      <c r="K57" s="1165"/>
      <c r="L57" s="1165"/>
      <c r="M57" s="1166"/>
    </row>
    <row r="58" spans="1:13" ht="15.75" customHeight="1">
      <c r="A58" s="1162" t="s">
        <v>474</v>
      </c>
      <c r="B58" s="157" t="s">
        <v>475</v>
      </c>
      <c r="C58" s="1164" t="s">
        <v>557</v>
      </c>
      <c r="D58" s="1165"/>
      <c r="E58" s="1165"/>
      <c r="F58" s="1165"/>
      <c r="G58" s="1165"/>
      <c r="H58" s="1165"/>
      <c r="I58" s="1165"/>
      <c r="J58" s="1165"/>
      <c r="K58" s="1165"/>
      <c r="L58" s="1165"/>
      <c r="M58" s="1166"/>
    </row>
    <row r="59" spans="1:13" ht="15" customHeight="1">
      <c r="A59" s="1163"/>
      <c r="B59" s="157" t="s">
        <v>476</v>
      </c>
      <c r="C59" s="1164" t="s">
        <v>558</v>
      </c>
      <c r="D59" s="1165"/>
      <c r="E59" s="1165"/>
      <c r="F59" s="1165"/>
      <c r="G59" s="1165"/>
      <c r="H59" s="1165"/>
      <c r="I59" s="1165"/>
      <c r="J59" s="1165"/>
      <c r="K59" s="1165"/>
      <c r="L59" s="1165"/>
      <c r="M59" s="1166"/>
    </row>
    <row r="60" spans="1:13" ht="15" customHeight="1" thickBot="1">
      <c r="A60" s="1163"/>
      <c r="B60" s="158" t="s">
        <v>294</v>
      </c>
      <c r="C60" s="1164" t="s">
        <v>327</v>
      </c>
      <c r="D60" s="1165"/>
      <c r="E60" s="1165"/>
      <c r="F60" s="1165"/>
      <c r="G60" s="1165"/>
      <c r="H60" s="1165"/>
      <c r="I60" s="1165"/>
      <c r="J60" s="1165"/>
      <c r="K60" s="1165"/>
      <c r="L60" s="1165"/>
      <c r="M60" s="1166"/>
    </row>
    <row r="61" spans="1:13" ht="41" customHeight="1" thickBot="1">
      <c r="A61" s="149" t="s">
        <v>254</v>
      </c>
      <c r="B61" s="159"/>
      <c r="C61" s="1443"/>
      <c r="D61" s="1429"/>
      <c r="E61" s="1429"/>
      <c r="F61" s="1429"/>
      <c r="G61" s="1429"/>
      <c r="H61" s="1429"/>
      <c r="I61" s="1429"/>
      <c r="J61" s="1429"/>
      <c r="K61" s="1429"/>
      <c r="L61" s="1429"/>
      <c r="M61" s="1430"/>
    </row>
  </sheetData>
  <mergeCells count="46">
    <mergeCell ref="C11:M11"/>
    <mergeCell ref="A2:A15"/>
    <mergeCell ref="C3:M3"/>
    <mergeCell ref="D4:E4"/>
    <mergeCell ref="F4:G4"/>
    <mergeCell ref="I4:M4"/>
    <mergeCell ref="C5:M5"/>
    <mergeCell ref="C7:D7"/>
    <mergeCell ref="I7:M7"/>
    <mergeCell ref="B8:B10"/>
    <mergeCell ref="C9:D9"/>
    <mergeCell ref="F9:G9"/>
    <mergeCell ref="I9:J9"/>
    <mergeCell ref="C10:D10"/>
    <mergeCell ref="F10:G10"/>
    <mergeCell ref="I10:J10"/>
    <mergeCell ref="F45:F46"/>
    <mergeCell ref="G45:J46"/>
    <mergeCell ref="C12:M12"/>
    <mergeCell ref="C13:M13"/>
    <mergeCell ref="B14:B15"/>
    <mergeCell ref="C14:D14"/>
    <mergeCell ref="F14:M14"/>
    <mergeCell ref="C15:M15"/>
    <mergeCell ref="L45:M46"/>
    <mergeCell ref="C48:M48"/>
    <mergeCell ref="A52:A57"/>
    <mergeCell ref="C52:M52"/>
    <mergeCell ref="C53:M53"/>
    <mergeCell ref="C54:M54"/>
    <mergeCell ref="C55:M55"/>
    <mergeCell ref="C56:M56"/>
    <mergeCell ref="C57:M57"/>
    <mergeCell ref="A16:A51"/>
    <mergeCell ref="C16:M16"/>
    <mergeCell ref="C17:M17"/>
    <mergeCell ref="B18:B24"/>
    <mergeCell ref="B25:B28"/>
    <mergeCell ref="B32:B34"/>
    <mergeCell ref="B35:B43"/>
    <mergeCell ref="B44:B47"/>
    <mergeCell ref="A58:A60"/>
    <mergeCell ref="C58:M58"/>
    <mergeCell ref="C59:M59"/>
    <mergeCell ref="C60:M60"/>
    <mergeCell ref="C61:M61"/>
  </mergeCells>
  <dataValidations count="7">
    <dataValidation allowBlank="1" showInputMessage="1" showErrorMessage="1" prompt="Seleccione de la lista desplegable" sqref="B4 B7 H7" xr:uid="{5987F40E-11B2-4354-9C6A-53D57563D67A}"/>
    <dataValidation allowBlank="1" showInputMessage="1" showErrorMessage="1" prompt="Incluir una ficha por cada indicador, ya sea de producto o de resultado" sqref="B1" xr:uid="{1F2DD7DC-8662-4DF9-BC2E-C9DFC773FE52}"/>
    <dataValidation allowBlank="1" showInputMessage="1" showErrorMessage="1" prompt="Identifique el ODS a que le apunta el indicador de producto. Seleccione de la lista desplegable._x000a_" sqref="B14:B15" xr:uid="{8ECD08EB-D6ED-4980-BA52-B6E1B9F117D8}"/>
    <dataValidation allowBlank="1" showInputMessage="1" showErrorMessage="1" prompt="Identifique la meta ODS a que le apunta el indicador de producto. Seleccione de la lista desplegable." sqref="E14" xr:uid="{EDAA481A-C679-429E-A9C9-C5BE50C3A446}"/>
    <dataValidation allowBlank="1" showInputMessage="1" showErrorMessage="1" prompt="Determine si el indicador responde a un enfoque (Derechos Humanos, Género, Diferencial, Poblacional, Ambiental y Territorial). Si responde a más de enfoque separelos por ;" sqref="B16" xr:uid="{8A029B17-F164-40B2-A000-8ECA5030C7E0}"/>
    <dataValidation allowBlank="1" showInputMessage="1" showErrorMessage="1" prompt="Si corresponde a un indicador del PDD, identifique el código de la meta el cual se encuentra en el listado de indicadores del plan que se encuentra en la caja de herramientas._x000a__x000a_" sqref="F4" xr:uid="{AC7B5ED2-B32A-44DB-8F48-83F4ABDA2089}"/>
    <dataValidation type="list" allowBlank="1" showInputMessage="1" showErrorMessage="1" sqref="I7:M7" xr:uid="{A0A79AF9-9FA8-43BD-B126-29C5F14106C0}">
      <formula1>INDIRECT($C$7)</formula1>
    </dataValidation>
  </dataValidations>
  <hyperlinks>
    <hyperlink ref="C56" r:id="rId1" xr:uid="{B84F6E2C-6359-D942-B343-C47772F73984}"/>
  </hyperlinks>
  <pageMargins left="0.7" right="0.7" top="0.75" bottom="0.75" header="0.3" footer="0.3"/>
  <pageSetup paperSize="9" orientation="portrait" horizontalDpi="1200" verticalDpi="1200" r:id="rId2"/>
  <ignoredErrors>
    <ignoredError sqref="G33"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7B024-04BA-49A3-A2E1-C38B45B6FBB2}">
  <sheetPr>
    <tabColor rgb="FF0070C0"/>
  </sheetPr>
  <dimension ref="A1:M61"/>
  <sheetViews>
    <sheetView topLeftCell="A37" zoomScale="85" zoomScaleNormal="85" workbookViewId="0">
      <selection activeCell="C2" sqref="C2"/>
    </sheetView>
  </sheetViews>
  <sheetFormatPr baseColWidth="10" defaultColWidth="11.5" defaultRowHeight="16"/>
  <cols>
    <col min="1" max="1" width="25.1640625" style="12" customWidth="1"/>
    <col min="2" max="2" width="39.1640625" style="43" customWidth="1"/>
    <col min="3" max="8" width="11.5" style="12"/>
    <col min="9" max="9" width="11.5" style="12" customWidth="1"/>
    <col min="10" max="16384" width="11.5" style="12"/>
  </cols>
  <sheetData>
    <row r="1" spans="1:13" ht="17" thickBot="1">
      <c r="A1" s="60"/>
      <c r="B1" s="61" t="s">
        <v>837</v>
      </c>
      <c r="C1" s="62"/>
      <c r="D1" s="62"/>
      <c r="E1" s="62"/>
      <c r="F1" s="62"/>
      <c r="G1" s="62"/>
      <c r="H1" s="62"/>
      <c r="I1" s="62"/>
      <c r="J1" s="62"/>
      <c r="K1" s="62"/>
      <c r="L1" s="62"/>
      <c r="M1" s="63"/>
    </row>
    <row r="2" spans="1:13" ht="17">
      <c r="A2" s="1186" t="s">
        <v>414</v>
      </c>
      <c r="B2" s="150" t="s">
        <v>415</v>
      </c>
      <c r="C2" s="247" t="s">
        <v>832</v>
      </c>
      <c r="D2" s="145"/>
      <c r="E2" s="145"/>
      <c r="F2" s="145"/>
      <c r="G2" s="145"/>
      <c r="H2" s="145"/>
      <c r="I2" s="145"/>
      <c r="J2" s="145"/>
      <c r="K2" s="145"/>
      <c r="L2" s="145"/>
      <c r="M2" s="146"/>
    </row>
    <row r="3" spans="1:13" ht="50.25" customHeight="1">
      <c r="A3" s="1187"/>
      <c r="B3" s="162" t="s">
        <v>499</v>
      </c>
      <c r="C3" s="1388" t="s">
        <v>355</v>
      </c>
      <c r="D3" s="1389"/>
      <c r="E3" s="1389"/>
      <c r="F3" s="1389"/>
      <c r="G3" s="1389"/>
      <c r="H3" s="1389"/>
      <c r="I3" s="1389"/>
      <c r="J3" s="1389"/>
      <c r="K3" s="1389"/>
      <c r="L3" s="1389"/>
      <c r="M3" s="1390"/>
    </row>
    <row r="4" spans="1:13" ht="30.75" customHeight="1">
      <c r="A4" s="1187"/>
      <c r="B4" s="153" t="s">
        <v>290</v>
      </c>
      <c r="C4" s="122" t="s">
        <v>353</v>
      </c>
      <c r="D4" s="1441"/>
      <c r="E4" s="1442"/>
      <c r="F4" s="1205" t="s">
        <v>291</v>
      </c>
      <c r="G4" s="1206"/>
      <c r="H4" s="125" t="s">
        <v>354</v>
      </c>
      <c r="I4" s="1275"/>
      <c r="J4" s="1203"/>
      <c r="K4" s="1203"/>
      <c r="L4" s="1203"/>
      <c r="M4" s="1204"/>
    </row>
    <row r="5" spans="1:13" ht="18" customHeight="1">
      <c r="A5" s="1187"/>
      <c r="B5" s="153" t="s">
        <v>418</v>
      </c>
      <c r="C5" s="1202" t="s">
        <v>419</v>
      </c>
      <c r="D5" s="1203"/>
      <c r="E5" s="1203"/>
      <c r="F5" s="1203"/>
      <c r="G5" s="1203"/>
      <c r="H5" s="1203"/>
      <c r="I5" s="1203"/>
      <c r="J5" s="1203"/>
      <c r="K5" s="1203"/>
      <c r="L5" s="1203"/>
      <c r="M5" s="1204"/>
    </row>
    <row r="6" spans="1:13" ht="17">
      <c r="A6" s="1187"/>
      <c r="B6" s="153" t="s">
        <v>420</v>
      </c>
      <c r="C6" s="242" t="s">
        <v>419</v>
      </c>
      <c r="D6" s="126"/>
      <c r="E6" s="126"/>
      <c r="F6" s="126"/>
      <c r="G6" s="126"/>
      <c r="H6" s="126"/>
      <c r="I6" s="126"/>
      <c r="J6" s="126"/>
      <c r="K6" s="126"/>
      <c r="L6" s="126"/>
      <c r="M6" s="127"/>
    </row>
    <row r="7" spans="1:13" ht="17">
      <c r="A7" s="1187"/>
      <c r="B7" s="162" t="s">
        <v>421</v>
      </c>
      <c r="C7" s="1469" t="s">
        <v>10</v>
      </c>
      <c r="D7" s="1470"/>
      <c r="E7" s="294"/>
      <c r="F7" s="294"/>
      <c r="G7" s="295"/>
      <c r="H7" s="67" t="s">
        <v>294</v>
      </c>
      <c r="I7" s="1193" t="s">
        <v>18</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90" t="s">
        <v>327</v>
      </c>
      <c r="D9" s="1471"/>
      <c r="E9" s="28"/>
      <c r="F9" s="1190"/>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87.75" customHeight="1">
      <c r="A11" s="1187"/>
      <c r="B11" s="162" t="s">
        <v>424</v>
      </c>
      <c r="C11" s="1239" t="s">
        <v>1106</v>
      </c>
      <c r="D11" s="1265"/>
      <c r="E11" s="1265"/>
      <c r="F11" s="1265"/>
      <c r="G11" s="1265"/>
      <c r="H11" s="1265"/>
      <c r="I11" s="1265"/>
      <c r="J11" s="1265"/>
      <c r="K11" s="1265"/>
      <c r="L11" s="1265"/>
      <c r="M11" s="1266"/>
    </row>
    <row r="12" spans="1:13" ht="125.25" customHeight="1">
      <c r="A12" s="1187"/>
      <c r="B12" s="162" t="s">
        <v>503</v>
      </c>
      <c r="C12" s="1239" t="s">
        <v>1107</v>
      </c>
      <c r="D12" s="1265"/>
      <c r="E12" s="1265"/>
      <c r="F12" s="1265"/>
      <c r="G12" s="1265"/>
      <c r="H12" s="1265"/>
      <c r="I12" s="1265"/>
      <c r="J12" s="1265"/>
      <c r="K12" s="1265"/>
      <c r="L12" s="1265"/>
      <c r="M12" s="1266"/>
    </row>
    <row r="13" spans="1:13" ht="51" customHeight="1">
      <c r="A13" s="1187"/>
      <c r="B13" s="162" t="s">
        <v>504</v>
      </c>
      <c r="C13" s="1254" t="s">
        <v>350</v>
      </c>
      <c r="D13" s="1255"/>
      <c r="E13" s="1255"/>
      <c r="F13" s="1255"/>
      <c r="G13" s="1255"/>
      <c r="H13" s="1255"/>
      <c r="I13" s="1255"/>
      <c r="J13" s="1255"/>
      <c r="K13" s="1255"/>
      <c r="L13" s="1255"/>
      <c r="M13" s="1256"/>
    </row>
    <row r="14" spans="1:13" ht="36.75" customHeight="1">
      <c r="A14" s="1187"/>
      <c r="B14" s="1273" t="s">
        <v>505</v>
      </c>
      <c r="C14" s="1184" t="s">
        <v>86</v>
      </c>
      <c r="D14" s="1185"/>
      <c r="E14" s="91" t="s">
        <v>108</v>
      </c>
      <c r="F14" s="1279" t="s">
        <v>360</v>
      </c>
      <c r="G14" s="1215"/>
      <c r="H14" s="1215"/>
      <c r="I14" s="1215"/>
      <c r="J14" s="1215"/>
      <c r="K14" s="1215"/>
      <c r="L14" s="1215"/>
      <c r="M14" s="1218"/>
    </row>
    <row r="15" spans="1:13">
      <c r="A15" s="1187"/>
      <c r="B15" s="1274"/>
      <c r="C15" s="1184"/>
      <c r="D15" s="1185"/>
      <c r="E15" s="1185"/>
      <c r="F15" s="1185"/>
      <c r="G15" s="1185"/>
      <c r="H15" s="1185"/>
      <c r="I15" s="1185"/>
      <c r="J15" s="1185"/>
      <c r="K15" s="1185"/>
      <c r="L15" s="1185"/>
      <c r="M15" s="1272"/>
    </row>
    <row r="16" spans="1:13" ht="17">
      <c r="A16" s="1178" t="s">
        <v>238</v>
      </c>
      <c r="B16" s="151" t="s">
        <v>280</v>
      </c>
      <c r="C16" s="1184" t="s">
        <v>1</v>
      </c>
      <c r="D16" s="1185"/>
      <c r="E16" s="1185"/>
      <c r="F16" s="1185"/>
      <c r="G16" s="1185"/>
      <c r="H16" s="1185"/>
      <c r="I16" s="1185"/>
      <c r="J16" s="1185"/>
      <c r="K16" s="1185"/>
      <c r="L16" s="1185"/>
      <c r="M16" s="1272"/>
    </row>
    <row r="17" spans="1:13" ht="17">
      <c r="A17" s="1179"/>
      <c r="B17" s="151" t="s">
        <v>507</v>
      </c>
      <c r="C17" s="1184" t="s">
        <v>833</v>
      </c>
      <c r="D17" s="1185"/>
      <c r="E17" s="1185"/>
      <c r="F17" s="1185"/>
      <c r="G17" s="1185"/>
      <c r="H17" s="1185"/>
      <c r="I17" s="1185"/>
      <c r="J17" s="1185"/>
      <c r="K17" s="1185"/>
      <c r="L17" s="1185"/>
      <c r="M17" s="127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20" t="s">
        <v>509</v>
      </c>
      <c r="E23" s="18" t="s">
        <v>436</v>
      </c>
      <c r="F23" s="310" t="s">
        <v>835</v>
      </c>
      <c r="G23" s="139"/>
      <c r="H23" s="139"/>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t="s">
        <v>430</v>
      </c>
      <c r="K26" s="24"/>
      <c r="L26" s="26"/>
      <c r="M26" s="116"/>
    </row>
    <row r="27" spans="1:13" ht="17">
      <c r="A27" s="1179"/>
      <c r="B27" s="1174"/>
      <c r="C27" s="77" t="s">
        <v>441</v>
      </c>
      <c r="D27" s="25"/>
      <c r="E27" s="26"/>
      <c r="F27" s="18" t="s">
        <v>442</v>
      </c>
      <c r="G27" s="20"/>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296" t="s">
        <v>830</v>
      </c>
      <c r="E30" s="24"/>
      <c r="F30" s="32" t="s">
        <v>445</v>
      </c>
      <c r="G30" s="297" t="s">
        <v>354</v>
      </c>
      <c r="H30" s="24"/>
      <c r="I30" s="32" t="s">
        <v>446</v>
      </c>
      <c r="J30" s="298" t="s">
        <v>354</v>
      </c>
      <c r="K30" s="299"/>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266">
        <v>2023</v>
      </c>
      <c r="E33" s="35"/>
      <c r="F33" s="24" t="s">
        <v>449</v>
      </c>
      <c r="G33" s="441" t="s">
        <v>482</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6">
        <v>2023</v>
      </c>
      <c r="E36" s="6"/>
      <c r="F36" s="6">
        <v>2024</v>
      </c>
      <c r="G36" s="6"/>
      <c r="H36" s="141">
        <v>2025</v>
      </c>
      <c r="I36" s="141"/>
      <c r="J36" s="141">
        <v>2026</v>
      </c>
      <c r="K36" s="6"/>
      <c r="L36" s="6">
        <v>2027</v>
      </c>
      <c r="M36" s="40"/>
    </row>
    <row r="37" spans="1:13">
      <c r="A37" s="1179"/>
      <c r="B37" s="1174"/>
      <c r="C37" s="88"/>
      <c r="D37" s="301">
        <v>134</v>
      </c>
      <c r="E37" s="9"/>
      <c r="F37" s="301">
        <v>131</v>
      </c>
      <c r="G37" s="9"/>
      <c r="H37" s="301">
        <v>97</v>
      </c>
      <c r="I37" s="9"/>
      <c r="J37" s="301">
        <v>153</v>
      </c>
      <c r="K37" s="9"/>
      <c r="L37" s="301">
        <v>153</v>
      </c>
      <c r="M37" s="100"/>
    </row>
    <row r="38" spans="1:13">
      <c r="A38" s="1179"/>
      <c r="B38" s="1174"/>
      <c r="C38" s="88"/>
      <c r="D38" s="6">
        <v>2028</v>
      </c>
      <c r="E38" s="6"/>
      <c r="F38" s="6">
        <v>2029</v>
      </c>
      <c r="G38" s="6"/>
      <c r="H38" s="141">
        <v>2030</v>
      </c>
      <c r="I38" s="141"/>
      <c r="J38" s="141">
        <v>2031</v>
      </c>
      <c r="K38" s="6"/>
      <c r="L38" s="6">
        <v>2032</v>
      </c>
      <c r="M38" s="16"/>
    </row>
    <row r="39" spans="1:13">
      <c r="A39" s="1179"/>
      <c r="B39" s="1174"/>
      <c r="C39" s="88"/>
      <c r="D39" s="301">
        <v>153</v>
      </c>
      <c r="E39" s="9"/>
      <c r="F39" s="301">
        <v>97</v>
      </c>
      <c r="G39" s="9"/>
      <c r="H39" s="301">
        <v>153</v>
      </c>
      <c r="I39" s="9"/>
      <c r="J39" s="301">
        <v>153</v>
      </c>
      <c r="K39" s="9"/>
      <c r="L39" s="301">
        <v>153</v>
      </c>
      <c r="M39" s="100"/>
    </row>
    <row r="40" spans="1:13">
      <c r="A40" s="1179"/>
      <c r="B40" s="1174"/>
      <c r="C40" s="88"/>
      <c r="D40" s="6">
        <v>2033</v>
      </c>
      <c r="E40" s="6"/>
      <c r="F40" s="6">
        <v>2034</v>
      </c>
      <c r="G40" s="6"/>
      <c r="H40" s="141" t="s">
        <v>455</v>
      </c>
      <c r="I40" s="141"/>
      <c r="J40" s="141"/>
      <c r="K40" s="6"/>
      <c r="L40" s="6"/>
      <c r="M40" s="16"/>
    </row>
    <row r="41" spans="1:13">
      <c r="A41" s="1179"/>
      <c r="B41" s="1174"/>
      <c r="C41" s="88"/>
      <c r="D41" s="301">
        <v>153</v>
      </c>
      <c r="E41" s="9"/>
      <c r="F41" s="301">
        <v>153</v>
      </c>
      <c r="G41" s="9"/>
      <c r="H41" s="301">
        <v>1683</v>
      </c>
      <c r="I41" s="9"/>
      <c r="J41" s="98"/>
      <c r="K41" s="9"/>
      <c r="L41" s="98"/>
      <c r="M41" s="100"/>
    </row>
    <row r="42" spans="1:13">
      <c r="A42" s="1179"/>
      <c r="B42" s="1174"/>
      <c r="C42" s="88"/>
      <c r="D42" s="10"/>
      <c r="E42" s="99"/>
      <c r="F42" s="10"/>
      <c r="G42" s="99"/>
      <c r="H42" s="69"/>
      <c r="I42" s="70"/>
      <c r="J42" s="69"/>
      <c r="K42" s="70"/>
      <c r="L42" s="69"/>
      <c r="M42" s="71"/>
    </row>
    <row r="43" spans="1:13">
      <c r="A43" s="1179"/>
      <c r="B43" s="1174"/>
      <c r="C43" s="89"/>
      <c r="D43" s="10"/>
      <c r="E43" s="99"/>
      <c r="F43" s="10"/>
      <c r="G43" s="99"/>
      <c r="H43" s="97"/>
      <c r="I43" s="74"/>
      <c r="J43" s="97"/>
      <c r="K43" s="74"/>
      <c r="L43" s="97"/>
      <c r="M43" s="75"/>
    </row>
    <row r="44" spans="1:13" ht="18" customHeight="1">
      <c r="A44" s="1179"/>
      <c r="B44" s="1181" t="s">
        <v>456</v>
      </c>
      <c r="C44" s="79"/>
      <c r="D44" s="23"/>
      <c r="E44" s="23"/>
      <c r="F44" s="23"/>
      <c r="G44" s="23"/>
      <c r="H44" s="23"/>
      <c r="I44" s="23"/>
      <c r="J44" s="23"/>
      <c r="K44" s="23"/>
      <c r="L44" s="26"/>
      <c r="M44" s="116"/>
    </row>
    <row r="45" spans="1:13" ht="17">
      <c r="A45" s="1179"/>
      <c r="B45" s="1174"/>
      <c r="C45" s="117"/>
      <c r="D45" s="41" t="s">
        <v>93</v>
      </c>
      <c r="E45" s="42" t="s">
        <v>95</v>
      </c>
      <c r="F45" s="1176" t="s">
        <v>457</v>
      </c>
      <c r="G45" s="1177" t="s">
        <v>103</v>
      </c>
      <c r="H45" s="1177"/>
      <c r="I45" s="1177"/>
      <c r="J45" s="1177"/>
      <c r="K45" s="118" t="s">
        <v>458</v>
      </c>
      <c r="L45" s="1219"/>
      <c r="M45" s="1220"/>
    </row>
    <row r="46" spans="1:13">
      <c r="A46" s="1179"/>
      <c r="B46" s="1174"/>
      <c r="C46" s="117"/>
      <c r="D46" s="119" t="s">
        <v>430</v>
      </c>
      <c r="E46" s="19"/>
      <c r="F46" s="1176"/>
      <c r="G46" s="1177"/>
      <c r="H46" s="1177"/>
      <c r="I46" s="1177"/>
      <c r="J46" s="1177"/>
      <c r="K46" s="26"/>
      <c r="L46" s="1221"/>
      <c r="M46" s="1222"/>
    </row>
    <row r="47" spans="1:13">
      <c r="A47" s="1179"/>
      <c r="B47" s="1175"/>
      <c r="C47" s="120"/>
      <c r="D47" s="121"/>
      <c r="E47" s="121"/>
      <c r="F47" s="121"/>
      <c r="G47" s="121"/>
      <c r="H47" s="121"/>
      <c r="I47" s="121"/>
      <c r="J47" s="121"/>
      <c r="K47" s="121"/>
      <c r="L47" s="26"/>
      <c r="M47" s="116"/>
    </row>
    <row r="48" spans="1:13" ht="68.25" customHeight="1">
      <c r="A48" s="1179"/>
      <c r="B48" s="151" t="s">
        <v>459</v>
      </c>
      <c r="C48" s="1214" t="s">
        <v>1108</v>
      </c>
      <c r="D48" s="1215"/>
      <c r="E48" s="1215"/>
      <c r="F48" s="1215"/>
      <c r="G48" s="1215"/>
      <c r="H48" s="1215"/>
      <c r="I48" s="1215"/>
      <c r="J48" s="1215"/>
      <c r="K48" s="1215"/>
      <c r="L48" s="1215"/>
      <c r="M48" s="1218"/>
    </row>
    <row r="49" spans="1:13" ht="17">
      <c r="A49" s="1179"/>
      <c r="B49" s="151" t="s">
        <v>460</v>
      </c>
      <c r="C49" s="888" t="s">
        <v>1109</v>
      </c>
      <c r="D49" s="143"/>
      <c r="E49" s="143"/>
      <c r="F49" s="143"/>
      <c r="G49" s="143"/>
      <c r="H49" s="143"/>
      <c r="I49" s="143"/>
      <c r="J49" s="143"/>
      <c r="K49" s="143"/>
      <c r="L49" s="143"/>
      <c r="M49" s="144"/>
    </row>
    <row r="50" spans="1:13" ht="17">
      <c r="A50" s="1179"/>
      <c r="B50" s="151" t="s">
        <v>461</v>
      </c>
      <c r="C50" s="283">
        <v>30</v>
      </c>
      <c r="D50" s="143"/>
      <c r="E50" s="143"/>
      <c r="F50" s="143"/>
      <c r="G50" s="143"/>
      <c r="H50" s="143"/>
      <c r="I50" s="143"/>
      <c r="J50" s="143"/>
      <c r="K50" s="143"/>
      <c r="L50" s="143"/>
      <c r="M50" s="144"/>
    </row>
    <row r="51" spans="1:13" ht="17">
      <c r="A51" s="1179"/>
      <c r="B51" s="151" t="s">
        <v>462</v>
      </c>
      <c r="C51" s="300">
        <v>45323</v>
      </c>
      <c r="D51" s="143"/>
      <c r="E51" s="143"/>
      <c r="F51" s="143"/>
      <c r="G51" s="143"/>
      <c r="H51" s="143"/>
      <c r="I51" s="143"/>
      <c r="J51" s="143"/>
      <c r="K51" s="143"/>
      <c r="L51" s="143"/>
      <c r="M51" s="144"/>
    </row>
    <row r="52" spans="1:13" ht="15.75" customHeight="1">
      <c r="A52" s="1162" t="s">
        <v>250</v>
      </c>
      <c r="B52" s="155" t="s">
        <v>463</v>
      </c>
      <c r="C52" s="1164" t="s">
        <v>487</v>
      </c>
      <c r="D52" s="1165"/>
      <c r="E52" s="1165"/>
      <c r="F52" s="1165"/>
      <c r="G52" s="1165"/>
      <c r="H52" s="1165"/>
      <c r="I52" s="1165"/>
      <c r="J52" s="1165"/>
      <c r="K52" s="1165"/>
      <c r="L52" s="1165"/>
      <c r="M52" s="1166"/>
    </row>
    <row r="53" spans="1:13" ht="17">
      <c r="A53" s="1163"/>
      <c r="B53" s="155" t="s">
        <v>465</v>
      </c>
      <c r="C53" s="1164" t="s">
        <v>466</v>
      </c>
      <c r="D53" s="1165"/>
      <c r="E53" s="1165"/>
      <c r="F53" s="1165"/>
      <c r="G53" s="1165"/>
      <c r="H53" s="1165"/>
      <c r="I53" s="1165"/>
      <c r="J53" s="1165"/>
      <c r="K53" s="1165"/>
      <c r="L53" s="1165"/>
      <c r="M53" s="1166"/>
    </row>
    <row r="54" spans="1:13" ht="17">
      <c r="A54" s="1163"/>
      <c r="B54" s="155" t="s">
        <v>467</v>
      </c>
      <c r="C54" s="1164" t="s">
        <v>327</v>
      </c>
      <c r="D54" s="1165"/>
      <c r="E54" s="1165"/>
      <c r="F54" s="1165"/>
      <c r="G54" s="1165"/>
      <c r="H54" s="1165"/>
      <c r="I54" s="1165"/>
      <c r="J54" s="1165"/>
      <c r="K54" s="1165"/>
      <c r="L54" s="1165"/>
      <c r="M54" s="1166"/>
    </row>
    <row r="55" spans="1:13" ht="15.75" customHeight="1">
      <c r="A55" s="1163"/>
      <c r="B55" s="156" t="s">
        <v>469</v>
      </c>
      <c r="C55" s="1164" t="s">
        <v>328</v>
      </c>
      <c r="D55" s="1165"/>
      <c r="E55" s="1165"/>
      <c r="F55" s="1165"/>
      <c r="G55" s="1165"/>
      <c r="H55" s="1165"/>
      <c r="I55" s="1165"/>
      <c r="J55" s="1165"/>
      <c r="K55" s="1165"/>
      <c r="L55" s="1165"/>
      <c r="M55" s="1166"/>
    </row>
    <row r="56" spans="1:13" ht="15.75" customHeight="1">
      <c r="A56" s="1163"/>
      <c r="B56" s="155" t="s">
        <v>470</v>
      </c>
      <c r="C56" s="1468" t="s">
        <v>471</v>
      </c>
      <c r="D56" s="1165"/>
      <c r="E56" s="1165"/>
      <c r="F56" s="1165"/>
      <c r="G56" s="1165"/>
      <c r="H56" s="1165"/>
      <c r="I56" s="1165"/>
      <c r="J56" s="1165"/>
      <c r="K56" s="1165"/>
      <c r="L56" s="1165"/>
      <c r="M56" s="1166"/>
    </row>
    <row r="57" spans="1:13" ht="18" thickBot="1">
      <c r="A57" s="1170"/>
      <c r="B57" s="155" t="s">
        <v>472</v>
      </c>
      <c r="C57" s="1164"/>
      <c r="D57" s="1165"/>
      <c r="E57" s="1165"/>
      <c r="F57" s="1165"/>
      <c r="G57" s="1165"/>
      <c r="H57" s="1165"/>
      <c r="I57" s="1165"/>
      <c r="J57" s="1165"/>
      <c r="K57" s="1165"/>
      <c r="L57" s="1165"/>
      <c r="M57" s="1166"/>
    </row>
    <row r="58" spans="1:13" ht="15.75" customHeight="1">
      <c r="A58" s="1162" t="s">
        <v>474</v>
      </c>
      <c r="B58" s="157" t="s">
        <v>475</v>
      </c>
      <c r="C58" s="1164" t="s">
        <v>557</v>
      </c>
      <c r="D58" s="1165"/>
      <c r="E58" s="1165"/>
      <c r="F58" s="1165"/>
      <c r="G58" s="1165"/>
      <c r="H58" s="1165"/>
      <c r="I58" s="1165"/>
      <c r="J58" s="1165"/>
      <c r="K58" s="1165"/>
      <c r="L58" s="1165"/>
      <c r="M58" s="1166"/>
    </row>
    <row r="59" spans="1:13" ht="18" customHeight="1">
      <c r="A59" s="1163"/>
      <c r="B59" s="157" t="s">
        <v>476</v>
      </c>
      <c r="C59" s="1164" t="s">
        <v>558</v>
      </c>
      <c r="D59" s="1165"/>
      <c r="E59" s="1165"/>
      <c r="F59" s="1165"/>
      <c r="G59" s="1165"/>
      <c r="H59" s="1165"/>
      <c r="I59" s="1165"/>
      <c r="J59" s="1165"/>
      <c r="K59" s="1165"/>
      <c r="L59" s="1165"/>
      <c r="M59" s="1166"/>
    </row>
    <row r="60" spans="1:13" ht="16.5" customHeight="1" thickBot="1">
      <c r="A60" s="1163"/>
      <c r="B60" s="158" t="s">
        <v>294</v>
      </c>
      <c r="C60" s="1164" t="s">
        <v>327</v>
      </c>
      <c r="D60" s="1165"/>
      <c r="E60" s="1165"/>
      <c r="F60" s="1165"/>
      <c r="G60" s="1165"/>
      <c r="H60" s="1165"/>
      <c r="I60" s="1165"/>
      <c r="J60" s="1165"/>
      <c r="K60" s="1165"/>
      <c r="L60" s="1165"/>
      <c r="M60" s="1166"/>
    </row>
    <row r="61" spans="1:13" ht="41" customHeight="1" thickBot="1">
      <c r="A61" s="149" t="s">
        <v>254</v>
      </c>
      <c r="B61" s="159"/>
      <c r="C61" s="1443"/>
      <c r="D61" s="1429"/>
      <c r="E61" s="1429"/>
      <c r="F61" s="1429"/>
      <c r="G61" s="1429"/>
      <c r="H61" s="1429"/>
      <c r="I61" s="1429"/>
      <c r="J61" s="1429"/>
      <c r="K61" s="1429"/>
      <c r="L61" s="1429"/>
      <c r="M61" s="1430"/>
    </row>
  </sheetData>
  <mergeCells count="46">
    <mergeCell ref="C11:M11"/>
    <mergeCell ref="A2:A15"/>
    <mergeCell ref="C3:M3"/>
    <mergeCell ref="D4:E4"/>
    <mergeCell ref="F4:G4"/>
    <mergeCell ref="I4:M4"/>
    <mergeCell ref="C5:M5"/>
    <mergeCell ref="C7:D7"/>
    <mergeCell ref="I7:M7"/>
    <mergeCell ref="B8:B10"/>
    <mergeCell ref="C9:D9"/>
    <mergeCell ref="F9:G9"/>
    <mergeCell ref="I9:J9"/>
    <mergeCell ref="C10:D10"/>
    <mergeCell ref="F10:G10"/>
    <mergeCell ref="I10:J10"/>
    <mergeCell ref="F45:F46"/>
    <mergeCell ref="G45:J46"/>
    <mergeCell ref="C12:M12"/>
    <mergeCell ref="C13:M13"/>
    <mergeCell ref="B14:B15"/>
    <mergeCell ref="C14:D14"/>
    <mergeCell ref="F14:M14"/>
    <mergeCell ref="C15:M15"/>
    <mergeCell ref="L45:M46"/>
    <mergeCell ref="C48:M48"/>
    <mergeCell ref="A52:A57"/>
    <mergeCell ref="C52:M52"/>
    <mergeCell ref="C53:M53"/>
    <mergeCell ref="C54:M54"/>
    <mergeCell ref="C55:M55"/>
    <mergeCell ref="C56:M56"/>
    <mergeCell ref="C57:M57"/>
    <mergeCell ref="A16:A51"/>
    <mergeCell ref="C16:M16"/>
    <mergeCell ref="C17:M17"/>
    <mergeCell ref="B18:B24"/>
    <mergeCell ref="B25:B28"/>
    <mergeCell ref="B32:B34"/>
    <mergeCell ref="B35:B43"/>
    <mergeCell ref="B44:B47"/>
    <mergeCell ref="A58:A60"/>
    <mergeCell ref="C58:M58"/>
    <mergeCell ref="C59:M59"/>
    <mergeCell ref="C60:M60"/>
    <mergeCell ref="C61:M61"/>
  </mergeCells>
  <dataValidations count="7">
    <dataValidation type="list" allowBlank="1" showInputMessage="1" showErrorMessage="1" sqref="I7:M7" xr:uid="{777644F1-27B0-4AAB-8D9E-EE5956E10D76}">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308CCC17-CD93-44CE-AE79-466A87A6D5F8}"/>
    <dataValidation allowBlank="1" showInputMessage="1" showErrorMessage="1" prompt="Determine si el indicador responde a un enfoque (Derechos Humanos, Género, Diferencial, Poblacional, Ambiental y Territorial). Si responde a más de enfoque separelos por ;" sqref="B16" xr:uid="{6E2E851F-FCCE-4051-882E-83480A8D2CDA}"/>
    <dataValidation allowBlank="1" showInputMessage="1" showErrorMessage="1" prompt="Identifique la meta ODS a que le apunta el indicador de producto. Seleccione de la lista desplegable." sqref="E14" xr:uid="{FB22ADB8-8026-415D-9C69-252CE0A5762C}"/>
    <dataValidation allowBlank="1" showInputMessage="1" showErrorMessage="1" prompt="Identifique el ODS a que le apunta el indicador de producto. Seleccione de la lista desplegable._x000a_" sqref="B14:B15" xr:uid="{66956065-6609-4BFE-B291-FBCE5D8ADEF1}"/>
    <dataValidation allowBlank="1" showInputMessage="1" showErrorMessage="1" prompt="Incluir una ficha por cada indicador, ya sea de producto o de resultado" sqref="B1" xr:uid="{5A66DF93-E5B0-4CFF-955C-E5610D65CC1B}"/>
    <dataValidation allowBlank="1" showInputMessage="1" showErrorMessage="1" prompt="Seleccione de la lista desplegable" sqref="B4 B7 H7" xr:uid="{163040BE-70FA-49C1-AA1E-A6724A65FB78}"/>
  </dataValidations>
  <hyperlinks>
    <hyperlink ref="C56" r:id="rId1" xr:uid="{9F2C8AF5-8D5E-4178-A990-927F3B42DA6C}"/>
  </hyperlinks>
  <pageMargins left="0.7" right="0.7" top="0.75" bottom="0.75" header="0.3" footer="0.3"/>
  <pageSetup paperSize="9" orientation="portrait" horizontalDpi="1200" verticalDpi="1200" r:id="rId2"/>
  <ignoredErrors>
    <ignoredError sqref="G33"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6"/>
  <sheetViews>
    <sheetView topLeftCell="A9" zoomScaleNormal="100" workbookViewId="0">
      <selection activeCell="B10" sqref="B10"/>
    </sheetView>
  </sheetViews>
  <sheetFormatPr baseColWidth="10" defaultColWidth="11.5" defaultRowHeight="16"/>
  <cols>
    <col min="1" max="1" width="19.5" style="51" customWidth="1"/>
    <col min="2" max="2" width="109.83203125" style="12" customWidth="1"/>
    <col min="3" max="16384" width="11.5" style="12"/>
  </cols>
  <sheetData>
    <row r="1" spans="1:2">
      <c r="A1" s="1092" t="s">
        <v>226</v>
      </c>
      <c r="B1" s="1092"/>
    </row>
    <row r="2" spans="1:2" ht="17" thickBot="1">
      <c r="A2" s="8"/>
      <c r="B2" s="44" t="s">
        <v>227</v>
      </c>
    </row>
    <row r="3" spans="1:2" ht="18" thickTop="1" thickBot="1">
      <c r="A3" s="45" t="s">
        <v>192</v>
      </c>
      <c r="B3" s="7" t="s">
        <v>228</v>
      </c>
    </row>
    <row r="4" spans="1:2" ht="38.25" customHeight="1" thickTop="1">
      <c r="A4" s="1095" t="s">
        <v>194</v>
      </c>
      <c r="B4" s="46" t="s">
        <v>229</v>
      </c>
    </row>
    <row r="5" spans="1:2" ht="68">
      <c r="A5" s="1090"/>
      <c r="B5" s="47" t="s">
        <v>230</v>
      </c>
    </row>
    <row r="6" spans="1:2" ht="85">
      <c r="A6" s="1090"/>
      <c r="B6" s="56" t="s">
        <v>231</v>
      </c>
    </row>
    <row r="7" spans="1:2" ht="34">
      <c r="A7" s="1090"/>
      <c r="B7" s="48" t="s">
        <v>232</v>
      </c>
    </row>
    <row r="8" spans="1:2" ht="34">
      <c r="A8" s="1090"/>
      <c r="B8" s="48" t="s">
        <v>233</v>
      </c>
    </row>
    <row r="9" spans="1:2" ht="119">
      <c r="A9" s="1090"/>
      <c r="B9" s="56" t="s">
        <v>234</v>
      </c>
    </row>
    <row r="10" spans="1:2" ht="85">
      <c r="A10" s="1090"/>
      <c r="B10" s="161" t="s">
        <v>235</v>
      </c>
    </row>
    <row r="11" spans="1:2" ht="34">
      <c r="A11" s="1090"/>
      <c r="B11" s="48" t="s">
        <v>236</v>
      </c>
    </row>
    <row r="12" spans="1:2" ht="51" customHeight="1">
      <c r="A12" s="1091"/>
      <c r="B12" s="47" t="s">
        <v>237</v>
      </c>
    </row>
    <row r="13" spans="1:2" ht="17">
      <c r="A13" s="1089" t="s">
        <v>238</v>
      </c>
      <c r="B13" s="48" t="s">
        <v>239</v>
      </c>
    </row>
    <row r="14" spans="1:2" ht="17">
      <c r="A14" s="1090"/>
      <c r="B14" s="48" t="s">
        <v>240</v>
      </c>
    </row>
    <row r="15" spans="1:2" ht="17">
      <c r="A15" s="1090"/>
      <c r="B15" s="48" t="s">
        <v>241</v>
      </c>
    </row>
    <row r="16" spans="1:2" ht="85">
      <c r="A16" s="1090"/>
      <c r="B16" s="48" t="s">
        <v>242</v>
      </c>
    </row>
    <row r="17" spans="1:2" ht="17">
      <c r="A17" s="1090"/>
      <c r="B17" s="48" t="s">
        <v>243</v>
      </c>
    </row>
    <row r="18" spans="1:2" ht="102">
      <c r="A18" s="1090"/>
      <c r="B18" s="48" t="s">
        <v>244</v>
      </c>
    </row>
    <row r="19" spans="1:2" ht="102">
      <c r="A19" s="1090"/>
      <c r="B19" s="56" t="s">
        <v>245</v>
      </c>
    </row>
    <row r="20" spans="1:2" ht="34">
      <c r="A20" s="1090"/>
      <c r="B20" s="48" t="s">
        <v>246</v>
      </c>
    </row>
    <row r="21" spans="1:2" ht="34">
      <c r="A21" s="1090"/>
      <c r="B21" s="48" t="s">
        <v>247</v>
      </c>
    </row>
    <row r="22" spans="1:2" ht="17">
      <c r="A22" s="1090"/>
      <c r="B22" s="48" t="s">
        <v>248</v>
      </c>
    </row>
    <row r="23" spans="1:2" ht="17">
      <c r="A23" s="1090"/>
      <c r="B23" s="48" t="s">
        <v>249</v>
      </c>
    </row>
    <row r="24" spans="1:2" ht="34">
      <c r="A24" s="49" t="s">
        <v>250</v>
      </c>
      <c r="B24" s="48" t="s">
        <v>251</v>
      </c>
    </row>
    <row r="25" spans="1:2" ht="39.75" customHeight="1">
      <c r="A25" s="49" t="s">
        <v>252</v>
      </c>
      <c r="B25" s="48" t="s">
        <v>253</v>
      </c>
    </row>
    <row r="26" spans="1:2" ht="34">
      <c r="A26" s="49" t="s">
        <v>254</v>
      </c>
      <c r="B26" s="50" t="s">
        <v>255</v>
      </c>
    </row>
  </sheetData>
  <mergeCells count="3">
    <mergeCell ref="A1:B1"/>
    <mergeCell ref="A13:A23"/>
    <mergeCell ref="A4:A1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5A563-BBB7-49F7-92E7-01FF3E14152E}">
  <sheetPr>
    <tabColor rgb="FF0070C0"/>
  </sheetPr>
  <dimension ref="A1:M61"/>
  <sheetViews>
    <sheetView topLeftCell="A45" zoomScale="85" zoomScaleNormal="85" workbookViewId="0">
      <selection activeCell="C2" sqref="C2"/>
    </sheetView>
  </sheetViews>
  <sheetFormatPr baseColWidth="10" defaultColWidth="11.5" defaultRowHeight="16"/>
  <cols>
    <col min="1" max="1" width="25.1640625" style="12" customWidth="1"/>
    <col min="2" max="2" width="39.1640625" style="43" customWidth="1"/>
    <col min="3" max="8" width="11.5" style="12"/>
    <col min="9" max="9" width="11.5" style="12" customWidth="1"/>
    <col min="10" max="16384" width="11.5" style="12"/>
  </cols>
  <sheetData>
    <row r="1" spans="1:13" ht="17" thickBot="1">
      <c r="A1" s="60"/>
      <c r="B1" s="61" t="s">
        <v>838</v>
      </c>
      <c r="C1" s="62"/>
      <c r="D1" s="62"/>
      <c r="E1" s="62"/>
      <c r="F1" s="62"/>
      <c r="G1" s="62"/>
      <c r="H1" s="62"/>
      <c r="I1" s="62"/>
      <c r="J1" s="62"/>
      <c r="K1" s="62"/>
      <c r="L1" s="62"/>
      <c r="M1" s="63"/>
    </row>
    <row r="2" spans="1:13" ht="17">
      <c r="A2" s="1186" t="s">
        <v>414</v>
      </c>
      <c r="B2" s="150" t="s">
        <v>415</v>
      </c>
      <c r="C2" s="247" t="s">
        <v>839</v>
      </c>
      <c r="D2" s="145"/>
      <c r="E2" s="145"/>
      <c r="F2" s="145"/>
      <c r="G2" s="145"/>
      <c r="H2" s="145"/>
      <c r="I2" s="145"/>
      <c r="J2" s="145"/>
      <c r="K2" s="145"/>
      <c r="L2" s="145"/>
      <c r="M2" s="146"/>
    </row>
    <row r="3" spans="1:13" ht="45.75" customHeight="1">
      <c r="A3" s="1187"/>
      <c r="B3" s="162" t="s">
        <v>499</v>
      </c>
      <c r="C3" s="1388" t="s">
        <v>355</v>
      </c>
      <c r="D3" s="1389"/>
      <c r="E3" s="1389"/>
      <c r="F3" s="1389"/>
      <c r="G3" s="1389"/>
      <c r="H3" s="1389"/>
      <c r="I3" s="1389"/>
      <c r="J3" s="1389"/>
      <c r="K3" s="1389"/>
      <c r="L3" s="1389"/>
      <c r="M3" s="1390"/>
    </row>
    <row r="4" spans="1:13" ht="22.5" customHeight="1">
      <c r="A4" s="1187"/>
      <c r="B4" s="153" t="s">
        <v>290</v>
      </c>
      <c r="C4" s="122" t="s">
        <v>353</v>
      </c>
      <c r="D4" s="1441"/>
      <c r="E4" s="1442"/>
      <c r="F4" s="1205" t="s">
        <v>291</v>
      </c>
      <c r="G4" s="1206"/>
      <c r="H4" s="125" t="s">
        <v>354</v>
      </c>
      <c r="I4" s="1275"/>
      <c r="J4" s="1203"/>
      <c r="K4" s="1203"/>
      <c r="L4" s="1203"/>
      <c r="M4" s="1204"/>
    </row>
    <row r="5" spans="1:13" ht="18" customHeight="1">
      <c r="A5" s="1187"/>
      <c r="B5" s="153" t="s">
        <v>418</v>
      </c>
      <c r="C5" s="1202" t="s">
        <v>419</v>
      </c>
      <c r="D5" s="1203"/>
      <c r="E5" s="1203"/>
      <c r="F5" s="1203"/>
      <c r="G5" s="1203"/>
      <c r="H5" s="1203"/>
      <c r="I5" s="1203"/>
      <c r="J5" s="1203"/>
      <c r="K5" s="1203"/>
      <c r="L5" s="1203"/>
      <c r="M5" s="1204"/>
    </row>
    <row r="6" spans="1:13" ht="17">
      <c r="A6" s="1187"/>
      <c r="B6" s="153" t="s">
        <v>420</v>
      </c>
      <c r="C6" s="242" t="s">
        <v>419</v>
      </c>
      <c r="D6" s="126"/>
      <c r="E6" s="126"/>
      <c r="F6" s="126"/>
      <c r="G6" s="126"/>
      <c r="H6" s="126"/>
      <c r="I6" s="126"/>
      <c r="J6" s="126"/>
      <c r="K6" s="126"/>
      <c r="L6" s="126"/>
      <c r="M6" s="127"/>
    </row>
    <row r="7" spans="1:13" ht="17">
      <c r="A7" s="1187"/>
      <c r="B7" s="162" t="s">
        <v>421</v>
      </c>
      <c r="C7" s="1469" t="s">
        <v>10</v>
      </c>
      <c r="D7" s="1470"/>
      <c r="E7" s="294"/>
      <c r="F7" s="294"/>
      <c r="G7" s="295"/>
      <c r="H7" s="67" t="s">
        <v>294</v>
      </c>
      <c r="I7" s="1193" t="s">
        <v>18</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90" t="s">
        <v>327</v>
      </c>
      <c r="D9" s="1471"/>
      <c r="E9" s="28"/>
      <c r="F9" s="1190"/>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23.25" customHeight="1">
      <c r="A11" s="1187"/>
      <c r="B11" s="162" t="s">
        <v>424</v>
      </c>
      <c r="C11" s="1214" t="s">
        <v>840</v>
      </c>
      <c r="D11" s="1215"/>
      <c r="E11" s="1215"/>
      <c r="F11" s="1215"/>
      <c r="G11" s="1215"/>
      <c r="H11" s="1215"/>
      <c r="I11" s="1215"/>
      <c r="J11" s="1215"/>
      <c r="K11" s="1215"/>
      <c r="L11" s="1215"/>
      <c r="M11" s="1218"/>
    </row>
    <row r="12" spans="1:13" ht="178.5" customHeight="1">
      <c r="A12" s="1187"/>
      <c r="B12" s="162" t="s">
        <v>503</v>
      </c>
      <c r="C12" s="1214" t="s">
        <v>1110</v>
      </c>
      <c r="D12" s="1215"/>
      <c r="E12" s="1215"/>
      <c r="F12" s="1215"/>
      <c r="G12" s="1215"/>
      <c r="H12" s="1215"/>
      <c r="I12" s="1215"/>
      <c r="J12" s="1215"/>
      <c r="K12" s="1215"/>
      <c r="L12" s="1215"/>
      <c r="M12" s="1218"/>
    </row>
    <row r="13" spans="1:13" ht="51" customHeight="1">
      <c r="A13" s="1187"/>
      <c r="B13" s="162" t="s">
        <v>504</v>
      </c>
      <c r="C13" s="1254" t="s">
        <v>350</v>
      </c>
      <c r="D13" s="1255"/>
      <c r="E13" s="1255"/>
      <c r="F13" s="1255"/>
      <c r="G13" s="1255"/>
      <c r="H13" s="1255"/>
      <c r="I13" s="1255"/>
      <c r="J13" s="1255"/>
      <c r="K13" s="1255"/>
      <c r="L13" s="1255"/>
      <c r="M13" s="1256"/>
    </row>
    <row r="14" spans="1:13" ht="36.75" customHeight="1">
      <c r="A14" s="1187"/>
      <c r="B14" s="1273" t="s">
        <v>505</v>
      </c>
      <c r="C14" s="1184" t="s">
        <v>86</v>
      </c>
      <c r="D14" s="1185"/>
      <c r="E14" s="91" t="s">
        <v>108</v>
      </c>
      <c r="F14" s="1279" t="s">
        <v>360</v>
      </c>
      <c r="G14" s="1215"/>
      <c r="H14" s="1215"/>
      <c r="I14" s="1215"/>
      <c r="J14" s="1215"/>
      <c r="K14" s="1215"/>
      <c r="L14" s="1215"/>
      <c r="M14" s="1218"/>
    </row>
    <row r="15" spans="1:13">
      <c r="A15" s="1187"/>
      <c r="B15" s="1274"/>
      <c r="C15" s="1184"/>
      <c r="D15" s="1185"/>
      <c r="E15" s="1185"/>
      <c r="F15" s="1185"/>
      <c r="G15" s="1185"/>
      <c r="H15" s="1185"/>
      <c r="I15" s="1185"/>
      <c r="J15" s="1185"/>
      <c r="K15" s="1185"/>
      <c r="L15" s="1185"/>
      <c r="M15" s="1272"/>
    </row>
    <row r="16" spans="1:13" ht="17">
      <c r="A16" s="1178" t="s">
        <v>238</v>
      </c>
      <c r="B16" s="151" t="s">
        <v>280</v>
      </c>
      <c r="C16" s="1184" t="s">
        <v>1</v>
      </c>
      <c r="D16" s="1185"/>
      <c r="E16" s="1185"/>
      <c r="F16" s="1185"/>
      <c r="G16" s="1185"/>
      <c r="H16" s="1185"/>
      <c r="I16" s="1185"/>
      <c r="J16" s="1185"/>
      <c r="K16" s="1185"/>
      <c r="L16" s="1185"/>
      <c r="M16" s="1272"/>
    </row>
    <row r="17" spans="1:13" ht="17">
      <c r="A17" s="1179"/>
      <c r="B17" s="151" t="s">
        <v>507</v>
      </c>
      <c r="C17" s="1472" t="s">
        <v>836</v>
      </c>
      <c r="D17" s="1473"/>
      <c r="E17" s="1473"/>
      <c r="F17" s="1473"/>
      <c r="G17" s="1473"/>
      <c r="H17" s="1473"/>
      <c r="I17" s="1473"/>
      <c r="J17" s="1473"/>
      <c r="K17" s="1473"/>
      <c r="L17" s="1473"/>
      <c r="M17" s="1474"/>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19" t="s">
        <v>430</v>
      </c>
      <c r="E23" s="18" t="s">
        <v>436</v>
      </c>
      <c r="F23" s="310" t="s">
        <v>835</v>
      </c>
      <c r="G23" s="139"/>
      <c r="H23" s="139"/>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t="s">
        <v>509</v>
      </c>
      <c r="K26" s="24"/>
      <c r="L26" s="26"/>
      <c r="M26" s="116"/>
    </row>
    <row r="27" spans="1:13" ht="17">
      <c r="A27" s="1179"/>
      <c r="B27" s="1174"/>
      <c r="C27" s="77" t="s">
        <v>441</v>
      </c>
      <c r="D27" s="25"/>
      <c r="E27" s="26"/>
      <c r="F27" s="18" t="s">
        <v>442</v>
      </c>
      <c r="G27" s="20"/>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296" t="s">
        <v>830</v>
      </c>
      <c r="E30" s="24"/>
      <c r="F30" s="32" t="s">
        <v>445</v>
      </c>
      <c r="G30" s="297" t="s">
        <v>354</v>
      </c>
      <c r="H30" s="24"/>
      <c r="I30" s="32" t="s">
        <v>446</v>
      </c>
      <c r="J30" s="298" t="s">
        <v>354</v>
      </c>
      <c r="K30" s="299"/>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266">
        <v>2023</v>
      </c>
      <c r="E33" s="35"/>
      <c r="F33" s="24" t="s">
        <v>449</v>
      </c>
      <c r="G33" s="441" t="s">
        <v>482</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6">
        <v>2023</v>
      </c>
      <c r="E36" s="6"/>
      <c r="F36" s="6">
        <v>2024</v>
      </c>
      <c r="G36" s="6"/>
      <c r="H36" s="141">
        <v>2025</v>
      </c>
      <c r="I36" s="141"/>
      <c r="J36" s="141">
        <v>2026</v>
      </c>
      <c r="K36" s="6"/>
      <c r="L36" s="6">
        <v>2027</v>
      </c>
      <c r="M36" s="40"/>
    </row>
    <row r="37" spans="1:13">
      <c r="A37" s="1179"/>
      <c r="B37" s="1174"/>
      <c r="C37" s="88"/>
      <c r="D37" s="98">
        <v>1</v>
      </c>
      <c r="E37" s="9"/>
      <c r="F37" s="98">
        <v>1</v>
      </c>
      <c r="G37" s="9"/>
      <c r="H37" s="98">
        <v>1</v>
      </c>
      <c r="I37" s="9"/>
      <c r="J37" s="98">
        <v>1</v>
      </c>
      <c r="K37" s="9"/>
      <c r="L37" s="98">
        <v>1</v>
      </c>
      <c r="M37" s="100"/>
    </row>
    <row r="38" spans="1:13">
      <c r="A38" s="1179"/>
      <c r="B38" s="1174"/>
      <c r="C38" s="88"/>
      <c r="D38" s="6">
        <v>2028</v>
      </c>
      <c r="E38" s="6"/>
      <c r="F38" s="6">
        <v>2029</v>
      </c>
      <c r="G38" s="6"/>
      <c r="H38" s="141">
        <v>2030</v>
      </c>
      <c r="I38" s="141"/>
      <c r="J38" s="141">
        <v>2031</v>
      </c>
      <c r="K38" s="6"/>
      <c r="L38" s="6">
        <v>2032</v>
      </c>
      <c r="M38" s="16"/>
    </row>
    <row r="39" spans="1:13">
      <c r="A39" s="1179"/>
      <c r="B39" s="1174"/>
      <c r="C39" s="88"/>
      <c r="D39" s="98">
        <v>1</v>
      </c>
      <c r="E39" s="9"/>
      <c r="F39" s="98">
        <v>1</v>
      </c>
      <c r="G39" s="9"/>
      <c r="H39" s="98">
        <v>1</v>
      </c>
      <c r="I39" s="9"/>
      <c r="J39" s="98">
        <v>1</v>
      </c>
      <c r="K39" s="9"/>
      <c r="L39" s="98">
        <v>1</v>
      </c>
      <c r="M39" s="100"/>
    </row>
    <row r="40" spans="1:13">
      <c r="A40" s="1179"/>
      <c r="B40" s="1174"/>
      <c r="C40" s="88"/>
      <c r="D40" s="6">
        <v>2033</v>
      </c>
      <c r="E40" s="6"/>
      <c r="F40" s="6">
        <v>2034</v>
      </c>
      <c r="G40" s="6"/>
      <c r="H40" s="141" t="s">
        <v>455</v>
      </c>
      <c r="I40" s="141"/>
      <c r="J40" s="141"/>
      <c r="K40" s="6"/>
      <c r="L40" s="6"/>
      <c r="M40" s="16"/>
    </row>
    <row r="41" spans="1:13">
      <c r="A41" s="1179"/>
      <c r="B41" s="1174"/>
      <c r="C41" s="88"/>
      <c r="D41" s="98">
        <v>1</v>
      </c>
      <c r="E41" s="9"/>
      <c r="F41" s="98">
        <v>1</v>
      </c>
      <c r="G41" s="9"/>
      <c r="H41" s="98">
        <v>1</v>
      </c>
      <c r="I41" s="9"/>
      <c r="J41" s="98"/>
      <c r="K41" s="9"/>
      <c r="L41" s="98"/>
      <c r="M41" s="100"/>
    </row>
    <row r="42" spans="1:13">
      <c r="A42" s="1179"/>
      <c r="B42" s="1174"/>
      <c r="C42" s="88"/>
      <c r="D42" s="10"/>
      <c r="E42" s="99"/>
      <c r="F42" s="10"/>
      <c r="G42" s="99"/>
      <c r="H42" s="69"/>
      <c r="I42" s="70"/>
      <c r="J42" s="69"/>
      <c r="K42" s="70"/>
      <c r="L42" s="69"/>
      <c r="M42" s="71"/>
    </row>
    <row r="43" spans="1:13">
      <c r="A43" s="1179"/>
      <c r="B43" s="1174"/>
      <c r="C43" s="89"/>
      <c r="D43" s="10"/>
      <c r="E43" s="99"/>
      <c r="F43" s="10"/>
      <c r="G43" s="99"/>
      <c r="H43" s="97"/>
      <c r="I43" s="74"/>
      <c r="J43" s="97"/>
      <c r="K43" s="74"/>
      <c r="L43" s="97"/>
      <c r="M43" s="75"/>
    </row>
    <row r="44" spans="1:13" ht="18" customHeight="1">
      <c r="A44" s="1179"/>
      <c r="B44" s="1181" t="s">
        <v>456</v>
      </c>
      <c r="C44" s="79"/>
      <c r="D44" s="23"/>
      <c r="E44" s="23"/>
      <c r="F44" s="23"/>
      <c r="G44" s="23"/>
      <c r="H44" s="23"/>
      <c r="I44" s="23"/>
      <c r="J44" s="23"/>
      <c r="K44" s="23"/>
      <c r="L44" s="26"/>
      <c r="M44" s="116"/>
    </row>
    <row r="45" spans="1:13" ht="17">
      <c r="A45" s="1179"/>
      <c r="B45" s="1174"/>
      <c r="C45" s="117"/>
      <c r="D45" s="41" t="s">
        <v>93</v>
      </c>
      <c r="E45" s="42" t="s">
        <v>95</v>
      </c>
      <c r="F45" s="1176" t="s">
        <v>457</v>
      </c>
      <c r="G45" s="1177" t="s">
        <v>354</v>
      </c>
      <c r="H45" s="1177"/>
      <c r="I45" s="1177"/>
      <c r="J45" s="1177"/>
      <c r="K45" s="118" t="s">
        <v>458</v>
      </c>
      <c r="L45" s="1219"/>
      <c r="M45" s="1220"/>
    </row>
    <row r="46" spans="1:13" ht="17">
      <c r="A46" s="1179"/>
      <c r="B46" s="1174"/>
      <c r="C46" s="117"/>
      <c r="D46" s="119"/>
      <c r="E46" s="19" t="s">
        <v>430</v>
      </c>
      <c r="F46" s="1176"/>
      <c r="G46" s="1177"/>
      <c r="H46" s="1177"/>
      <c r="I46" s="1177"/>
      <c r="J46" s="1177"/>
      <c r="K46" s="26"/>
      <c r="L46" s="1221"/>
      <c r="M46" s="1222"/>
    </row>
    <row r="47" spans="1:13">
      <c r="A47" s="1179"/>
      <c r="B47" s="1175"/>
      <c r="C47" s="120"/>
      <c r="D47" s="121"/>
      <c r="E47" s="121"/>
      <c r="F47" s="121"/>
      <c r="G47" s="121"/>
      <c r="H47" s="121"/>
      <c r="I47" s="121"/>
      <c r="J47" s="121"/>
      <c r="K47" s="121"/>
      <c r="L47" s="26"/>
      <c r="M47" s="116"/>
    </row>
    <row r="48" spans="1:13" ht="79.5" customHeight="1">
      <c r="A48" s="1179"/>
      <c r="B48" s="151" t="s">
        <v>459</v>
      </c>
      <c r="C48" s="1254" t="s">
        <v>1111</v>
      </c>
      <c r="D48" s="1255"/>
      <c r="E48" s="1255"/>
      <c r="F48" s="1255"/>
      <c r="G48" s="1255"/>
      <c r="H48" s="1255"/>
      <c r="I48" s="1255"/>
      <c r="J48" s="1255"/>
      <c r="K48" s="1255"/>
      <c r="L48" s="1255"/>
      <c r="M48" s="1256"/>
    </row>
    <row r="49" spans="1:13" ht="17">
      <c r="A49" s="1179"/>
      <c r="B49" s="151" t="s">
        <v>460</v>
      </c>
      <c r="C49" s="248" t="s">
        <v>1034</v>
      </c>
      <c r="D49" s="143"/>
      <c r="E49" s="143"/>
      <c r="F49" s="143"/>
      <c r="G49" s="143"/>
      <c r="H49" s="143"/>
      <c r="I49" s="143"/>
      <c r="J49" s="143"/>
      <c r="K49" s="143"/>
      <c r="L49" s="143"/>
      <c r="M49" s="144"/>
    </row>
    <row r="50" spans="1:13" ht="17">
      <c r="A50" s="1179"/>
      <c r="B50" s="151" t="s">
        <v>461</v>
      </c>
      <c r="C50" s="283">
        <v>30</v>
      </c>
      <c r="D50" s="143"/>
      <c r="E50" s="143"/>
      <c r="F50" s="143"/>
      <c r="G50" s="143"/>
      <c r="H50" s="143"/>
      <c r="I50" s="143"/>
      <c r="J50" s="143"/>
      <c r="K50" s="143"/>
      <c r="L50" s="143"/>
      <c r="M50" s="144"/>
    </row>
    <row r="51" spans="1:13" ht="17">
      <c r="A51" s="1179"/>
      <c r="B51" s="151" t="s">
        <v>462</v>
      </c>
      <c r="C51" s="300">
        <v>45352</v>
      </c>
      <c r="D51" s="143"/>
      <c r="E51" s="143"/>
      <c r="F51" s="143"/>
      <c r="G51" s="143"/>
      <c r="H51" s="143"/>
      <c r="I51" s="143"/>
      <c r="J51" s="143"/>
      <c r="K51" s="143"/>
      <c r="L51" s="143"/>
      <c r="M51" s="144"/>
    </row>
    <row r="52" spans="1:13" ht="15.75" customHeight="1">
      <c r="A52" s="1162" t="s">
        <v>250</v>
      </c>
      <c r="B52" s="155" t="s">
        <v>463</v>
      </c>
      <c r="C52" s="1164" t="s">
        <v>487</v>
      </c>
      <c r="D52" s="1165"/>
      <c r="E52" s="1165"/>
      <c r="F52" s="1165"/>
      <c r="G52" s="1165"/>
      <c r="H52" s="1165"/>
      <c r="I52" s="1165"/>
      <c r="J52" s="1165"/>
      <c r="K52" s="1165"/>
      <c r="L52" s="1165"/>
      <c r="M52" s="1166"/>
    </row>
    <row r="53" spans="1:13" ht="17">
      <c r="A53" s="1163"/>
      <c r="B53" s="155" t="s">
        <v>465</v>
      </c>
      <c r="C53" s="1164" t="s">
        <v>466</v>
      </c>
      <c r="D53" s="1165"/>
      <c r="E53" s="1165"/>
      <c r="F53" s="1165"/>
      <c r="G53" s="1165"/>
      <c r="H53" s="1165"/>
      <c r="I53" s="1165"/>
      <c r="J53" s="1165"/>
      <c r="K53" s="1165"/>
      <c r="L53" s="1165"/>
      <c r="M53" s="1166"/>
    </row>
    <row r="54" spans="1:13" ht="17">
      <c r="A54" s="1163"/>
      <c r="B54" s="155" t="s">
        <v>467</v>
      </c>
      <c r="C54" s="1164" t="s">
        <v>327</v>
      </c>
      <c r="D54" s="1165"/>
      <c r="E54" s="1165"/>
      <c r="F54" s="1165"/>
      <c r="G54" s="1165"/>
      <c r="H54" s="1165"/>
      <c r="I54" s="1165"/>
      <c r="J54" s="1165"/>
      <c r="K54" s="1165"/>
      <c r="L54" s="1165"/>
      <c r="M54" s="1166"/>
    </row>
    <row r="55" spans="1:13" ht="15.75" customHeight="1">
      <c r="A55" s="1163"/>
      <c r="B55" s="156" t="s">
        <v>469</v>
      </c>
      <c r="C55" s="1164" t="s">
        <v>328</v>
      </c>
      <c r="D55" s="1165"/>
      <c r="E55" s="1165"/>
      <c r="F55" s="1165"/>
      <c r="G55" s="1165"/>
      <c r="H55" s="1165"/>
      <c r="I55" s="1165"/>
      <c r="J55" s="1165"/>
      <c r="K55" s="1165"/>
      <c r="L55" s="1165"/>
      <c r="M55" s="1166"/>
    </row>
    <row r="56" spans="1:13" ht="15.75" customHeight="1">
      <c r="A56" s="1163"/>
      <c r="B56" s="155" t="s">
        <v>470</v>
      </c>
      <c r="C56" s="1468" t="s">
        <v>471</v>
      </c>
      <c r="D56" s="1165"/>
      <c r="E56" s="1165"/>
      <c r="F56" s="1165"/>
      <c r="G56" s="1165"/>
      <c r="H56" s="1165"/>
      <c r="I56" s="1165"/>
      <c r="J56" s="1165"/>
      <c r="K56" s="1165"/>
      <c r="L56" s="1165"/>
      <c r="M56" s="1166"/>
    </row>
    <row r="57" spans="1:13" ht="18" thickBot="1">
      <c r="A57" s="1170"/>
      <c r="B57" s="155" t="s">
        <v>472</v>
      </c>
      <c r="C57" s="1164"/>
      <c r="D57" s="1165"/>
      <c r="E57" s="1165"/>
      <c r="F57" s="1165"/>
      <c r="G57" s="1165"/>
      <c r="H57" s="1165"/>
      <c r="I57" s="1165"/>
      <c r="J57" s="1165"/>
      <c r="K57" s="1165"/>
      <c r="L57" s="1165"/>
      <c r="M57" s="1166"/>
    </row>
    <row r="58" spans="1:13" ht="15.75" customHeight="1">
      <c r="A58" s="1162" t="s">
        <v>474</v>
      </c>
      <c r="B58" s="157" t="s">
        <v>475</v>
      </c>
      <c r="C58" s="1164" t="s">
        <v>557</v>
      </c>
      <c r="D58" s="1165"/>
      <c r="E58" s="1165"/>
      <c r="F58" s="1165"/>
      <c r="G58" s="1165"/>
      <c r="H58" s="1165"/>
      <c r="I58" s="1165"/>
      <c r="J58" s="1165"/>
      <c r="K58" s="1165"/>
      <c r="L58" s="1165"/>
      <c r="M58" s="1166"/>
    </row>
    <row r="59" spans="1:13" ht="15.75" customHeight="1">
      <c r="A59" s="1163"/>
      <c r="B59" s="157" t="s">
        <v>476</v>
      </c>
      <c r="C59" s="1164" t="s">
        <v>558</v>
      </c>
      <c r="D59" s="1165"/>
      <c r="E59" s="1165"/>
      <c r="F59" s="1165"/>
      <c r="G59" s="1165"/>
      <c r="H59" s="1165"/>
      <c r="I59" s="1165"/>
      <c r="J59" s="1165"/>
      <c r="K59" s="1165"/>
      <c r="L59" s="1165"/>
      <c r="M59" s="1166"/>
    </row>
    <row r="60" spans="1:13" ht="14.25" customHeight="1" thickBot="1">
      <c r="A60" s="1163"/>
      <c r="B60" s="158" t="s">
        <v>294</v>
      </c>
      <c r="C60" s="1164" t="s">
        <v>327</v>
      </c>
      <c r="D60" s="1165"/>
      <c r="E60" s="1165"/>
      <c r="F60" s="1165"/>
      <c r="G60" s="1165"/>
      <c r="H60" s="1165"/>
      <c r="I60" s="1165"/>
      <c r="J60" s="1165"/>
      <c r="K60" s="1165"/>
      <c r="L60" s="1165"/>
      <c r="M60" s="1166"/>
    </row>
    <row r="61" spans="1:13" ht="41" customHeight="1" thickBot="1">
      <c r="A61" s="149" t="s">
        <v>254</v>
      </c>
      <c r="B61" s="159"/>
      <c r="C61" s="1443"/>
      <c r="D61" s="1429"/>
      <c r="E61" s="1429"/>
      <c r="F61" s="1429"/>
      <c r="G61" s="1429"/>
      <c r="H61" s="1429"/>
      <c r="I61" s="1429"/>
      <c r="J61" s="1429"/>
      <c r="K61" s="1429"/>
      <c r="L61" s="1429"/>
      <c r="M61" s="1430"/>
    </row>
  </sheetData>
  <mergeCells count="46">
    <mergeCell ref="A58:A60"/>
    <mergeCell ref="C58:M58"/>
    <mergeCell ref="C59:M59"/>
    <mergeCell ref="C60:M60"/>
    <mergeCell ref="C61:M61"/>
    <mergeCell ref="C48:M48"/>
    <mergeCell ref="A52:A57"/>
    <mergeCell ref="C52:M52"/>
    <mergeCell ref="C53:M53"/>
    <mergeCell ref="C54:M54"/>
    <mergeCell ref="C55:M55"/>
    <mergeCell ref="C56:M56"/>
    <mergeCell ref="C57:M57"/>
    <mergeCell ref="A16:A51"/>
    <mergeCell ref="C16:M16"/>
    <mergeCell ref="C17:M17"/>
    <mergeCell ref="B18:B24"/>
    <mergeCell ref="B25:B28"/>
    <mergeCell ref="B32:B34"/>
    <mergeCell ref="B35:B43"/>
    <mergeCell ref="B44:B47"/>
    <mergeCell ref="F45:F46"/>
    <mergeCell ref="G45:J46"/>
    <mergeCell ref="C12:M12"/>
    <mergeCell ref="C13:M13"/>
    <mergeCell ref="B14:B15"/>
    <mergeCell ref="C14:D14"/>
    <mergeCell ref="F14:M14"/>
    <mergeCell ref="C15:M15"/>
    <mergeCell ref="L45:M46"/>
    <mergeCell ref="C11:M11"/>
    <mergeCell ref="A2:A15"/>
    <mergeCell ref="C3:M3"/>
    <mergeCell ref="D4:E4"/>
    <mergeCell ref="F4:G4"/>
    <mergeCell ref="I4:M4"/>
    <mergeCell ref="C5:M5"/>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3D03B69C-FF9D-41CB-B29D-C752A6A49657}"/>
    <dataValidation allowBlank="1" showInputMessage="1" showErrorMessage="1" prompt="Incluir una ficha por cada indicador, ya sea de producto o de resultado" sqref="B1" xr:uid="{A3D17332-B7D2-4ABA-8DC4-0E125F654BB6}"/>
    <dataValidation allowBlank="1" showInputMessage="1" showErrorMessage="1" prompt="Identifique el ODS a que le apunta el indicador de producto. Seleccione de la lista desplegable._x000a_" sqref="B14:B15" xr:uid="{8CEFE50E-9953-49D2-A073-724092441D53}"/>
    <dataValidation allowBlank="1" showInputMessage="1" showErrorMessage="1" prompt="Identifique la meta ODS a que le apunta el indicador de producto. Seleccione de la lista desplegable." sqref="E14" xr:uid="{8323CB23-C7CC-4D36-B2E8-294F27C58F7A}"/>
    <dataValidation allowBlank="1" showInputMessage="1" showErrorMessage="1" prompt="Determine si el indicador responde a un enfoque (Derechos Humanos, Género, Diferencial, Poblacional, Ambiental y Territorial). Si responde a más de enfoque separelos por ;" sqref="B16" xr:uid="{BCA34B34-0ACD-455A-9719-ED41FEE82B7D}"/>
    <dataValidation allowBlank="1" showInputMessage="1" showErrorMessage="1" prompt="Si corresponde a un indicador del PDD, identifique el código de la meta el cual se encuentra en el listado de indicadores del plan que se encuentra en la caja de herramientas._x000a__x000a_" sqref="F4" xr:uid="{201A05B1-1A2F-4E86-B45B-1E52B79161DC}"/>
    <dataValidation type="list" allowBlank="1" showInputMessage="1" showErrorMessage="1" sqref="I7:M7" xr:uid="{3DC1F394-E98D-4846-9EDC-B87287ED2BB3}">
      <formula1>INDIRECT($C$7)</formula1>
    </dataValidation>
  </dataValidations>
  <hyperlinks>
    <hyperlink ref="C56" r:id="rId1" xr:uid="{C251A68D-120D-4FEC-AE9F-1A324146475F}"/>
  </hyperlinks>
  <pageMargins left="0.7" right="0.7" top="0.75" bottom="0.75" header="0.3" footer="0.3"/>
  <pageSetup paperSize="9" orientation="portrait" horizontalDpi="1200" verticalDpi="1200" r:id="rId2"/>
  <ignoredErrors>
    <ignoredError sqref="G33"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BBEBA-C805-40F2-A253-2765FEF97DDB}">
  <sheetPr>
    <tabColor rgb="FF0070C0"/>
  </sheetPr>
  <dimension ref="A1:M61"/>
  <sheetViews>
    <sheetView topLeftCell="A41" zoomScale="85" zoomScaleNormal="85" workbookViewId="0">
      <selection activeCell="N41" sqref="N41"/>
    </sheetView>
  </sheetViews>
  <sheetFormatPr baseColWidth="10" defaultColWidth="11.5" defaultRowHeight="16"/>
  <cols>
    <col min="1" max="1" width="25.1640625" style="12" customWidth="1"/>
    <col min="2" max="2" width="39.1640625" style="43" customWidth="1"/>
    <col min="3" max="8" width="11.5" style="12"/>
    <col min="9" max="9" width="11.5" style="12" customWidth="1"/>
    <col min="10" max="16384" width="11.5" style="12"/>
  </cols>
  <sheetData>
    <row r="1" spans="1:13" ht="17" thickBot="1">
      <c r="A1" s="60"/>
      <c r="B1" s="61" t="s">
        <v>850</v>
      </c>
      <c r="C1" s="62"/>
      <c r="D1" s="62"/>
      <c r="E1" s="62"/>
      <c r="F1" s="62"/>
      <c r="G1" s="62"/>
      <c r="H1" s="62"/>
      <c r="I1" s="62"/>
      <c r="J1" s="62"/>
      <c r="K1" s="62"/>
      <c r="L1" s="62"/>
      <c r="M1" s="63"/>
    </row>
    <row r="2" spans="1:13" ht="17">
      <c r="A2" s="1186" t="s">
        <v>414</v>
      </c>
      <c r="B2" s="150" t="s">
        <v>415</v>
      </c>
      <c r="C2" s="247" t="s">
        <v>852</v>
      </c>
      <c r="D2" s="145"/>
      <c r="E2" s="145"/>
      <c r="F2" s="145"/>
      <c r="G2" s="145"/>
      <c r="H2" s="145"/>
      <c r="I2" s="145"/>
      <c r="J2" s="145"/>
      <c r="K2" s="145"/>
      <c r="L2" s="145"/>
      <c r="M2" s="146"/>
    </row>
    <row r="3" spans="1:13" ht="45.75" customHeight="1">
      <c r="A3" s="1187"/>
      <c r="B3" s="162" t="s">
        <v>499</v>
      </c>
      <c r="C3" s="1388" t="s">
        <v>355</v>
      </c>
      <c r="D3" s="1389"/>
      <c r="E3" s="1389"/>
      <c r="F3" s="1389"/>
      <c r="G3" s="1389"/>
      <c r="H3" s="1389"/>
      <c r="I3" s="1389"/>
      <c r="J3" s="1389"/>
      <c r="K3" s="1389"/>
      <c r="L3" s="1389"/>
      <c r="M3" s="1390"/>
    </row>
    <row r="4" spans="1:13" ht="22.5" customHeight="1">
      <c r="A4" s="1187"/>
      <c r="B4" s="153" t="s">
        <v>290</v>
      </c>
      <c r="C4" s="122" t="s">
        <v>353</v>
      </c>
      <c r="D4" s="1441"/>
      <c r="E4" s="1442"/>
      <c r="F4" s="1205" t="s">
        <v>291</v>
      </c>
      <c r="G4" s="1206"/>
      <c r="H4" s="125" t="s">
        <v>354</v>
      </c>
      <c r="I4" s="1275"/>
      <c r="J4" s="1203"/>
      <c r="K4" s="1203"/>
      <c r="L4" s="1203"/>
      <c r="M4" s="1204"/>
    </row>
    <row r="5" spans="1:13" ht="18" customHeight="1">
      <c r="A5" s="1187"/>
      <c r="B5" s="153" t="s">
        <v>418</v>
      </c>
      <c r="C5" s="1202" t="s">
        <v>419</v>
      </c>
      <c r="D5" s="1203"/>
      <c r="E5" s="1203"/>
      <c r="F5" s="1203"/>
      <c r="G5" s="1203"/>
      <c r="H5" s="1203"/>
      <c r="I5" s="1203"/>
      <c r="J5" s="1203"/>
      <c r="K5" s="1203"/>
      <c r="L5" s="1203"/>
      <c r="M5" s="1204"/>
    </row>
    <row r="6" spans="1:13" ht="17">
      <c r="A6" s="1187"/>
      <c r="B6" s="153" t="s">
        <v>420</v>
      </c>
      <c r="C6" s="242" t="s">
        <v>419</v>
      </c>
      <c r="D6" s="126"/>
      <c r="E6" s="126"/>
      <c r="F6" s="126"/>
      <c r="G6" s="126"/>
      <c r="H6" s="126"/>
      <c r="I6" s="126"/>
      <c r="J6" s="126"/>
      <c r="K6" s="126"/>
      <c r="L6" s="126"/>
      <c r="M6" s="127"/>
    </row>
    <row r="7" spans="1:13" ht="17">
      <c r="A7" s="1187"/>
      <c r="B7" s="162" t="s">
        <v>421</v>
      </c>
      <c r="C7" s="1469" t="s">
        <v>10</v>
      </c>
      <c r="D7" s="1470"/>
      <c r="E7" s="294"/>
      <c r="F7" s="294"/>
      <c r="G7" s="295"/>
      <c r="H7" s="67" t="s">
        <v>294</v>
      </c>
      <c r="I7" s="1193" t="s">
        <v>18</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90" t="s">
        <v>327</v>
      </c>
      <c r="D9" s="1471"/>
      <c r="E9" s="28"/>
      <c r="F9" s="1190"/>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96.75" customHeight="1">
      <c r="A11" s="1187"/>
      <c r="B11" s="162" t="s">
        <v>424</v>
      </c>
      <c r="C11" s="1214" t="s">
        <v>1112</v>
      </c>
      <c r="D11" s="1215"/>
      <c r="E11" s="1215"/>
      <c r="F11" s="1215"/>
      <c r="G11" s="1215"/>
      <c r="H11" s="1215"/>
      <c r="I11" s="1215"/>
      <c r="J11" s="1215"/>
      <c r="K11" s="1215"/>
      <c r="L11" s="1215"/>
      <c r="M11" s="1218"/>
    </row>
    <row r="12" spans="1:13" ht="117" customHeight="1">
      <c r="A12" s="1187"/>
      <c r="B12" s="162" t="s">
        <v>503</v>
      </c>
      <c r="C12" s="1214" t="s">
        <v>1114</v>
      </c>
      <c r="D12" s="1215"/>
      <c r="E12" s="1215"/>
      <c r="F12" s="1215"/>
      <c r="G12" s="1215"/>
      <c r="H12" s="1215"/>
      <c r="I12" s="1215"/>
      <c r="J12" s="1215"/>
      <c r="K12" s="1215"/>
      <c r="L12" s="1215"/>
      <c r="M12" s="1218"/>
    </row>
    <row r="13" spans="1:13" ht="51" customHeight="1">
      <c r="A13" s="1187"/>
      <c r="B13" s="162" t="s">
        <v>504</v>
      </c>
      <c r="C13" s="1254" t="s">
        <v>350</v>
      </c>
      <c r="D13" s="1255"/>
      <c r="E13" s="1255"/>
      <c r="F13" s="1255"/>
      <c r="G13" s="1255"/>
      <c r="H13" s="1255"/>
      <c r="I13" s="1255"/>
      <c r="J13" s="1255"/>
      <c r="K13" s="1255"/>
      <c r="L13" s="1255"/>
      <c r="M13" s="1256"/>
    </row>
    <row r="14" spans="1:13" ht="36.75" customHeight="1">
      <c r="A14" s="1187"/>
      <c r="B14" s="1273" t="s">
        <v>505</v>
      </c>
      <c r="C14" s="1184" t="s">
        <v>86</v>
      </c>
      <c r="D14" s="1185"/>
      <c r="E14" s="91" t="s">
        <v>108</v>
      </c>
      <c r="F14" s="1279" t="s">
        <v>360</v>
      </c>
      <c r="G14" s="1215"/>
      <c r="H14" s="1215"/>
      <c r="I14" s="1215"/>
      <c r="J14" s="1215"/>
      <c r="K14" s="1215"/>
      <c r="L14" s="1215"/>
      <c r="M14" s="1218"/>
    </row>
    <row r="15" spans="1:13">
      <c r="A15" s="1187"/>
      <c r="B15" s="1274"/>
      <c r="C15" s="1184"/>
      <c r="D15" s="1185"/>
      <c r="E15" s="1185"/>
      <c r="F15" s="1185"/>
      <c r="G15" s="1185"/>
      <c r="H15" s="1185"/>
      <c r="I15" s="1185"/>
      <c r="J15" s="1185"/>
      <c r="K15" s="1185"/>
      <c r="L15" s="1185"/>
      <c r="M15" s="1272"/>
    </row>
    <row r="16" spans="1:13" ht="17">
      <c r="A16" s="1178" t="s">
        <v>238</v>
      </c>
      <c r="B16" s="151" t="s">
        <v>280</v>
      </c>
      <c r="C16" s="1184" t="s">
        <v>1</v>
      </c>
      <c r="D16" s="1185"/>
      <c r="E16" s="1185"/>
      <c r="F16" s="1185"/>
      <c r="G16" s="1185"/>
      <c r="H16" s="1185"/>
      <c r="I16" s="1185"/>
      <c r="J16" s="1185"/>
      <c r="K16" s="1185"/>
      <c r="L16" s="1185"/>
      <c r="M16" s="1272"/>
    </row>
    <row r="17" spans="1:13" ht="17">
      <c r="A17" s="1179"/>
      <c r="B17" s="151" t="s">
        <v>507</v>
      </c>
      <c r="C17" s="1184" t="s">
        <v>853</v>
      </c>
      <c r="D17" s="1185"/>
      <c r="E17" s="1185"/>
      <c r="F17" s="1185"/>
      <c r="G17" s="1185"/>
      <c r="H17" s="1185"/>
      <c r="I17" s="1185"/>
      <c r="J17" s="1185"/>
      <c r="K17" s="1185"/>
      <c r="L17" s="1185"/>
      <c r="M17" s="127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19" t="s">
        <v>430</v>
      </c>
      <c r="E23" s="18" t="s">
        <v>436</v>
      </c>
      <c r="F23" s="310" t="s">
        <v>854</v>
      </c>
      <c r="G23" s="139"/>
      <c r="H23" s="139"/>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t="s">
        <v>430</v>
      </c>
      <c r="K26" s="24"/>
      <c r="L26" s="26"/>
      <c r="M26" s="116"/>
    </row>
    <row r="27" spans="1:13" ht="17">
      <c r="A27" s="1179"/>
      <c r="B27" s="1174"/>
      <c r="C27" s="77" t="s">
        <v>441</v>
      </c>
      <c r="D27" s="25"/>
      <c r="E27" s="26"/>
      <c r="F27" s="18" t="s">
        <v>442</v>
      </c>
      <c r="G27" s="20"/>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296" t="s">
        <v>830</v>
      </c>
      <c r="E30" s="24"/>
      <c r="F30" s="32" t="s">
        <v>445</v>
      </c>
      <c r="G30" s="297" t="s">
        <v>354</v>
      </c>
      <c r="H30" s="24"/>
      <c r="I30" s="32" t="s">
        <v>446</v>
      </c>
      <c r="J30" s="298" t="s">
        <v>354</v>
      </c>
      <c r="K30" s="299"/>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266">
        <v>2024</v>
      </c>
      <c r="E33" s="35"/>
      <c r="F33" s="24" t="s">
        <v>449</v>
      </c>
      <c r="G33" s="441" t="s">
        <v>482</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6">
        <v>2023</v>
      </c>
      <c r="E36" s="6"/>
      <c r="F36" s="6">
        <v>2024</v>
      </c>
      <c r="G36" s="6"/>
      <c r="H36" s="141">
        <v>2025</v>
      </c>
      <c r="I36" s="141"/>
      <c r="J36" s="141">
        <v>2026</v>
      </c>
      <c r="K36" s="6"/>
      <c r="L36" s="6">
        <v>2027</v>
      </c>
      <c r="M36" s="40"/>
    </row>
    <row r="37" spans="1:13">
      <c r="A37" s="1179"/>
      <c r="B37" s="1174"/>
      <c r="C37" s="88"/>
      <c r="D37" s="301"/>
      <c r="E37" s="9"/>
      <c r="F37" s="301">
        <v>5</v>
      </c>
      <c r="G37" s="9"/>
      <c r="H37" s="772">
        <v>5</v>
      </c>
      <c r="I37" s="9"/>
      <c r="J37" s="772">
        <v>5</v>
      </c>
      <c r="K37" s="772"/>
      <c r="L37" s="774">
        <v>5</v>
      </c>
      <c r="M37" s="100"/>
    </row>
    <row r="38" spans="1:13">
      <c r="A38" s="1179"/>
      <c r="B38" s="1174"/>
      <c r="C38" s="88"/>
      <c r="D38" s="6">
        <v>2028</v>
      </c>
      <c r="E38" s="6"/>
      <c r="F38" s="6">
        <v>2029</v>
      </c>
      <c r="G38" s="6"/>
      <c r="H38" s="141">
        <v>2030</v>
      </c>
      <c r="I38" s="141"/>
      <c r="J38" s="141">
        <v>2031</v>
      </c>
      <c r="K38" s="6"/>
      <c r="L38" s="6">
        <v>2032</v>
      </c>
      <c r="M38" s="16"/>
    </row>
    <row r="39" spans="1:13">
      <c r="A39" s="1179"/>
      <c r="B39" s="1174"/>
      <c r="C39" s="88"/>
      <c r="D39" s="772">
        <v>5</v>
      </c>
      <c r="E39" s="9"/>
      <c r="F39" s="772">
        <v>5</v>
      </c>
      <c r="G39" s="772"/>
      <c r="H39" s="774">
        <v>5</v>
      </c>
      <c r="I39" s="772"/>
      <c r="J39" s="774">
        <v>5</v>
      </c>
      <c r="K39" s="772"/>
      <c r="L39" s="772">
        <v>5</v>
      </c>
      <c r="M39" s="100"/>
    </row>
    <row r="40" spans="1:13">
      <c r="A40" s="1179"/>
      <c r="B40" s="1174"/>
      <c r="C40" s="88"/>
      <c r="D40" s="6">
        <v>2033</v>
      </c>
      <c r="E40" s="6"/>
      <c r="F40" s="775">
        <v>2034</v>
      </c>
      <c r="G40" s="6"/>
      <c r="H40" s="141" t="s">
        <v>455</v>
      </c>
      <c r="I40" s="141"/>
      <c r="J40" s="141"/>
      <c r="K40" s="6"/>
      <c r="L40" s="6"/>
      <c r="M40" s="16"/>
    </row>
    <row r="41" spans="1:13">
      <c r="A41" s="1179"/>
      <c r="B41" s="1174"/>
      <c r="C41" s="88"/>
      <c r="D41" s="772">
        <v>5</v>
      </c>
      <c r="E41" s="9"/>
      <c r="F41" s="772">
        <v>5</v>
      </c>
      <c r="G41" s="772"/>
      <c r="H41" s="774">
        <v>60</v>
      </c>
      <c r="I41" s="772"/>
      <c r="J41" s="774"/>
      <c r="K41" s="772"/>
      <c r="L41" s="772"/>
      <c r="M41" s="100"/>
    </row>
    <row r="42" spans="1:13">
      <c r="A42" s="1179"/>
      <c r="B42" s="1174"/>
      <c r="C42" s="88"/>
      <c r="D42" s="10"/>
      <c r="E42" s="99"/>
      <c r="F42" s="10"/>
      <c r="G42" s="99"/>
      <c r="H42" s="69"/>
      <c r="I42" s="70"/>
      <c r="J42" s="69"/>
      <c r="K42" s="70"/>
      <c r="L42" s="69"/>
      <c r="M42" s="71"/>
    </row>
    <row r="43" spans="1:13">
      <c r="A43" s="1179"/>
      <c r="B43" s="1174"/>
      <c r="C43" s="89"/>
      <c r="D43" s="10"/>
      <c r="E43" s="99"/>
      <c r="F43" s="10"/>
      <c r="G43" s="99"/>
      <c r="H43" s="97"/>
      <c r="I43" s="74"/>
      <c r="J43" s="97"/>
      <c r="K43" s="74"/>
      <c r="L43" s="97"/>
      <c r="M43" s="75"/>
    </row>
    <row r="44" spans="1:13" ht="18" customHeight="1">
      <c r="A44" s="1179"/>
      <c r="B44" s="1181" t="s">
        <v>456</v>
      </c>
      <c r="C44" s="79"/>
      <c r="D44" s="23"/>
      <c r="E44" s="23"/>
      <c r="F44" s="23"/>
      <c r="G44" s="23"/>
      <c r="H44" s="23"/>
      <c r="I44" s="23"/>
      <c r="J44" s="23"/>
      <c r="K44" s="23"/>
      <c r="L44" s="26"/>
      <c r="M44" s="116"/>
    </row>
    <row r="45" spans="1:13" ht="17">
      <c r="A45" s="1179"/>
      <c r="B45" s="1174"/>
      <c r="C45" s="117"/>
      <c r="D45" s="41" t="s">
        <v>93</v>
      </c>
      <c r="E45" s="42" t="s">
        <v>95</v>
      </c>
      <c r="F45" s="1176" t="s">
        <v>457</v>
      </c>
      <c r="G45" s="1177" t="s">
        <v>354</v>
      </c>
      <c r="H45" s="1177"/>
      <c r="I45" s="1177"/>
      <c r="J45" s="1177"/>
      <c r="K45" s="118" t="s">
        <v>458</v>
      </c>
      <c r="L45" s="1219"/>
      <c r="M45" s="1220"/>
    </row>
    <row r="46" spans="1:13" ht="17">
      <c r="A46" s="1179"/>
      <c r="B46" s="1174"/>
      <c r="C46" s="117"/>
      <c r="D46" s="119"/>
      <c r="E46" s="19" t="s">
        <v>430</v>
      </c>
      <c r="F46" s="1176"/>
      <c r="G46" s="1177"/>
      <c r="H46" s="1177"/>
      <c r="I46" s="1177"/>
      <c r="J46" s="1177"/>
      <c r="K46" s="26"/>
      <c r="L46" s="1221"/>
      <c r="M46" s="1222"/>
    </row>
    <row r="47" spans="1:13">
      <c r="A47" s="1179"/>
      <c r="B47" s="1175"/>
      <c r="C47" s="120"/>
      <c r="D47" s="121"/>
      <c r="E47" s="121"/>
      <c r="F47" s="121"/>
      <c r="G47" s="121"/>
      <c r="H47" s="121"/>
      <c r="I47" s="121"/>
      <c r="J47" s="121"/>
      <c r="K47" s="121"/>
      <c r="L47" s="26"/>
      <c r="M47" s="116"/>
    </row>
    <row r="48" spans="1:13" ht="61.5" customHeight="1">
      <c r="A48" s="1179"/>
      <c r="B48" s="151" t="s">
        <v>459</v>
      </c>
      <c r="C48" s="1254" t="s">
        <v>1115</v>
      </c>
      <c r="D48" s="1255"/>
      <c r="E48" s="1255"/>
      <c r="F48" s="1255"/>
      <c r="G48" s="1255"/>
      <c r="H48" s="1255"/>
      <c r="I48" s="1255"/>
      <c r="J48" s="1255"/>
      <c r="K48" s="1255"/>
      <c r="L48" s="1255"/>
      <c r="M48" s="1256"/>
    </row>
    <row r="49" spans="1:13" ht="17">
      <c r="A49" s="1179"/>
      <c r="B49" s="151" t="s">
        <v>460</v>
      </c>
      <c r="C49" s="248" t="s">
        <v>1035</v>
      </c>
      <c r="D49" s="143"/>
      <c r="E49" s="143"/>
      <c r="F49" s="143"/>
      <c r="G49" s="143"/>
      <c r="H49" s="143"/>
      <c r="I49" s="143"/>
      <c r="J49" s="143"/>
      <c r="K49" s="143"/>
      <c r="L49" s="143"/>
      <c r="M49" s="144"/>
    </row>
    <row r="50" spans="1:13" ht="17">
      <c r="A50" s="1179"/>
      <c r="B50" s="151" t="s">
        <v>461</v>
      </c>
      <c r="C50" s="283">
        <v>30</v>
      </c>
      <c r="D50" s="143"/>
      <c r="E50" s="143"/>
      <c r="F50" s="143"/>
      <c r="G50" s="143"/>
      <c r="H50" s="143"/>
      <c r="I50" s="143"/>
      <c r="J50" s="143"/>
      <c r="K50" s="143"/>
      <c r="L50" s="143"/>
      <c r="M50" s="144"/>
    </row>
    <row r="51" spans="1:13" ht="17">
      <c r="A51" s="1179"/>
      <c r="B51" s="151" t="s">
        <v>462</v>
      </c>
      <c r="C51" s="300">
        <v>45352</v>
      </c>
      <c r="D51" s="143"/>
      <c r="E51" s="143"/>
      <c r="F51" s="143"/>
      <c r="G51" s="143"/>
      <c r="H51" s="143"/>
      <c r="I51" s="143"/>
      <c r="J51" s="143"/>
      <c r="K51" s="143"/>
      <c r="L51" s="143"/>
      <c r="M51" s="144"/>
    </row>
    <row r="52" spans="1:13" ht="15.75" customHeight="1">
      <c r="A52" s="1162" t="s">
        <v>250</v>
      </c>
      <c r="B52" s="155" t="s">
        <v>463</v>
      </c>
      <c r="C52" s="1164" t="s">
        <v>487</v>
      </c>
      <c r="D52" s="1165"/>
      <c r="E52" s="1165"/>
      <c r="F52" s="1165"/>
      <c r="G52" s="1165"/>
      <c r="H52" s="1165"/>
      <c r="I52" s="1165"/>
      <c r="J52" s="1165"/>
      <c r="K52" s="1165"/>
      <c r="L52" s="1165"/>
      <c r="M52" s="1166"/>
    </row>
    <row r="53" spans="1:13" ht="17">
      <c r="A53" s="1163"/>
      <c r="B53" s="155" t="s">
        <v>465</v>
      </c>
      <c r="C53" s="1164" t="s">
        <v>466</v>
      </c>
      <c r="D53" s="1165"/>
      <c r="E53" s="1165"/>
      <c r="F53" s="1165"/>
      <c r="G53" s="1165"/>
      <c r="H53" s="1165"/>
      <c r="I53" s="1165"/>
      <c r="J53" s="1165"/>
      <c r="K53" s="1165"/>
      <c r="L53" s="1165"/>
      <c r="M53" s="1166"/>
    </row>
    <row r="54" spans="1:13" ht="17">
      <c r="A54" s="1163"/>
      <c r="B54" s="155" t="s">
        <v>467</v>
      </c>
      <c r="C54" s="1164" t="s">
        <v>327</v>
      </c>
      <c r="D54" s="1165"/>
      <c r="E54" s="1165"/>
      <c r="F54" s="1165"/>
      <c r="G54" s="1165"/>
      <c r="H54" s="1165"/>
      <c r="I54" s="1165"/>
      <c r="J54" s="1165"/>
      <c r="K54" s="1165"/>
      <c r="L54" s="1165"/>
      <c r="M54" s="1166"/>
    </row>
    <row r="55" spans="1:13" ht="15.75" customHeight="1">
      <c r="A55" s="1163"/>
      <c r="B55" s="156" t="s">
        <v>469</v>
      </c>
      <c r="C55" s="1164" t="s">
        <v>328</v>
      </c>
      <c r="D55" s="1165"/>
      <c r="E55" s="1165"/>
      <c r="F55" s="1165"/>
      <c r="G55" s="1165"/>
      <c r="H55" s="1165"/>
      <c r="I55" s="1165"/>
      <c r="J55" s="1165"/>
      <c r="K55" s="1165"/>
      <c r="L55" s="1165"/>
      <c r="M55" s="1166"/>
    </row>
    <row r="56" spans="1:13" ht="15.75" customHeight="1">
      <c r="A56" s="1163"/>
      <c r="B56" s="155" t="s">
        <v>470</v>
      </c>
      <c r="C56" s="1468" t="s">
        <v>471</v>
      </c>
      <c r="D56" s="1165"/>
      <c r="E56" s="1165"/>
      <c r="F56" s="1165"/>
      <c r="G56" s="1165"/>
      <c r="H56" s="1165"/>
      <c r="I56" s="1165"/>
      <c r="J56" s="1165"/>
      <c r="K56" s="1165"/>
      <c r="L56" s="1165"/>
      <c r="M56" s="1166"/>
    </row>
    <row r="57" spans="1:13" ht="18" thickBot="1">
      <c r="A57" s="1170"/>
      <c r="B57" s="155" t="s">
        <v>472</v>
      </c>
      <c r="C57" s="1164"/>
      <c r="D57" s="1165"/>
      <c r="E57" s="1165"/>
      <c r="F57" s="1165"/>
      <c r="G57" s="1165"/>
      <c r="H57" s="1165"/>
      <c r="I57" s="1165"/>
      <c r="J57" s="1165"/>
      <c r="K57" s="1165"/>
      <c r="L57" s="1165"/>
      <c r="M57" s="1166"/>
    </row>
    <row r="58" spans="1:13" ht="15.75" customHeight="1">
      <c r="A58" s="1162" t="s">
        <v>474</v>
      </c>
      <c r="B58" s="157" t="s">
        <v>475</v>
      </c>
      <c r="C58" s="1164" t="s">
        <v>557</v>
      </c>
      <c r="D58" s="1165"/>
      <c r="E58" s="1165"/>
      <c r="F58" s="1165"/>
      <c r="G58" s="1165"/>
      <c r="H58" s="1165"/>
      <c r="I58" s="1165"/>
      <c r="J58" s="1165"/>
      <c r="K58" s="1165"/>
      <c r="L58" s="1165"/>
      <c r="M58" s="1166"/>
    </row>
    <row r="59" spans="1:13" ht="15.75" customHeight="1">
      <c r="A59" s="1163"/>
      <c r="B59" s="157" t="s">
        <v>476</v>
      </c>
      <c r="C59" s="1164" t="s">
        <v>558</v>
      </c>
      <c r="D59" s="1165"/>
      <c r="E59" s="1165"/>
      <c r="F59" s="1165"/>
      <c r="G59" s="1165"/>
      <c r="H59" s="1165"/>
      <c r="I59" s="1165"/>
      <c r="J59" s="1165"/>
      <c r="K59" s="1165"/>
      <c r="L59" s="1165"/>
      <c r="M59" s="1166"/>
    </row>
    <row r="60" spans="1:13" ht="16.5" customHeight="1" thickBot="1">
      <c r="A60" s="1163"/>
      <c r="B60" s="158" t="s">
        <v>294</v>
      </c>
      <c r="C60" s="1164" t="s">
        <v>327</v>
      </c>
      <c r="D60" s="1165"/>
      <c r="E60" s="1165"/>
      <c r="F60" s="1165"/>
      <c r="G60" s="1165"/>
      <c r="H60" s="1165"/>
      <c r="I60" s="1165"/>
      <c r="J60" s="1165"/>
      <c r="K60" s="1165"/>
      <c r="L60" s="1165"/>
      <c r="M60" s="1166"/>
    </row>
    <row r="61" spans="1:13" ht="41" customHeight="1" thickBot="1">
      <c r="A61" s="149" t="s">
        <v>254</v>
      </c>
      <c r="B61" s="159"/>
      <c r="C61" s="1443"/>
      <c r="D61" s="1429"/>
      <c r="E61" s="1429"/>
      <c r="F61" s="1429"/>
      <c r="G61" s="1429"/>
      <c r="H61" s="1429"/>
      <c r="I61" s="1429"/>
      <c r="J61" s="1429"/>
      <c r="K61" s="1429"/>
      <c r="L61" s="1429"/>
      <c r="M61" s="1430"/>
    </row>
  </sheetData>
  <mergeCells count="46">
    <mergeCell ref="A58:A60"/>
    <mergeCell ref="C58:M58"/>
    <mergeCell ref="C59:M59"/>
    <mergeCell ref="C60:M60"/>
    <mergeCell ref="C61:M61"/>
    <mergeCell ref="C48:M48"/>
    <mergeCell ref="A52:A57"/>
    <mergeCell ref="C52:M52"/>
    <mergeCell ref="C53:M53"/>
    <mergeCell ref="C54:M54"/>
    <mergeCell ref="C55:M55"/>
    <mergeCell ref="C56:M56"/>
    <mergeCell ref="C57:M57"/>
    <mergeCell ref="A16:A51"/>
    <mergeCell ref="C16:M16"/>
    <mergeCell ref="C17:M17"/>
    <mergeCell ref="B18:B24"/>
    <mergeCell ref="B25:B28"/>
    <mergeCell ref="B32:B34"/>
    <mergeCell ref="B35:B43"/>
    <mergeCell ref="B44:B47"/>
    <mergeCell ref="F45:F46"/>
    <mergeCell ref="G45:J46"/>
    <mergeCell ref="C12:M12"/>
    <mergeCell ref="C13:M13"/>
    <mergeCell ref="B14:B15"/>
    <mergeCell ref="C14:D14"/>
    <mergeCell ref="F14:M14"/>
    <mergeCell ref="C15:M15"/>
    <mergeCell ref="L45:M46"/>
    <mergeCell ref="C11:M11"/>
    <mergeCell ref="A2:A15"/>
    <mergeCell ref="C3:M3"/>
    <mergeCell ref="D4:E4"/>
    <mergeCell ref="F4:G4"/>
    <mergeCell ref="I4:M4"/>
    <mergeCell ref="C5:M5"/>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55C21A64-12A5-4F01-8BF1-B519698236AD}">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807D88AE-DF3D-42D7-ACD9-EF469CAD49E1}"/>
    <dataValidation allowBlank="1" showInputMessage="1" showErrorMessage="1" prompt="Determine si el indicador responde a un enfoque (Derechos Humanos, Género, Diferencial, Poblacional, Ambiental y Territorial). Si responde a más de enfoque separelos por ;" sqref="B16" xr:uid="{62CFE264-E8E6-4A67-B5D2-CBA46626FAEE}"/>
    <dataValidation allowBlank="1" showInputMessage="1" showErrorMessage="1" prompt="Identifique la meta ODS a que le apunta el indicador de producto. Seleccione de la lista desplegable." sqref="E14" xr:uid="{67D2A9E6-686E-48D2-AA0B-817D45FEEE03}"/>
    <dataValidation allowBlank="1" showInputMessage="1" showErrorMessage="1" prompt="Identifique el ODS a que le apunta el indicador de producto. Seleccione de la lista desplegable._x000a_" sqref="B14:B15" xr:uid="{56FA91F7-982A-40E4-BA41-AF4843CE2FAE}"/>
    <dataValidation allowBlank="1" showInputMessage="1" showErrorMessage="1" prompt="Incluir una ficha por cada indicador, ya sea de producto o de resultado" sqref="B1" xr:uid="{F907FF40-E28B-4F10-82F8-D6A4A3F2E15A}"/>
    <dataValidation allowBlank="1" showInputMessage="1" showErrorMessage="1" prompt="Seleccione de la lista desplegable" sqref="B4 B7 H7" xr:uid="{4D49DE1B-C5EF-4CDD-90C7-AE73E87CDC2F}"/>
  </dataValidations>
  <hyperlinks>
    <hyperlink ref="C56" r:id="rId1" xr:uid="{65DF1B48-BE46-4BA3-AF41-CFE98A412C09}"/>
  </hyperlinks>
  <pageMargins left="0.7" right="0.7" top="0.75" bottom="0.75" header="0.3" footer="0.3"/>
  <pageSetup paperSize="9" orientation="portrait" horizontalDpi="1200" verticalDpi="1200" r:id="rId2"/>
  <ignoredErrors>
    <ignoredError sqref="G33"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54EBD-5FC1-4069-86DE-4E0EB46877E0}">
  <sheetPr>
    <tabColor rgb="FF0070C0"/>
  </sheetPr>
  <dimension ref="A1:M61"/>
  <sheetViews>
    <sheetView topLeftCell="A34" zoomScale="85" zoomScaleNormal="85" workbookViewId="0">
      <selection activeCell="I33" sqref="I33"/>
    </sheetView>
  </sheetViews>
  <sheetFormatPr baseColWidth="10" defaultColWidth="11.5" defaultRowHeight="16"/>
  <cols>
    <col min="1" max="1" width="25.1640625" style="12" customWidth="1"/>
    <col min="2" max="2" width="39.1640625" style="43" customWidth="1"/>
    <col min="3" max="8" width="11.5" style="12"/>
    <col min="9" max="9" width="11.5" style="12" customWidth="1"/>
    <col min="10" max="16384" width="11.5" style="12"/>
  </cols>
  <sheetData>
    <row r="1" spans="1:13" ht="17" thickBot="1">
      <c r="A1" s="60"/>
      <c r="B1" s="61" t="s">
        <v>851</v>
      </c>
      <c r="C1" s="62"/>
      <c r="D1" s="62"/>
      <c r="E1" s="62"/>
      <c r="F1" s="62"/>
      <c r="G1" s="62"/>
      <c r="H1" s="62"/>
      <c r="I1" s="62"/>
      <c r="J1" s="62"/>
      <c r="K1" s="62"/>
      <c r="L1" s="62"/>
      <c r="M1" s="63"/>
    </row>
    <row r="2" spans="1:13" ht="27" customHeight="1">
      <c r="A2" s="1186" t="s">
        <v>414</v>
      </c>
      <c r="B2" s="150" t="s">
        <v>415</v>
      </c>
      <c r="C2" s="1475" t="s">
        <v>848</v>
      </c>
      <c r="D2" s="1476"/>
      <c r="E2" s="1476"/>
      <c r="F2" s="1476"/>
      <c r="G2" s="1476"/>
      <c r="H2" s="1476"/>
      <c r="I2" s="1476"/>
      <c r="J2" s="1476"/>
      <c r="K2" s="1476"/>
      <c r="L2" s="1476"/>
      <c r="M2" s="1477"/>
    </row>
    <row r="3" spans="1:13" ht="45.75" customHeight="1">
      <c r="A3" s="1187"/>
      <c r="B3" s="162" t="s">
        <v>499</v>
      </c>
      <c r="C3" s="1388" t="s">
        <v>355</v>
      </c>
      <c r="D3" s="1389"/>
      <c r="E3" s="1389"/>
      <c r="F3" s="1389"/>
      <c r="G3" s="1389"/>
      <c r="H3" s="1389"/>
      <c r="I3" s="1389"/>
      <c r="J3" s="1389"/>
      <c r="K3" s="1389"/>
      <c r="L3" s="1389"/>
      <c r="M3" s="1390"/>
    </row>
    <row r="4" spans="1:13" ht="17.25" customHeight="1">
      <c r="A4" s="1187"/>
      <c r="B4" s="153" t="s">
        <v>290</v>
      </c>
      <c r="C4" s="122" t="s">
        <v>353</v>
      </c>
      <c r="D4" s="1441"/>
      <c r="E4" s="1442"/>
      <c r="F4" s="1205" t="s">
        <v>291</v>
      </c>
      <c r="G4" s="1206"/>
      <c r="H4" s="125" t="s">
        <v>354</v>
      </c>
      <c r="I4" s="1275"/>
      <c r="J4" s="1203"/>
      <c r="K4" s="1203"/>
      <c r="L4" s="1203"/>
      <c r="M4" s="1204"/>
    </row>
    <row r="5" spans="1:13" ht="17.25" customHeight="1">
      <c r="A5" s="1187"/>
      <c r="B5" s="153" t="s">
        <v>418</v>
      </c>
      <c r="C5" s="1202" t="s">
        <v>419</v>
      </c>
      <c r="D5" s="1203"/>
      <c r="E5" s="1203"/>
      <c r="F5" s="1203"/>
      <c r="G5" s="1203"/>
      <c r="H5" s="1203"/>
      <c r="I5" s="1203"/>
      <c r="J5" s="1203"/>
      <c r="K5" s="1203"/>
      <c r="L5" s="1203"/>
      <c r="M5" s="1204"/>
    </row>
    <row r="6" spans="1:13" ht="17">
      <c r="A6" s="1187"/>
      <c r="B6" s="153" t="s">
        <v>420</v>
      </c>
      <c r="C6" s="242" t="s">
        <v>419</v>
      </c>
      <c r="D6" s="126"/>
      <c r="E6" s="126"/>
      <c r="F6" s="126"/>
      <c r="G6" s="126"/>
      <c r="H6" s="126"/>
      <c r="I6" s="126"/>
      <c r="J6" s="126"/>
      <c r="K6" s="126"/>
      <c r="L6" s="126"/>
      <c r="M6" s="127"/>
    </row>
    <row r="7" spans="1:13" ht="17">
      <c r="A7" s="1187"/>
      <c r="B7" s="162" t="s">
        <v>421</v>
      </c>
      <c r="C7" s="1469" t="s">
        <v>10</v>
      </c>
      <c r="D7" s="1470"/>
      <c r="E7" s="294"/>
      <c r="F7" s="294"/>
      <c r="G7" s="295"/>
      <c r="H7" s="67" t="s">
        <v>294</v>
      </c>
      <c r="I7" s="1193" t="s">
        <v>18</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90" t="s">
        <v>327</v>
      </c>
      <c r="D9" s="1471"/>
      <c r="E9" s="28"/>
      <c r="F9" s="1190"/>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55.5" customHeight="1">
      <c r="A11" s="1187"/>
      <c r="B11" s="162" t="s">
        <v>424</v>
      </c>
      <c r="C11" s="1214" t="s">
        <v>1120</v>
      </c>
      <c r="D11" s="1215"/>
      <c r="E11" s="1215"/>
      <c r="F11" s="1215"/>
      <c r="G11" s="1215"/>
      <c r="H11" s="1215"/>
      <c r="I11" s="1215"/>
      <c r="J11" s="1215"/>
      <c r="K11" s="1215"/>
      <c r="L11" s="1215"/>
      <c r="M11" s="1218"/>
    </row>
    <row r="12" spans="1:13" ht="219" customHeight="1">
      <c r="A12" s="1187"/>
      <c r="B12" s="162" t="s">
        <v>503</v>
      </c>
      <c r="C12" s="1214" t="s">
        <v>1116</v>
      </c>
      <c r="D12" s="1215"/>
      <c r="E12" s="1215"/>
      <c r="F12" s="1215"/>
      <c r="G12" s="1215"/>
      <c r="H12" s="1215"/>
      <c r="I12" s="1215"/>
      <c r="J12" s="1215"/>
      <c r="K12" s="1215"/>
      <c r="L12" s="1215"/>
      <c r="M12" s="1218"/>
    </row>
    <row r="13" spans="1:13" ht="51" customHeight="1">
      <c r="A13" s="1187"/>
      <c r="B13" s="162" t="s">
        <v>504</v>
      </c>
      <c r="C13" s="1254" t="s">
        <v>350</v>
      </c>
      <c r="D13" s="1255"/>
      <c r="E13" s="1255"/>
      <c r="F13" s="1255"/>
      <c r="G13" s="1255"/>
      <c r="H13" s="1255"/>
      <c r="I13" s="1255"/>
      <c r="J13" s="1255"/>
      <c r="K13" s="1255"/>
      <c r="L13" s="1255"/>
      <c r="M13" s="1256"/>
    </row>
    <row r="14" spans="1:13" ht="36.75" customHeight="1">
      <c r="A14" s="1187"/>
      <c r="B14" s="1273" t="s">
        <v>505</v>
      </c>
      <c r="C14" s="1184" t="s">
        <v>86</v>
      </c>
      <c r="D14" s="1185"/>
      <c r="E14" s="91" t="s">
        <v>108</v>
      </c>
      <c r="F14" s="1279" t="s">
        <v>360</v>
      </c>
      <c r="G14" s="1215"/>
      <c r="H14" s="1215"/>
      <c r="I14" s="1215"/>
      <c r="J14" s="1215"/>
      <c r="K14" s="1215"/>
      <c r="L14" s="1215"/>
      <c r="M14" s="1218"/>
    </row>
    <row r="15" spans="1:13">
      <c r="A15" s="1187"/>
      <c r="B15" s="1274"/>
      <c r="C15" s="1184"/>
      <c r="D15" s="1185"/>
      <c r="E15" s="1185"/>
      <c r="F15" s="1185"/>
      <c r="G15" s="1185"/>
      <c r="H15" s="1185"/>
      <c r="I15" s="1185"/>
      <c r="J15" s="1185"/>
      <c r="K15" s="1185"/>
      <c r="L15" s="1185"/>
      <c r="M15" s="1272"/>
    </row>
    <row r="16" spans="1:13" ht="17">
      <c r="A16" s="1178" t="s">
        <v>238</v>
      </c>
      <c r="B16" s="151" t="s">
        <v>280</v>
      </c>
      <c r="C16" s="1184" t="s">
        <v>1</v>
      </c>
      <c r="D16" s="1185"/>
      <c r="E16" s="1185"/>
      <c r="F16" s="1185"/>
      <c r="G16" s="1185"/>
      <c r="H16" s="1185"/>
      <c r="I16" s="1185"/>
      <c r="J16" s="1185"/>
      <c r="K16" s="1185"/>
      <c r="L16" s="1185"/>
      <c r="M16" s="1272"/>
    </row>
    <row r="17" spans="1:13" ht="32" customHeight="1">
      <c r="A17" s="1179"/>
      <c r="B17" s="151" t="s">
        <v>507</v>
      </c>
      <c r="C17" s="1184" t="s">
        <v>849</v>
      </c>
      <c r="D17" s="1185"/>
      <c r="E17" s="1185"/>
      <c r="F17" s="1185"/>
      <c r="G17" s="1185"/>
      <c r="H17" s="1185"/>
      <c r="I17" s="1185"/>
      <c r="J17" s="1185"/>
      <c r="K17" s="1185"/>
      <c r="L17" s="1185"/>
      <c r="M17" s="127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19" t="s">
        <v>430</v>
      </c>
      <c r="E23" s="18" t="s">
        <v>436</v>
      </c>
      <c r="F23" s="310" t="s">
        <v>855</v>
      </c>
      <c r="G23" s="139"/>
      <c r="H23" s="139"/>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t="s">
        <v>509</v>
      </c>
      <c r="K26" s="24"/>
      <c r="L26" s="26"/>
      <c r="M26" s="116"/>
    </row>
    <row r="27" spans="1:13" ht="17">
      <c r="A27" s="1179"/>
      <c r="B27" s="1174"/>
      <c r="C27" s="77" t="s">
        <v>441</v>
      </c>
      <c r="D27" s="25"/>
      <c r="E27" s="26"/>
      <c r="F27" s="18" t="s">
        <v>442</v>
      </c>
      <c r="G27" s="20"/>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296" t="s">
        <v>830</v>
      </c>
      <c r="E30" s="24"/>
      <c r="F30" s="32" t="s">
        <v>445</v>
      </c>
      <c r="G30" s="297" t="s">
        <v>354</v>
      </c>
      <c r="H30" s="24"/>
      <c r="I30" s="32" t="s">
        <v>446</v>
      </c>
      <c r="J30" s="298" t="s">
        <v>354</v>
      </c>
      <c r="K30" s="299"/>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266">
        <v>2024</v>
      </c>
      <c r="E33" s="35"/>
      <c r="F33" s="24" t="s">
        <v>449</v>
      </c>
      <c r="G33" s="441" t="s">
        <v>482</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6">
        <v>2023</v>
      </c>
      <c r="E36" s="6"/>
      <c r="F36" s="6">
        <v>2024</v>
      </c>
      <c r="G36" s="6"/>
      <c r="H36" s="141">
        <v>2025</v>
      </c>
      <c r="I36" s="141"/>
      <c r="J36" s="141">
        <v>2026</v>
      </c>
      <c r="K36" s="6"/>
      <c r="L36" s="6">
        <v>2027</v>
      </c>
      <c r="M36" s="40"/>
    </row>
    <row r="37" spans="1:13">
      <c r="A37" s="1179"/>
      <c r="B37" s="1174"/>
      <c r="C37" s="88"/>
      <c r="D37" s="301"/>
      <c r="E37" s="9"/>
      <c r="F37" s="772">
        <v>1</v>
      </c>
      <c r="G37" s="772"/>
      <c r="H37" s="772">
        <v>1</v>
      </c>
      <c r="I37" s="772"/>
      <c r="J37" s="772">
        <v>1</v>
      </c>
      <c r="K37" s="772"/>
      <c r="L37" s="772">
        <v>1</v>
      </c>
      <c r="M37" s="100"/>
    </row>
    <row r="38" spans="1:13">
      <c r="A38" s="1179"/>
      <c r="B38" s="1174"/>
      <c r="C38" s="88"/>
      <c r="D38" s="6">
        <v>2028</v>
      </c>
      <c r="E38" s="6"/>
      <c r="F38" s="6">
        <v>2029</v>
      </c>
      <c r="G38" s="6"/>
      <c r="H38" s="141">
        <v>2030</v>
      </c>
      <c r="I38" s="141"/>
      <c r="J38" s="141">
        <v>2031</v>
      </c>
      <c r="K38" s="6"/>
      <c r="L38" s="6">
        <v>2032</v>
      </c>
      <c r="M38" s="16"/>
    </row>
    <row r="39" spans="1:13">
      <c r="A39" s="1179"/>
      <c r="B39" s="1174"/>
      <c r="C39" s="88"/>
      <c r="D39" s="772">
        <v>1</v>
      </c>
      <c r="E39" s="772"/>
      <c r="F39" s="772">
        <v>1</v>
      </c>
      <c r="G39" s="772"/>
      <c r="H39" s="772">
        <v>1</v>
      </c>
      <c r="I39" s="772"/>
      <c r="J39" s="772">
        <v>1</v>
      </c>
      <c r="K39" s="772"/>
      <c r="L39" s="772">
        <v>1</v>
      </c>
      <c r="M39" s="100"/>
    </row>
    <row r="40" spans="1:13">
      <c r="A40" s="1179"/>
      <c r="B40" s="1174"/>
      <c r="C40" s="88"/>
      <c r="D40" s="6">
        <v>2033</v>
      </c>
      <c r="E40" s="6"/>
      <c r="F40" s="6">
        <v>2034</v>
      </c>
      <c r="G40" s="6"/>
      <c r="H40" s="141" t="s">
        <v>455</v>
      </c>
      <c r="I40" s="141"/>
      <c r="J40" s="141"/>
      <c r="K40" s="6"/>
      <c r="L40" s="6"/>
      <c r="M40" s="16"/>
    </row>
    <row r="41" spans="1:13">
      <c r="A41" s="1179"/>
      <c r="B41" s="1174"/>
      <c r="C41" s="88"/>
      <c r="D41" s="772">
        <v>1</v>
      </c>
      <c r="E41" s="772"/>
      <c r="F41" s="772">
        <v>1</v>
      </c>
      <c r="G41" s="772"/>
      <c r="H41" s="772">
        <v>12</v>
      </c>
      <c r="I41" s="772"/>
      <c r="J41" s="772"/>
      <c r="K41" s="9"/>
      <c r="L41" s="98"/>
      <c r="M41" s="100"/>
    </row>
    <row r="42" spans="1:13">
      <c r="A42" s="1179"/>
      <c r="B42" s="1174"/>
      <c r="C42" s="88"/>
      <c r="D42" s="10"/>
      <c r="E42" s="99"/>
      <c r="F42" s="10"/>
      <c r="G42" s="99"/>
      <c r="H42" s="69"/>
      <c r="I42" s="70"/>
      <c r="J42" s="69"/>
      <c r="K42" s="70"/>
      <c r="L42" s="69"/>
      <c r="M42" s="71"/>
    </row>
    <row r="43" spans="1:13">
      <c r="A43" s="1179"/>
      <c r="B43" s="1174"/>
      <c r="C43" s="89"/>
      <c r="D43" s="10"/>
      <c r="E43" s="99"/>
      <c r="F43" s="10"/>
      <c r="G43" s="99"/>
      <c r="H43" s="97"/>
      <c r="I43" s="74"/>
      <c r="J43" s="97"/>
      <c r="K43" s="74"/>
      <c r="L43" s="97"/>
      <c r="M43" s="75"/>
    </row>
    <row r="44" spans="1:13" ht="18" customHeight="1">
      <c r="A44" s="1179"/>
      <c r="B44" s="1181" t="s">
        <v>456</v>
      </c>
      <c r="C44" s="79"/>
      <c r="D44" s="23"/>
      <c r="E44" s="23"/>
      <c r="F44" s="23"/>
      <c r="G44" s="23"/>
      <c r="H44" s="23"/>
      <c r="I44" s="23"/>
      <c r="J44" s="23"/>
      <c r="K44" s="23"/>
      <c r="L44" s="26"/>
      <c r="M44" s="116"/>
    </row>
    <row r="45" spans="1:13" ht="17">
      <c r="A45" s="1179"/>
      <c r="B45" s="1174"/>
      <c r="C45" s="117"/>
      <c r="D45" s="41" t="s">
        <v>93</v>
      </c>
      <c r="E45" s="42" t="s">
        <v>95</v>
      </c>
      <c r="F45" s="1176" t="s">
        <v>457</v>
      </c>
      <c r="G45" s="1177" t="s">
        <v>103</v>
      </c>
      <c r="H45" s="1177"/>
      <c r="I45" s="1177"/>
      <c r="J45" s="1177"/>
      <c r="K45" s="118" t="s">
        <v>458</v>
      </c>
      <c r="L45" s="1219"/>
      <c r="M45" s="1220"/>
    </row>
    <row r="46" spans="1:13">
      <c r="A46" s="1179"/>
      <c r="B46" s="1174"/>
      <c r="C46" s="117"/>
      <c r="D46" s="773" t="s">
        <v>509</v>
      </c>
      <c r="E46" s="19"/>
      <c r="F46" s="1176"/>
      <c r="G46" s="1177"/>
      <c r="H46" s="1177"/>
      <c r="I46" s="1177"/>
      <c r="J46" s="1177"/>
      <c r="K46" s="26"/>
      <c r="L46" s="1221"/>
      <c r="M46" s="1222"/>
    </row>
    <row r="47" spans="1:13">
      <c r="A47" s="1179"/>
      <c r="B47" s="1175"/>
      <c r="C47" s="120"/>
      <c r="D47" s="121"/>
      <c r="E47" s="121"/>
      <c r="F47" s="121"/>
      <c r="G47" s="121"/>
      <c r="H47" s="121"/>
      <c r="I47" s="121"/>
      <c r="J47" s="121"/>
      <c r="K47" s="121"/>
      <c r="L47" s="26"/>
      <c r="M47" s="116"/>
    </row>
    <row r="48" spans="1:13" ht="68.25" customHeight="1">
      <c r="A48" s="1179"/>
      <c r="B48" s="151" t="s">
        <v>459</v>
      </c>
      <c r="C48" s="1254" t="s">
        <v>1117</v>
      </c>
      <c r="D48" s="1255"/>
      <c r="E48" s="1255"/>
      <c r="F48" s="1255"/>
      <c r="G48" s="1255"/>
      <c r="H48" s="1255"/>
      <c r="I48" s="1255"/>
      <c r="J48" s="1255"/>
      <c r="K48" s="1255"/>
      <c r="L48" s="1255"/>
      <c r="M48" s="1256"/>
    </row>
    <row r="49" spans="1:13" ht="17">
      <c r="A49" s="1179"/>
      <c r="B49" s="151" t="s">
        <v>460</v>
      </c>
      <c r="C49" s="248" t="s">
        <v>831</v>
      </c>
      <c r="D49" s="143"/>
      <c r="E49" s="143"/>
      <c r="F49" s="143"/>
      <c r="G49" s="143"/>
      <c r="H49" s="143"/>
      <c r="I49" s="143"/>
      <c r="J49" s="143"/>
      <c r="K49" s="143"/>
      <c r="L49" s="143"/>
      <c r="M49" s="144"/>
    </row>
    <row r="50" spans="1:13" ht="17">
      <c r="A50" s="1179"/>
      <c r="B50" s="151" t="s">
        <v>461</v>
      </c>
      <c r="C50" s="283">
        <v>30</v>
      </c>
      <c r="D50" s="143"/>
      <c r="E50" s="143"/>
      <c r="F50" s="143"/>
      <c r="G50" s="143"/>
      <c r="H50" s="143"/>
      <c r="I50" s="143"/>
      <c r="J50" s="143"/>
      <c r="K50" s="143"/>
      <c r="L50" s="143"/>
      <c r="M50" s="144"/>
    </row>
    <row r="51" spans="1:13" ht="17">
      <c r="A51" s="1179"/>
      <c r="B51" s="151" t="s">
        <v>462</v>
      </c>
      <c r="C51" s="300">
        <v>45717</v>
      </c>
      <c r="D51" s="143"/>
      <c r="E51" s="143"/>
      <c r="F51" s="143"/>
      <c r="G51" s="143"/>
      <c r="H51" s="143"/>
      <c r="I51" s="143"/>
      <c r="J51" s="143"/>
      <c r="K51" s="143"/>
      <c r="L51" s="143"/>
      <c r="M51" s="144"/>
    </row>
    <row r="52" spans="1:13" ht="15.75" customHeight="1">
      <c r="A52" s="1162" t="s">
        <v>250</v>
      </c>
      <c r="B52" s="155" t="s">
        <v>463</v>
      </c>
      <c r="C52" s="1164" t="s">
        <v>487</v>
      </c>
      <c r="D52" s="1165"/>
      <c r="E52" s="1165"/>
      <c r="F52" s="1165"/>
      <c r="G52" s="1165"/>
      <c r="H52" s="1165"/>
      <c r="I52" s="1165"/>
      <c r="J52" s="1165"/>
      <c r="K52" s="1165"/>
      <c r="L52" s="1165"/>
      <c r="M52" s="1166"/>
    </row>
    <row r="53" spans="1:13" ht="17">
      <c r="A53" s="1163"/>
      <c r="B53" s="155" t="s">
        <v>465</v>
      </c>
      <c r="C53" s="1164" t="s">
        <v>466</v>
      </c>
      <c r="D53" s="1165"/>
      <c r="E53" s="1165"/>
      <c r="F53" s="1165"/>
      <c r="G53" s="1165"/>
      <c r="H53" s="1165"/>
      <c r="I53" s="1165"/>
      <c r="J53" s="1165"/>
      <c r="K53" s="1165"/>
      <c r="L53" s="1165"/>
      <c r="M53" s="1166"/>
    </row>
    <row r="54" spans="1:13" ht="17">
      <c r="A54" s="1163"/>
      <c r="B54" s="155" t="s">
        <v>467</v>
      </c>
      <c r="C54" s="1164" t="s">
        <v>327</v>
      </c>
      <c r="D54" s="1165"/>
      <c r="E54" s="1165"/>
      <c r="F54" s="1165"/>
      <c r="G54" s="1165"/>
      <c r="H54" s="1165"/>
      <c r="I54" s="1165"/>
      <c r="J54" s="1165"/>
      <c r="K54" s="1165"/>
      <c r="L54" s="1165"/>
      <c r="M54" s="1166"/>
    </row>
    <row r="55" spans="1:13" ht="15.75" customHeight="1">
      <c r="A55" s="1163"/>
      <c r="B55" s="156" t="s">
        <v>469</v>
      </c>
      <c r="C55" s="1164" t="s">
        <v>328</v>
      </c>
      <c r="D55" s="1165"/>
      <c r="E55" s="1165"/>
      <c r="F55" s="1165"/>
      <c r="G55" s="1165"/>
      <c r="H55" s="1165"/>
      <c r="I55" s="1165"/>
      <c r="J55" s="1165"/>
      <c r="K55" s="1165"/>
      <c r="L55" s="1165"/>
      <c r="M55" s="1166"/>
    </row>
    <row r="56" spans="1:13" ht="15.75" customHeight="1">
      <c r="A56" s="1163"/>
      <c r="B56" s="155" t="s">
        <v>470</v>
      </c>
      <c r="C56" s="1468" t="s">
        <v>471</v>
      </c>
      <c r="D56" s="1165"/>
      <c r="E56" s="1165"/>
      <c r="F56" s="1165"/>
      <c r="G56" s="1165"/>
      <c r="H56" s="1165"/>
      <c r="I56" s="1165"/>
      <c r="J56" s="1165"/>
      <c r="K56" s="1165"/>
      <c r="L56" s="1165"/>
      <c r="M56" s="1166"/>
    </row>
    <row r="57" spans="1:13" ht="18" thickBot="1">
      <c r="A57" s="1170"/>
      <c r="B57" s="155" t="s">
        <v>472</v>
      </c>
      <c r="C57" s="1164"/>
      <c r="D57" s="1165"/>
      <c r="E57" s="1165"/>
      <c r="F57" s="1165"/>
      <c r="G57" s="1165"/>
      <c r="H57" s="1165"/>
      <c r="I57" s="1165"/>
      <c r="J57" s="1165"/>
      <c r="K57" s="1165"/>
      <c r="L57" s="1165"/>
      <c r="M57" s="1166"/>
    </row>
    <row r="58" spans="1:13" ht="15.75" customHeight="1">
      <c r="A58" s="1162" t="s">
        <v>474</v>
      </c>
      <c r="B58" s="157" t="s">
        <v>475</v>
      </c>
      <c r="C58" s="1164" t="s">
        <v>557</v>
      </c>
      <c r="D58" s="1165"/>
      <c r="E58" s="1165"/>
      <c r="F58" s="1165"/>
      <c r="G58" s="1165"/>
      <c r="H58" s="1165"/>
      <c r="I58" s="1165"/>
      <c r="J58" s="1165"/>
      <c r="K58" s="1165"/>
      <c r="L58" s="1165"/>
      <c r="M58" s="1166"/>
    </row>
    <row r="59" spans="1:13" ht="30" customHeight="1">
      <c r="A59" s="1163"/>
      <c r="B59" s="157" t="s">
        <v>476</v>
      </c>
      <c r="C59" s="1164" t="s">
        <v>558</v>
      </c>
      <c r="D59" s="1165"/>
      <c r="E59" s="1165"/>
      <c r="F59" s="1165"/>
      <c r="G59" s="1165"/>
      <c r="H59" s="1165"/>
      <c r="I59" s="1165"/>
      <c r="J59" s="1165"/>
      <c r="K59" s="1165"/>
      <c r="L59" s="1165"/>
      <c r="M59" s="1166"/>
    </row>
    <row r="60" spans="1:13" ht="30" customHeight="1" thickBot="1">
      <c r="A60" s="1163"/>
      <c r="B60" s="158" t="s">
        <v>294</v>
      </c>
      <c r="C60" s="1164" t="s">
        <v>327</v>
      </c>
      <c r="D60" s="1165"/>
      <c r="E60" s="1165"/>
      <c r="F60" s="1165"/>
      <c r="G60" s="1165"/>
      <c r="H60" s="1165"/>
      <c r="I60" s="1165"/>
      <c r="J60" s="1165"/>
      <c r="K60" s="1165"/>
      <c r="L60" s="1165"/>
      <c r="M60" s="1166"/>
    </row>
    <row r="61" spans="1:13" ht="41" customHeight="1" thickBot="1">
      <c r="A61" s="149" t="s">
        <v>254</v>
      </c>
      <c r="B61" s="159"/>
      <c r="C61" s="1443"/>
      <c r="D61" s="1429"/>
      <c r="E61" s="1429"/>
      <c r="F61" s="1429"/>
      <c r="G61" s="1429"/>
      <c r="H61" s="1429"/>
      <c r="I61" s="1429"/>
      <c r="J61" s="1429"/>
      <c r="K61" s="1429"/>
      <c r="L61" s="1429"/>
      <c r="M61" s="1430"/>
    </row>
  </sheetData>
  <mergeCells count="47">
    <mergeCell ref="A58:A60"/>
    <mergeCell ref="C58:M58"/>
    <mergeCell ref="C59:M59"/>
    <mergeCell ref="C60:M60"/>
    <mergeCell ref="C61:M61"/>
    <mergeCell ref="C2:M2"/>
    <mergeCell ref="L45:M46"/>
    <mergeCell ref="C48:M48"/>
    <mergeCell ref="A52:A57"/>
    <mergeCell ref="C52:M52"/>
    <mergeCell ref="C53:M53"/>
    <mergeCell ref="C54:M54"/>
    <mergeCell ref="C55:M55"/>
    <mergeCell ref="C56:M56"/>
    <mergeCell ref="C57:M57"/>
    <mergeCell ref="A16:A51"/>
    <mergeCell ref="C16:M16"/>
    <mergeCell ref="C17:M17"/>
    <mergeCell ref="B18:B24"/>
    <mergeCell ref="B25:B28"/>
    <mergeCell ref="B32:B34"/>
    <mergeCell ref="B35:B43"/>
    <mergeCell ref="B44:B47"/>
    <mergeCell ref="F45:F46"/>
    <mergeCell ref="G45:J46"/>
    <mergeCell ref="C12:M12"/>
    <mergeCell ref="C13:M13"/>
    <mergeCell ref="B14:B15"/>
    <mergeCell ref="C14:D14"/>
    <mergeCell ref="F14:M14"/>
    <mergeCell ref="C15:M15"/>
    <mergeCell ref="C11:M11"/>
    <mergeCell ref="A2:A15"/>
    <mergeCell ref="C3:M3"/>
    <mergeCell ref="D4:E4"/>
    <mergeCell ref="F4:G4"/>
    <mergeCell ref="I4:M4"/>
    <mergeCell ref="C5:M5"/>
    <mergeCell ref="C7:D7"/>
    <mergeCell ref="I7:M7"/>
    <mergeCell ref="B8:B10"/>
    <mergeCell ref="C9:D9"/>
    <mergeCell ref="F9:G9"/>
    <mergeCell ref="I9:J9"/>
    <mergeCell ref="C10:D10"/>
    <mergeCell ref="F10:G10"/>
    <mergeCell ref="I10:J10"/>
  </mergeCells>
  <dataValidations disablePrompts="1" count="7">
    <dataValidation allowBlank="1" showInputMessage="1" showErrorMessage="1" prompt="Seleccione de la lista desplegable" sqref="B4 B7 H7" xr:uid="{DA0490C3-77C9-4AF3-8BE4-A8DBDF19336B}"/>
    <dataValidation allowBlank="1" showInputMessage="1" showErrorMessage="1" prompt="Incluir una ficha por cada indicador, ya sea de producto o de resultado" sqref="B1" xr:uid="{D8C2B1AF-F089-45FF-9653-9E01F39245A9}"/>
    <dataValidation allowBlank="1" showInputMessage="1" showErrorMessage="1" prompt="Identifique el ODS a que le apunta el indicador de producto. Seleccione de la lista desplegable._x000a_" sqref="B14:B15" xr:uid="{527DDC32-14BC-441E-ACC1-0DA5A829857B}"/>
    <dataValidation allowBlank="1" showInputMessage="1" showErrorMessage="1" prompt="Identifique la meta ODS a que le apunta el indicador de producto. Seleccione de la lista desplegable." sqref="E14" xr:uid="{DA5ACAC6-B177-422C-ABA4-457E66D33661}"/>
    <dataValidation allowBlank="1" showInputMessage="1" showErrorMessage="1" prompt="Determine si el indicador responde a un enfoque (Derechos Humanos, Género, Diferencial, Poblacional, Ambiental y Territorial). Si responde a más de enfoque separelos por ;" sqref="B16" xr:uid="{61ABB759-4E46-4660-827C-F7BBEB01310A}"/>
    <dataValidation allowBlank="1" showInputMessage="1" showErrorMessage="1" prompt="Si corresponde a un indicador del PDD, identifique el código de la meta el cual se encuentra en el listado de indicadores del plan que se encuentra en la caja de herramientas._x000a__x000a_" sqref="F4" xr:uid="{F9AF6AEE-8EDB-4144-9F13-8B2A369FE0CC}"/>
    <dataValidation type="list" allowBlank="1" showInputMessage="1" showErrorMessage="1" sqref="I7:M7" xr:uid="{CB2392A5-8F1C-4F0B-AC2C-BF714CE09588}">
      <formula1>INDIRECT($C$7)</formula1>
    </dataValidation>
  </dataValidations>
  <hyperlinks>
    <hyperlink ref="C56" r:id="rId1" xr:uid="{8EA0616F-41F8-4833-8822-84C5546D8A9C}"/>
  </hyperlinks>
  <pageMargins left="0.7" right="0.7" top="0.75" bottom="0.75" header="0.3" footer="0.3"/>
  <pageSetup paperSize="9" orientation="portrait" horizontalDpi="1200"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3609C-8C5A-42D4-A02D-5FF28D769D0E}">
  <sheetPr>
    <tabColor rgb="FF0070C0"/>
  </sheetPr>
  <dimension ref="A1:M62"/>
  <sheetViews>
    <sheetView topLeftCell="A40" zoomScale="85" zoomScaleNormal="85" workbookViewId="0">
      <selection activeCell="C57" sqref="C57:M57"/>
    </sheetView>
  </sheetViews>
  <sheetFormatPr baseColWidth="10" defaultColWidth="11.5" defaultRowHeight="16"/>
  <cols>
    <col min="1" max="1" width="25.1640625" style="12" customWidth="1"/>
    <col min="2" max="2" width="39.1640625" style="43" customWidth="1"/>
    <col min="3" max="8" width="11.5" style="12"/>
    <col min="9" max="9" width="11.5" style="12" customWidth="1"/>
    <col min="10" max="16384" width="11.5" style="12"/>
  </cols>
  <sheetData>
    <row r="1" spans="1:13" ht="17" thickBot="1">
      <c r="A1" s="315"/>
      <c r="B1" s="61" t="s">
        <v>1006</v>
      </c>
      <c r="C1" s="62"/>
      <c r="D1" s="62"/>
      <c r="E1" s="62"/>
      <c r="F1" s="62"/>
      <c r="G1" s="62"/>
      <c r="H1" s="62"/>
      <c r="I1" s="62"/>
      <c r="J1" s="62"/>
      <c r="K1" s="62"/>
      <c r="L1" s="62"/>
      <c r="M1" s="63"/>
    </row>
    <row r="2" spans="1:13" ht="27" customHeight="1">
      <c r="A2" s="1310" t="s">
        <v>414</v>
      </c>
      <c r="B2" s="150" t="s">
        <v>415</v>
      </c>
      <c r="C2" s="1481" t="s">
        <v>983</v>
      </c>
      <c r="D2" s="1482"/>
      <c r="E2" s="1482"/>
      <c r="F2" s="1482"/>
      <c r="G2" s="1482"/>
      <c r="H2" s="1482"/>
      <c r="I2" s="1482"/>
      <c r="J2" s="1482"/>
      <c r="K2" s="1482"/>
      <c r="L2" s="1482"/>
      <c r="M2" s="1483"/>
    </row>
    <row r="3" spans="1:13" ht="30" customHeight="1">
      <c r="A3" s="1311"/>
      <c r="B3" s="151" t="s">
        <v>499</v>
      </c>
      <c r="C3" s="1202" t="s">
        <v>355</v>
      </c>
      <c r="D3" s="1203"/>
      <c r="E3" s="1203"/>
      <c r="F3" s="1203"/>
      <c r="G3" s="1203"/>
      <c r="H3" s="1203"/>
      <c r="I3" s="1203"/>
      <c r="J3" s="1203"/>
      <c r="K3" s="1203"/>
      <c r="L3" s="1203"/>
      <c r="M3" s="1204"/>
    </row>
    <row r="4" spans="1:13" ht="22.5" customHeight="1">
      <c r="A4" s="1311"/>
      <c r="B4" s="153" t="s">
        <v>290</v>
      </c>
      <c r="C4" s="847" t="s">
        <v>93</v>
      </c>
      <c r="D4" s="1441" t="s">
        <v>353</v>
      </c>
      <c r="E4" s="1442"/>
      <c r="F4" s="1478" t="s">
        <v>291</v>
      </c>
      <c r="G4" s="1479"/>
      <c r="H4" s="352" t="s">
        <v>353</v>
      </c>
      <c r="I4" s="99"/>
      <c r="J4" s="99"/>
      <c r="K4" s="99"/>
      <c r="L4" s="99"/>
      <c r="M4" s="127"/>
    </row>
    <row r="5" spans="1:13" ht="18" customHeight="1">
      <c r="A5" s="1311"/>
      <c r="B5" s="153" t="s">
        <v>418</v>
      </c>
      <c r="C5" s="122" t="s">
        <v>419</v>
      </c>
      <c r="D5" s="126"/>
      <c r="E5" s="126"/>
      <c r="F5" s="126"/>
      <c r="G5" s="126"/>
      <c r="H5" s="126"/>
      <c r="I5" s="126"/>
      <c r="J5" s="126"/>
      <c r="K5" s="126"/>
      <c r="L5" s="126"/>
      <c r="M5" s="127"/>
    </row>
    <row r="6" spans="1:13" ht="17">
      <c r="A6" s="1311"/>
      <c r="B6" s="153" t="s">
        <v>420</v>
      </c>
      <c r="C6" s="122" t="s">
        <v>419</v>
      </c>
      <c r="D6" s="126"/>
      <c r="E6" s="126"/>
      <c r="F6" s="126"/>
      <c r="G6" s="126"/>
      <c r="H6" s="126"/>
      <c r="I6" s="126"/>
      <c r="J6" s="126"/>
      <c r="K6" s="126"/>
      <c r="L6" s="126"/>
      <c r="M6" s="127"/>
    </row>
    <row r="7" spans="1:13" ht="17">
      <c r="A7" s="1311"/>
      <c r="B7" s="162" t="s">
        <v>421</v>
      </c>
      <c r="C7" s="1191" t="s">
        <v>10</v>
      </c>
      <c r="D7" s="1192"/>
      <c r="E7" s="128"/>
      <c r="F7" s="128"/>
      <c r="G7" s="129"/>
      <c r="H7" s="67" t="s">
        <v>294</v>
      </c>
      <c r="I7" s="1193" t="s">
        <v>12</v>
      </c>
      <c r="J7" s="1192"/>
      <c r="K7" s="1192"/>
      <c r="L7" s="1192"/>
      <c r="M7" s="1194"/>
    </row>
    <row r="8" spans="1:13" ht="15.75" customHeight="1">
      <c r="A8" s="1311"/>
      <c r="B8" s="1273" t="s">
        <v>422</v>
      </c>
      <c r="C8" s="1492" t="s">
        <v>12</v>
      </c>
      <c r="D8" s="1480"/>
      <c r="E8" s="131"/>
      <c r="F8" s="1490" t="s">
        <v>977</v>
      </c>
      <c r="G8" s="1490"/>
      <c r="H8" s="131"/>
      <c r="I8" s="1480"/>
      <c r="J8" s="1480"/>
      <c r="K8" s="131"/>
      <c r="L8" s="132"/>
      <c r="M8" s="133"/>
    </row>
    <row r="9" spans="1:13">
      <c r="A9" s="1311"/>
      <c r="B9" s="1274"/>
      <c r="C9" s="1189"/>
      <c r="D9" s="1190"/>
      <c r="E9" s="28"/>
      <c r="F9" s="1491"/>
      <c r="G9" s="1491"/>
      <c r="H9" s="28"/>
      <c r="I9" s="1190"/>
      <c r="J9" s="1190"/>
      <c r="K9" s="28"/>
      <c r="L9" s="26"/>
      <c r="M9" s="116"/>
    </row>
    <row r="10" spans="1:13">
      <c r="A10" s="1311"/>
      <c r="B10" s="1287"/>
      <c r="C10" s="1189" t="s">
        <v>423</v>
      </c>
      <c r="D10" s="1190"/>
      <c r="E10" s="134"/>
      <c r="F10" s="1190" t="s">
        <v>423</v>
      </c>
      <c r="G10" s="1190"/>
      <c r="H10" s="134"/>
      <c r="I10" s="1190" t="s">
        <v>423</v>
      </c>
      <c r="J10" s="1190"/>
      <c r="K10" s="134"/>
      <c r="L10" s="121"/>
      <c r="M10" s="135"/>
    </row>
    <row r="11" spans="1:13" ht="39" customHeight="1">
      <c r="A11" s="1311"/>
      <c r="B11" s="162" t="s">
        <v>424</v>
      </c>
      <c r="C11" s="1400" t="s">
        <v>983</v>
      </c>
      <c r="D11" s="1398"/>
      <c r="E11" s="1398"/>
      <c r="F11" s="1398"/>
      <c r="G11" s="1398"/>
      <c r="H11" s="1398"/>
      <c r="I11" s="1398"/>
      <c r="J11" s="1398"/>
      <c r="K11" s="1398"/>
      <c r="L11" s="1398"/>
      <c r="M11" s="1399"/>
    </row>
    <row r="12" spans="1:13" ht="66" customHeight="1">
      <c r="A12" s="1311"/>
      <c r="B12" s="162" t="s">
        <v>503</v>
      </c>
      <c r="C12" s="1400" t="s">
        <v>990</v>
      </c>
      <c r="D12" s="1398"/>
      <c r="E12" s="1398"/>
      <c r="F12" s="1398"/>
      <c r="G12" s="1398"/>
      <c r="H12" s="1398"/>
      <c r="I12" s="1398"/>
      <c r="J12" s="1398"/>
      <c r="K12" s="1398"/>
      <c r="L12" s="1398"/>
      <c r="M12" s="1399"/>
    </row>
    <row r="13" spans="1:13" ht="51" customHeight="1">
      <c r="A13" s="1311"/>
      <c r="B13" s="151" t="s">
        <v>504</v>
      </c>
      <c r="C13" s="1289" t="s">
        <v>350</v>
      </c>
      <c r="D13" s="1290"/>
      <c r="E13" s="1290"/>
      <c r="F13" s="1290"/>
      <c r="G13" s="1290"/>
      <c r="H13" s="1290"/>
      <c r="I13" s="1290"/>
      <c r="J13" s="1290"/>
      <c r="K13" s="1290"/>
      <c r="L13" s="1290"/>
      <c r="M13" s="1290"/>
    </row>
    <row r="14" spans="1:13" ht="36.75" customHeight="1">
      <c r="A14" s="1311"/>
      <c r="B14" s="1273" t="s">
        <v>505</v>
      </c>
      <c r="C14" s="1400" t="s">
        <v>72</v>
      </c>
      <c r="D14" s="1398"/>
      <c r="E14" s="360" t="s">
        <v>108</v>
      </c>
      <c r="F14" s="1397" t="s">
        <v>978</v>
      </c>
      <c r="G14" s="1398"/>
      <c r="H14" s="1398"/>
      <c r="I14" s="1398"/>
      <c r="J14" s="1398"/>
      <c r="K14" s="1398"/>
      <c r="L14" s="1398"/>
      <c r="M14" s="1399"/>
    </row>
    <row r="15" spans="1:13">
      <c r="A15" s="1311"/>
      <c r="B15" s="1274"/>
      <c r="C15" s="1400"/>
      <c r="D15" s="1398"/>
      <c r="E15" s="1398"/>
      <c r="F15" s="1398"/>
      <c r="G15" s="1398"/>
      <c r="H15" s="1398"/>
      <c r="I15" s="1398"/>
      <c r="J15" s="1398"/>
      <c r="K15" s="1398"/>
      <c r="L15" s="1398"/>
      <c r="M15" s="1399"/>
    </row>
    <row r="16" spans="1:13" ht="15.75" customHeight="1">
      <c r="A16" s="1296" t="s">
        <v>238</v>
      </c>
      <c r="B16" s="151" t="s">
        <v>280</v>
      </c>
      <c r="C16" s="1400" t="s">
        <v>11</v>
      </c>
      <c r="D16" s="1398"/>
      <c r="E16" s="1398"/>
      <c r="F16" s="1398"/>
      <c r="G16" s="1398"/>
      <c r="H16" s="1398"/>
      <c r="I16" s="1398"/>
      <c r="J16" s="1398"/>
      <c r="K16" s="1398"/>
      <c r="L16" s="1398"/>
      <c r="M16" s="1399"/>
    </row>
    <row r="17" spans="1:13" ht="32" customHeight="1">
      <c r="A17" s="1297"/>
      <c r="B17" s="151" t="s">
        <v>507</v>
      </c>
      <c r="C17" s="1400" t="s">
        <v>984</v>
      </c>
      <c r="D17" s="1398"/>
      <c r="E17" s="1398"/>
      <c r="F17" s="1398"/>
      <c r="G17" s="1398"/>
      <c r="H17" s="1398"/>
      <c r="I17" s="1398"/>
      <c r="J17" s="1398"/>
      <c r="K17" s="1398"/>
      <c r="L17" s="1398"/>
      <c r="M17" s="1399"/>
    </row>
    <row r="18" spans="1:13" ht="8.25" customHeight="1">
      <c r="A18" s="1297"/>
      <c r="B18" s="1181" t="s">
        <v>425</v>
      </c>
      <c r="C18" s="138"/>
      <c r="D18" s="13"/>
      <c r="E18" s="13"/>
      <c r="F18" s="13"/>
      <c r="G18" s="13"/>
      <c r="H18" s="13"/>
      <c r="I18" s="13"/>
      <c r="J18" s="13"/>
      <c r="K18" s="13"/>
      <c r="L18" s="13"/>
      <c r="M18" s="14"/>
    </row>
    <row r="19" spans="1:13" ht="9" customHeight="1">
      <c r="A19" s="1297"/>
      <c r="B19" s="1174"/>
      <c r="C19" s="76"/>
      <c r="D19" s="15"/>
      <c r="E19" s="5"/>
      <c r="F19" s="15"/>
      <c r="G19" s="5"/>
      <c r="H19" s="15"/>
      <c r="I19" s="5"/>
      <c r="J19" s="15"/>
      <c r="K19" s="5"/>
      <c r="L19" s="5"/>
      <c r="M19" s="16"/>
    </row>
    <row r="20" spans="1:13" ht="17">
      <c r="A20" s="1297"/>
      <c r="B20" s="1174"/>
      <c r="C20" s="362" t="s">
        <v>426</v>
      </c>
      <c r="D20" s="363"/>
      <c r="E20" s="364" t="s">
        <v>427</v>
      </c>
      <c r="F20" s="363"/>
      <c r="G20" s="364" t="s">
        <v>428</v>
      </c>
      <c r="H20" s="363"/>
      <c r="I20" s="364" t="s">
        <v>429</v>
      </c>
      <c r="J20" s="365"/>
      <c r="K20" s="364"/>
      <c r="L20" s="364"/>
      <c r="M20" s="366"/>
    </row>
    <row r="21" spans="1:13" ht="17">
      <c r="A21" s="1297"/>
      <c r="B21" s="1174"/>
      <c r="C21" s="362" t="s">
        <v>431</v>
      </c>
      <c r="D21" s="367"/>
      <c r="E21" s="364" t="s">
        <v>432</v>
      </c>
      <c r="F21" s="368"/>
      <c r="G21" s="364" t="s">
        <v>433</v>
      </c>
      <c r="H21" s="368"/>
      <c r="I21" s="364"/>
      <c r="J21" s="369"/>
      <c r="K21" s="364"/>
      <c r="L21" s="364"/>
      <c r="M21" s="366"/>
    </row>
    <row r="22" spans="1:13" ht="17">
      <c r="A22" s="1297"/>
      <c r="B22" s="1174"/>
      <c r="C22" s="362" t="s">
        <v>434</v>
      </c>
      <c r="D22" s="367" t="s">
        <v>430</v>
      </c>
      <c r="E22" s="364" t="s">
        <v>435</v>
      </c>
      <c r="F22" s="367"/>
      <c r="G22" s="364"/>
      <c r="H22" s="369"/>
      <c r="I22" s="364"/>
      <c r="J22" s="369"/>
      <c r="K22" s="364"/>
      <c r="L22" s="364"/>
      <c r="M22" s="366"/>
    </row>
    <row r="23" spans="1:13" ht="17">
      <c r="A23" s="1297"/>
      <c r="B23" s="1174"/>
      <c r="C23" s="362" t="s">
        <v>105</v>
      </c>
      <c r="D23" s="368"/>
      <c r="E23" s="364" t="s">
        <v>436</v>
      </c>
      <c r="F23" s="316"/>
      <c r="G23" s="316"/>
      <c r="H23" s="316"/>
      <c r="I23" s="316"/>
      <c r="J23" s="316"/>
      <c r="K23" s="316"/>
      <c r="L23" s="316"/>
      <c r="M23" s="317"/>
    </row>
    <row r="24" spans="1:13" ht="9.75" customHeight="1">
      <c r="A24" s="1297"/>
      <c r="B24" s="1175"/>
      <c r="C24" s="371"/>
      <c r="D24" s="372"/>
      <c r="E24" s="372"/>
      <c r="F24" s="372"/>
      <c r="G24" s="372"/>
      <c r="H24" s="372"/>
      <c r="I24" s="372"/>
      <c r="J24" s="372"/>
      <c r="K24" s="372"/>
      <c r="L24" s="372"/>
      <c r="M24" s="373"/>
    </row>
    <row r="25" spans="1:13">
      <c r="A25" s="1297"/>
      <c r="B25" s="1181" t="s">
        <v>437</v>
      </c>
      <c r="C25" s="374"/>
      <c r="D25" s="375"/>
      <c r="E25" s="375"/>
      <c r="F25" s="375"/>
      <c r="G25" s="375"/>
      <c r="H25" s="375"/>
      <c r="I25" s="375"/>
      <c r="J25" s="375"/>
      <c r="K25" s="375"/>
      <c r="L25" s="132"/>
      <c r="M25" s="133"/>
    </row>
    <row r="26" spans="1:13" ht="17">
      <c r="A26" s="1297"/>
      <c r="B26" s="1174"/>
      <c r="C26" s="362" t="s">
        <v>438</v>
      </c>
      <c r="D26" s="368"/>
      <c r="E26" s="376"/>
      <c r="F26" s="364" t="s">
        <v>439</v>
      </c>
      <c r="G26" s="367"/>
      <c r="H26" s="376"/>
      <c r="I26" s="364" t="s">
        <v>440</v>
      </c>
      <c r="J26" s="861"/>
      <c r="K26" s="376"/>
      <c r="L26" s="26"/>
      <c r="M26" s="116"/>
    </row>
    <row r="27" spans="1:13" ht="17">
      <c r="A27" s="1297"/>
      <c r="B27" s="1174"/>
      <c r="C27" s="362" t="s">
        <v>441</v>
      </c>
      <c r="D27" s="25"/>
      <c r="E27" s="26"/>
      <c r="F27" s="364" t="s">
        <v>442</v>
      </c>
      <c r="G27" s="368"/>
      <c r="H27" s="26"/>
      <c r="I27" s="27" t="s">
        <v>991</v>
      </c>
      <c r="J27" s="860" t="s">
        <v>992</v>
      </c>
      <c r="K27" s="28"/>
      <c r="L27" s="26"/>
      <c r="M27" s="116"/>
    </row>
    <row r="28" spans="1:13">
      <c r="A28" s="1297"/>
      <c r="B28" s="1175"/>
      <c r="C28" s="377"/>
      <c r="D28" s="378"/>
      <c r="E28" s="378"/>
      <c r="F28" s="378"/>
      <c r="G28" s="378"/>
      <c r="H28" s="378"/>
      <c r="I28" s="378"/>
      <c r="J28" s="378"/>
      <c r="K28" s="378"/>
      <c r="L28" s="121"/>
      <c r="M28" s="135"/>
    </row>
    <row r="29" spans="1:13" ht="17">
      <c r="A29" s="1297"/>
      <c r="B29" s="154" t="s">
        <v>443</v>
      </c>
      <c r="C29" s="379"/>
      <c r="D29" s="380"/>
      <c r="E29" s="380"/>
      <c r="F29" s="380"/>
      <c r="G29" s="380"/>
      <c r="H29" s="380"/>
      <c r="I29" s="380"/>
      <c r="J29" s="380"/>
      <c r="K29" s="380"/>
      <c r="L29" s="380"/>
      <c r="M29" s="381"/>
    </row>
    <row r="30" spans="1:13" ht="17">
      <c r="A30" s="1297"/>
      <c r="B30" s="154"/>
      <c r="C30" s="382" t="s">
        <v>444</v>
      </c>
      <c r="D30" s="422">
        <v>0</v>
      </c>
      <c r="E30" s="376"/>
      <c r="F30" s="385" t="s">
        <v>445</v>
      </c>
      <c r="G30" s="368">
        <v>2022</v>
      </c>
      <c r="H30" s="376"/>
      <c r="I30" s="385" t="s">
        <v>446</v>
      </c>
      <c r="J30" s="386" t="s">
        <v>993</v>
      </c>
      <c r="K30" s="387"/>
      <c r="L30" s="388"/>
      <c r="M30" s="389"/>
    </row>
    <row r="31" spans="1:13">
      <c r="A31" s="1297"/>
      <c r="B31" s="153"/>
      <c r="C31" s="371"/>
      <c r="D31" s="372"/>
      <c r="E31" s="372"/>
      <c r="F31" s="372"/>
      <c r="G31" s="372"/>
      <c r="H31" s="372"/>
      <c r="I31" s="372"/>
      <c r="J31" s="372"/>
      <c r="K31" s="372"/>
      <c r="L31" s="372"/>
      <c r="M31" s="373"/>
    </row>
    <row r="32" spans="1:13">
      <c r="A32" s="1297"/>
      <c r="B32" s="1181" t="s">
        <v>447</v>
      </c>
      <c r="C32" s="84"/>
      <c r="D32" s="33"/>
      <c r="E32" s="33"/>
      <c r="F32" s="33"/>
      <c r="G32" s="33"/>
      <c r="H32" s="33"/>
      <c r="I32" s="33"/>
      <c r="J32" s="33"/>
      <c r="K32" s="33"/>
      <c r="L32" s="132"/>
      <c r="M32" s="133"/>
    </row>
    <row r="33" spans="1:13" ht="17">
      <c r="A33" s="1297"/>
      <c r="B33" s="1174"/>
      <c r="C33" s="391" t="s">
        <v>448</v>
      </c>
      <c r="D33" s="848">
        <v>2024</v>
      </c>
      <c r="E33" s="35"/>
      <c r="F33" s="376" t="s">
        <v>449</v>
      </c>
      <c r="G33" s="848">
        <v>2032</v>
      </c>
      <c r="H33" s="35"/>
      <c r="I33" s="385"/>
      <c r="J33" s="35"/>
      <c r="K33" s="35"/>
      <c r="L33" s="26"/>
      <c r="M33" s="116"/>
    </row>
    <row r="34" spans="1:13">
      <c r="A34" s="1297"/>
      <c r="B34" s="1175"/>
      <c r="C34" s="371"/>
      <c r="D34" s="37"/>
      <c r="E34" s="38"/>
      <c r="F34" s="372"/>
      <c r="G34" s="38"/>
      <c r="H34" s="38"/>
      <c r="I34" s="415"/>
      <c r="J34" s="38"/>
      <c r="K34" s="38"/>
      <c r="L34" s="121"/>
      <c r="M34" s="135"/>
    </row>
    <row r="35" spans="1:13">
      <c r="A35" s="1297"/>
      <c r="B35" s="1181" t="s">
        <v>450</v>
      </c>
      <c r="C35" s="86"/>
      <c r="D35" s="73"/>
      <c r="E35" s="73"/>
      <c r="F35" s="73"/>
      <c r="G35" s="73"/>
      <c r="H35" s="73"/>
      <c r="I35" s="73"/>
      <c r="J35" s="73"/>
      <c r="K35" s="73"/>
      <c r="L35" s="73"/>
      <c r="M35" s="87"/>
    </row>
    <row r="36" spans="1:13">
      <c r="A36" s="1297"/>
      <c r="B36" s="1174"/>
      <c r="C36" s="88"/>
      <c r="D36" s="6">
        <v>2022</v>
      </c>
      <c r="E36" s="6"/>
      <c r="F36" s="6">
        <v>2023</v>
      </c>
      <c r="G36" s="6"/>
      <c r="H36" s="318">
        <v>2024</v>
      </c>
      <c r="I36" s="318"/>
      <c r="J36" s="318">
        <v>2025</v>
      </c>
      <c r="K36" s="6"/>
      <c r="L36" s="6">
        <v>2026</v>
      </c>
      <c r="M36" s="40"/>
    </row>
    <row r="37" spans="1:13">
      <c r="A37" s="1297"/>
      <c r="B37" s="1174"/>
      <c r="C37" s="88"/>
      <c r="D37" s="301">
        <v>0</v>
      </c>
      <c r="E37" s="9"/>
      <c r="F37" s="301">
        <v>0</v>
      </c>
      <c r="G37" s="284"/>
      <c r="H37" s="301">
        <v>20</v>
      </c>
      <c r="I37" s="284"/>
      <c r="J37" s="301">
        <v>0</v>
      </c>
      <c r="K37" s="284"/>
      <c r="L37" s="301">
        <v>0</v>
      </c>
      <c r="M37" s="286"/>
    </row>
    <row r="38" spans="1:13" ht="17">
      <c r="A38" s="1297"/>
      <c r="B38" s="1174"/>
      <c r="C38" s="88"/>
      <c r="D38" s="6" t="s">
        <v>1005</v>
      </c>
      <c r="E38" s="6"/>
      <c r="F38" s="6">
        <v>2028</v>
      </c>
      <c r="G38" s="6"/>
      <c r="H38" s="318">
        <v>2029</v>
      </c>
      <c r="I38" s="318"/>
      <c r="J38" s="318">
        <v>2030</v>
      </c>
      <c r="K38" s="6"/>
      <c r="L38" s="6">
        <v>2031</v>
      </c>
      <c r="M38" s="16"/>
    </row>
    <row r="39" spans="1:13">
      <c r="A39" s="1297"/>
      <c r="B39" s="1174"/>
      <c r="C39" s="88"/>
      <c r="D39" s="301">
        <v>0</v>
      </c>
      <c r="E39" s="9"/>
      <c r="F39" s="301">
        <v>20</v>
      </c>
      <c r="G39" s="9"/>
      <c r="H39" s="301">
        <v>0</v>
      </c>
      <c r="I39" s="9"/>
      <c r="J39" s="301">
        <v>0</v>
      </c>
      <c r="K39" s="9"/>
      <c r="L39" s="301">
        <v>0</v>
      </c>
      <c r="M39" s="100"/>
    </row>
    <row r="40" spans="1:13">
      <c r="A40" s="1297"/>
      <c r="B40" s="1174"/>
      <c r="C40" s="88"/>
      <c r="D40" s="6">
        <v>2032</v>
      </c>
      <c r="E40" s="6"/>
      <c r="F40" s="6">
        <v>2033</v>
      </c>
      <c r="G40" s="6"/>
      <c r="H40" s="318">
        <v>2034</v>
      </c>
      <c r="I40" s="318"/>
      <c r="J40" s="318"/>
      <c r="K40" s="6"/>
      <c r="L40" s="6"/>
      <c r="M40" s="16"/>
    </row>
    <row r="41" spans="1:13">
      <c r="A41" s="1297"/>
      <c r="B41" s="1174"/>
      <c r="C41" s="88"/>
      <c r="D41" s="301">
        <v>20</v>
      </c>
      <c r="E41" s="9"/>
      <c r="F41" s="98"/>
      <c r="G41" s="9"/>
      <c r="H41" s="98"/>
      <c r="I41" s="9"/>
      <c r="J41" s="98"/>
      <c r="K41" s="9"/>
      <c r="L41" s="98"/>
      <c r="M41" s="100"/>
    </row>
    <row r="42" spans="1:13" ht="17">
      <c r="A42" s="1297"/>
      <c r="B42" s="1174"/>
      <c r="C42" s="88"/>
      <c r="D42" s="10" t="s">
        <v>454</v>
      </c>
      <c r="E42" s="99"/>
      <c r="F42" s="10" t="s">
        <v>455</v>
      </c>
      <c r="G42" s="99"/>
      <c r="H42" s="69"/>
      <c r="I42" s="70"/>
      <c r="J42" s="69"/>
      <c r="K42" s="70"/>
      <c r="L42" s="69"/>
      <c r="M42" s="71"/>
    </row>
    <row r="43" spans="1:13">
      <c r="A43" s="1297"/>
      <c r="B43" s="1174"/>
      <c r="C43" s="88"/>
      <c r="D43" s="98"/>
      <c r="E43" s="9"/>
      <c r="F43" s="1260">
        <v>60</v>
      </c>
      <c r="G43" s="1261"/>
      <c r="H43" s="1278"/>
      <c r="I43" s="1278"/>
      <c r="J43" s="102"/>
      <c r="K43" s="6"/>
      <c r="L43" s="102"/>
      <c r="M43" s="90"/>
    </row>
    <row r="44" spans="1:13" ht="18" customHeight="1">
      <c r="A44" s="1297"/>
      <c r="B44" s="1174"/>
      <c r="C44" s="89"/>
      <c r="D44" s="10"/>
      <c r="E44" s="99"/>
      <c r="F44" s="10"/>
      <c r="G44" s="99"/>
      <c r="H44" s="97"/>
      <c r="I44" s="74"/>
      <c r="J44" s="97"/>
      <c r="K44" s="74"/>
      <c r="L44" s="97"/>
      <c r="M44" s="75"/>
    </row>
    <row r="45" spans="1:13">
      <c r="A45" s="1297"/>
      <c r="B45" s="1181" t="s">
        <v>456</v>
      </c>
      <c r="C45" s="374"/>
      <c r="D45" s="375"/>
      <c r="E45" s="375"/>
      <c r="F45" s="375"/>
      <c r="G45" s="375"/>
      <c r="H45" s="375"/>
      <c r="I45" s="375"/>
      <c r="J45" s="375"/>
      <c r="K45" s="375"/>
      <c r="L45" s="26"/>
      <c r="M45" s="116"/>
    </row>
    <row r="46" spans="1:13" ht="17">
      <c r="A46" s="1297"/>
      <c r="B46" s="1174"/>
      <c r="C46" s="117"/>
      <c r="D46" s="41" t="s">
        <v>93</v>
      </c>
      <c r="E46" s="42" t="s">
        <v>95</v>
      </c>
      <c r="F46" s="1302" t="s">
        <v>457</v>
      </c>
      <c r="G46" s="1177"/>
      <c r="H46" s="1177"/>
      <c r="I46" s="1177"/>
      <c r="J46" s="1177"/>
      <c r="K46" s="414" t="s">
        <v>458</v>
      </c>
      <c r="L46" s="1219"/>
      <c r="M46" s="1220"/>
    </row>
    <row r="47" spans="1:13" ht="17">
      <c r="A47" s="1297"/>
      <c r="B47" s="1174"/>
      <c r="C47" s="117"/>
      <c r="D47" s="119"/>
      <c r="E47" s="367" t="s">
        <v>430</v>
      </c>
      <c r="F47" s="1302"/>
      <c r="G47" s="1177"/>
      <c r="H47" s="1177"/>
      <c r="I47" s="1177"/>
      <c r="J47" s="1177"/>
      <c r="K47" s="26"/>
      <c r="L47" s="1221"/>
      <c r="M47" s="1222"/>
    </row>
    <row r="48" spans="1:13" ht="18.75" customHeight="1">
      <c r="A48" s="1297"/>
      <c r="B48" s="1175"/>
      <c r="C48" s="120"/>
      <c r="D48" s="121"/>
      <c r="E48" s="121"/>
      <c r="F48" s="121"/>
      <c r="G48" s="121"/>
      <c r="H48" s="121"/>
      <c r="I48" s="121"/>
      <c r="J48" s="121"/>
      <c r="K48" s="121"/>
      <c r="L48" s="26"/>
      <c r="M48" s="116"/>
    </row>
    <row r="49" spans="1:13" ht="17">
      <c r="A49" s="1297"/>
      <c r="B49" s="162" t="s">
        <v>459</v>
      </c>
      <c r="C49" s="1400" t="s">
        <v>994</v>
      </c>
      <c r="D49" s="1398"/>
      <c r="E49" s="1398"/>
      <c r="F49" s="1398"/>
      <c r="G49" s="1398"/>
      <c r="H49" s="1398"/>
      <c r="I49" s="1398"/>
      <c r="J49" s="1398"/>
      <c r="K49" s="1398"/>
      <c r="L49" s="1398"/>
      <c r="M49" s="1399"/>
    </row>
    <row r="50" spans="1:13" ht="17">
      <c r="A50" s="1297"/>
      <c r="B50" s="151" t="s">
        <v>460</v>
      </c>
      <c r="C50" s="1400" t="s">
        <v>995</v>
      </c>
      <c r="D50" s="1398"/>
      <c r="E50" s="1398"/>
      <c r="F50" s="1398"/>
      <c r="G50" s="1398"/>
      <c r="H50" s="1398"/>
      <c r="I50" s="1398"/>
      <c r="J50" s="1398"/>
      <c r="K50" s="1398"/>
      <c r="L50" s="1398"/>
      <c r="M50" s="1399"/>
    </row>
    <row r="51" spans="1:13" ht="17">
      <c r="A51" s="1297"/>
      <c r="B51" s="151" t="s">
        <v>461</v>
      </c>
      <c r="C51" s="1400" t="s">
        <v>996</v>
      </c>
      <c r="D51" s="1398"/>
      <c r="E51" s="1398"/>
      <c r="F51" s="1398"/>
      <c r="G51" s="1398"/>
      <c r="H51" s="1398"/>
      <c r="I51" s="1398"/>
      <c r="J51" s="1398"/>
      <c r="K51" s="1398"/>
      <c r="L51" s="1398"/>
      <c r="M51" s="1399"/>
    </row>
    <row r="52" spans="1:13" ht="15.75" customHeight="1">
      <c r="A52" s="1297"/>
      <c r="B52" s="151" t="s">
        <v>462</v>
      </c>
      <c r="C52" s="1484">
        <v>45960</v>
      </c>
      <c r="D52" s="1398"/>
      <c r="E52" s="1398"/>
      <c r="F52" s="1398"/>
      <c r="G52" s="1398"/>
      <c r="H52" s="1398"/>
      <c r="I52" s="1398"/>
      <c r="J52" s="1398"/>
      <c r="K52" s="1398"/>
      <c r="L52" s="1398"/>
      <c r="M52" s="1399"/>
    </row>
    <row r="53" spans="1:13" ht="15.75" customHeight="1">
      <c r="A53" s="1162" t="s">
        <v>250</v>
      </c>
      <c r="B53" s="155" t="s">
        <v>463</v>
      </c>
      <c r="C53" s="1164" t="s">
        <v>997</v>
      </c>
      <c r="D53" s="1165"/>
      <c r="E53" s="1165"/>
      <c r="F53" s="1165"/>
      <c r="G53" s="1165"/>
      <c r="H53" s="1165"/>
      <c r="I53" s="1165"/>
      <c r="J53" s="1165"/>
      <c r="K53" s="1165"/>
      <c r="L53" s="1165"/>
      <c r="M53" s="1166"/>
    </row>
    <row r="54" spans="1:13" ht="17">
      <c r="A54" s="1163"/>
      <c r="B54" s="155" t="s">
        <v>465</v>
      </c>
      <c r="C54" s="1164" t="s">
        <v>998</v>
      </c>
      <c r="D54" s="1165"/>
      <c r="E54" s="1165"/>
      <c r="F54" s="1165"/>
      <c r="G54" s="1165"/>
      <c r="H54" s="1165"/>
      <c r="I54" s="1165"/>
      <c r="J54" s="1165"/>
      <c r="K54" s="1165"/>
      <c r="L54" s="1165"/>
      <c r="M54" s="1166"/>
    </row>
    <row r="55" spans="1:13" ht="15.75" customHeight="1">
      <c r="A55" s="1163"/>
      <c r="B55" s="155" t="s">
        <v>467</v>
      </c>
      <c r="C55" s="1164" t="s">
        <v>683</v>
      </c>
      <c r="D55" s="1165"/>
      <c r="E55" s="1165"/>
      <c r="F55" s="1165"/>
      <c r="G55" s="1165"/>
      <c r="H55" s="1165"/>
      <c r="I55" s="1165"/>
      <c r="J55" s="1165"/>
      <c r="K55" s="1165"/>
      <c r="L55" s="1165"/>
      <c r="M55" s="1166"/>
    </row>
    <row r="56" spans="1:13" ht="15.75" customHeight="1">
      <c r="A56" s="1163"/>
      <c r="B56" s="156" t="s">
        <v>469</v>
      </c>
      <c r="C56" s="1164" t="s">
        <v>999</v>
      </c>
      <c r="D56" s="1165"/>
      <c r="E56" s="1165"/>
      <c r="F56" s="1165"/>
      <c r="G56" s="1165"/>
      <c r="H56" s="1165"/>
      <c r="I56" s="1165"/>
      <c r="J56" s="1165"/>
      <c r="K56" s="1165"/>
      <c r="L56" s="1165"/>
      <c r="M56" s="1166"/>
    </row>
    <row r="57" spans="1:13" ht="17">
      <c r="A57" s="1163"/>
      <c r="B57" s="155" t="s">
        <v>470</v>
      </c>
      <c r="C57" s="1171" t="s">
        <v>1000</v>
      </c>
      <c r="D57" s="1488"/>
      <c r="E57" s="1488"/>
      <c r="F57" s="1488"/>
      <c r="G57" s="1488"/>
      <c r="H57" s="1488"/>
      <c r="I57" s="1488"/>
      <c r="J57" s="1488"/>
      <c r="K57" s="1488"/>
      <c r="L57" s="1488"/>
      <c r="M57" s="1489"/>
    </row>
    <row r="58" spans="1:13" ht="15.75" customHeight="1" thickBot="1">
      <c r="A58" s="1170"/>
      <c r="B58" s="155" t="s">
        <v>472</v>
      </c>
      <c r="C58" s="1164" t="s">
        <v>1001</v>
      </c>
      <c r="D58" s="1165"/>
      <c r="E58" s="1165"/>
      <c r="F58" s="1165"/>
      <c r="G58" s="1165"/>
      <c r="H58" s="1165"/>
      <c r="I58" s="1165"/>
      <c r="J58" s="1165"/>
      <c r="K58" s="1165"/>
      <c r="L58" s="1165"/>
      <c r="M58" s="1166"/>
    </row>
    <row r="59" spans="1:13" ht="18" customHeight="1">
      <c r="A59" s="1162" t="s">
        <v>474</v>
      </c>
      <c r="B59" s="157" t="s">
        <v>475</v>
      </c>
      <c r="C59" s="1164" t="s">
        <v>1002</v>
      </c>
      <c r="D59" s="1165"/>
      <c r="E59" s="1165"/>
      <c r="F59" s="1165"/>
      <c r="G59" s="1165"/>
      <c r="H59" s="1165"/>
      <c r="I59" s="1165"/>
      <c r="J59" s="1165"/>
      <c r="K59" s="1165"/>
      <c r="L59" s="1165"/>
      <c r="M59" s="1166"/>
    </row>
    <row r="60" spans="1:13" ht="16.5" customHeight="1">
      <c r="A60" s="1163"/>
      <c r="B60" s="157" t="s">
        <v>476</v>
      </c>
      <c r="C60" s="1164" t="s">
        <v>1003</v>
      </c>
      <c r="D60" s="1165"/>
      <c r="E60" s="1165"/>
      <c r="F60" s="1165"/>
      <c r="G60" s="1165"/>
      <c r="H60" s="1165"/>
      <c r="I60" s="1165"/>
      <c r="J60" s="1165"/>
      <c r="K60" s="1165"/>
      <c r="L60" s="1165"/>
      <c r="M60" s="1166"/>
    </row>
    <row r="61" spans="1:13" ht="31.5" customHeight="1" thickBot="1">
      <c r="A61" s="1163"/>
      <c r="B61" s="158" t="s">
        <v>294</v>
      </c>
      <c r="C61" s="1164" t="s">
        <v>683</v>
      </c>
      <c r="D61" s="1165"/>
      <c r="E61" s="1165"/>
      <c r="F61" s="1165"/>
      <c r="G61" s="1165"/>
      <c r="H61" s="1165"/>
      <c r="I61" s="1165"/>
      <c r="J61" s="1165"/>
      <c r="K61" s="1165"/>
      <c r="L61" s="1165"/>
      <c r="M61" s="1166"/>
    </row>
    <row r="62" spans="1:13" ht="112.5" customHeight="1" thickBot="1">
      <c r="A62" s="149" t="s">
        <v>254</v>
      </c>
      <c r="B62" s="320"/>
      <c r="C62" s="1485" t="s">
        <v>1004</v>
      </c>
      <c r="D62" s="1486"/>
      <c r="E62" s="1486"/>
      <c r="F62" s="1486"/>
      <c r="G62" s="1486"/>
      <c r="H62" s="1486"/>
      <c r="I62" s="1486"/>
      <c r="J62" s="1486"/>
      <c r="K62" s="1486"/>
      <c r="L62" s="1486"/>
      <c r="M62" s="1487"/>
    </row>
  </sheetData>
  <mergeCells count="50">
    <mergeCell ref="C62:M62"/>
    <mergeCell ref="B18:B24"/>
    <mergeCell ref="B8:B10"/>
    <mergeCell ref="C10:D10"/>
    <mergeCell ref="F10:G10"/>
    <mergeCell ref="I10:J10"/>
    <mergeCell ref="C59:M59"/>
    <mergeCell ref="C60:M60"/>
    <mergeCell ref="C61:M61"/>
    <mergeCell ref="C58:M58"/>
    <mergeCell ref="C17:M17"/>
    <mergeCell ref="C57:M57"/>
    <mergeCell ref="C56:M56"/>
    <mergeCell ref="B14:B15"/>
    <mergeCell ref="F8:G9"/>
    <mergeCell ref="C8:D9"/>
    <mergeCell ref="G46:J47"/>
    <mergeCell ref="L46:M47"/>
    <mergeCell ref="F46:F47"/>
    <mergeCell ref="H43:I43"/>
    <mergeCell ref="C13:M13"/>
    <mergeCell ref="A53:A58"/>
    <mergeCell ref="A59:A61"/>
    <mergeCell ref="A16:A52"/>
    <mergeCell ref="B25:B28"/>
    <mergeCell ref="C53:M53"/>
    <mergeCell ref="C54:M54"/>
    <mergeCell ref="C55:M55"/>
    <mergeCell ref="C52:M52"/>
    <mergeCell ref="C49:M49"/>
    <mergeCell ref="C50:M50"/>
    <mergeCell ref="C51:M51"/>
    <mergeCell ref="B45:B48"/>
    <mergeCell ref="B32:B34"/>
    <mergeCell ref="F43:G43"/>
    <mergeCell ref="B35:B44"/>
    <mergeCell ref="C16:M16"/>
    <mergeCell ref="A2:A15"/>
    <mergeCell ref="F4:G4"/>
    <mergeCell ref="I8:J9"/>
    <mergeCell ref="I7:M7"/>
    <mergeCell ref="C2:M2"/>
    <mergeCell ref="C3:M3"/>
    <mergeCell ref="D4:E4"/>
    <mergeCell ref="C7:D7"/>
    <mergeCell ref="C11:M11"/>
    <mergeCell ref="C12:M12"/>
    <mergeCell ref="F14:M14"/>
    <mergeCell ref="C14:D14"/>
    <mergeCell ref="C15:M15"/>
  </mergeCells>
  <dataValidations count="7">
    <dataValidation type="list" allowBlank="1" showInputMessage="1" showErrorMessage="1" sqref="I7:M7" xr:uid="{DD7AFF06-6CB6-4AB0-8407-6916B1C70DFE}">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C4D77067-7560-455D-9351-94342E6EE2B6}"/>
    <dataValidation allowBlank="1" showInputMessage="1" showErrorMessage="1" prompt="Determine si el indicador responde a un enfoque (Derechos Humanos, Género, Diferencial, Poblacional, Ambiental y Territorial). Si responde a más de enfoque separelos por ;" sqref="B16" xr:uid="{FC2EDF58-8CB4-47D1-9BD1-0580231FCDAD}"/>
    <dataValidation allowBlank="1" showInputMessage="1" showErrorMessage="1" prompt="Identifique la meta ODS a que le apunta el indicador de producto. Seleccione de la lista desplegable." sqref="E14" xr:uid="{747CBD06-DF9F-44AB-9240-43E8434D6E3D}"/>
    <dataValidation allowBlank="1" showInputMessage="1" showErrorMessage="1" prompt="Identifique el ODS a que le apunta el indicador de producto. Seleccione de la lista desplegable._x000a_" sqref="B14:B15" xr:uid="{39DEB758-C15E-4BDE-A2DB-FFDD81CBFFBA}"/>
    <dataValidation allowBlank="1" showInputMessage="1" showErrorMessage="1" prompt="Incluir una ficha por cada indicador, ya sea de producto o de resultado" sqref="B1" xr:uid="{F96B03E7-D322-49A5-A93C-A35CC151E6D8}"/>
    <dataValidation allowBlank="1" showInputMessage="1" showErrorMessage="1" prompt="Seleccione de la lista desplegable" sqref="B4 B7 H7" xr:uid="{36648347-0E6B-4FB1-9E54-6B8FDD17E53E}"/>
  </dataValidations>
  <hyperlinks>
    <hyperlink ref="C57:M57" r:id="rId1" display="fredy.alayon@gobiernobogota.gov.co" xr:uid="{7E4C9B93-BDCB-4CB9-8E27-B0023133DC86}"/>
    <hyperlink ref="C57" r:id="rId2" xr:uid="{4FF81DB9-3AEA-2749-B114-4EB142EE7F28}"/>
  </hyperlinks>
  <pageMargins left="0.7" right="0.7" top="0.75" bottom="0.75" header="0.3" footer="0.3"/>
  <pageSetup paperSize="9" orientation="portrait" horizontalDpi="1200" verticalDpi="1200"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B759E-2BC9-A44E-9DA1-6D85807A13C9}">
  <sheetPr>
    <tabColor rgb="FF0070C0"/>
  </sheetPr>
  <dimension ref="A1:Z1000"/>
  <sheetViews>
    <sheetView topLeftCell="A41" workbookViewId="0">
      <selection activeCell="C54" sqref="C54:M54"/>
    </sheetView>
  </sheetViews>
  <sheetFormatPr baseColWidth="10" defaultRowHeight="15" customHeight="1"/>
  <cols>
    <col min="1" max="1" width="14.5" customWidth="1"/>
    <col min="2" max="2" width="23.5" customWidth="1"/>
    <col min="4" max="4" width="10.1640625" customWidth="1"/>
    <col min="6" max="6" width="10.1640625" customWidth="1"/>
    <col min="8" max="8" width="10.1640625" customWidth="1"/>
    <col min="10" max="10" width="10.1640625" customWidth="1"/>
  </cols>
  <sheetData>
    <row r="1" spans="1:26" ht="17" thickBot="1">
      <c r="A1" s="985"/>
      <c r="B1" s="986" t="s">
        <v>1253</v>
      </c>
      <c r="C1" s="987"/>
      <c r="D1" s="987"/>
      <c r="E1" s="987"/>
      <c r="F1" s="987"/>
      <c r="G1" s="987"/>
      <c r="H1" s="987"/>
      <c r="I1" s="987"/>
      <c r="J1" s="987"/>
      <c r="K1" s="987"/>
      <c r="L1" s="987"/>
      <c r="M1" s="988"/>
      <c r="N1" s="989"/>
      <c r="O1" s="989"/>
      <c r="P1" s="989"/>
      <c r="Q1" s="989"/>
      <c r="R1" s="989"/>
      <c r="S1" s="989"/>
      <c r="T1" s="989"/>
      <c r="U1" s="989"/>
      <c r="V1" s="989"/>
      <c r="W1" s="989"/>
      <c r="X1" s="989"/>
      <c r="Y1" s="989"/>
      <c r="Z1" s="989"/>
    </row>
    <row r="2" spans="1:26" ht="17">
      <c r="A2" s="1500" t="s">
        <v>414</v>
      </c>
      <c r="B2" s="990" t="s">
        <v>415</v>
      </c>
      <c r="C2" s="1529" t="s">
        <v>1273</v>
      </c>
      <c r="D2" s="1530"/>
      <c r="E2" s="1530"/>
      <c r="F2" s="1530"/>
      <c r="G2" s="1530"/>
      <c r="H2" s="1530"/>
      <c r="I2" s="1530"/>
      <c r="J2" s="1530"/>
      <c r="K2" s="1530"/>
      <c r="L2" s="1530"/>
      <c r="M2" s="1531"/>
      <c r="N2" s="989"/>
      <c r="O2" s="989"/>
      <c r="P2" s="989"/>
      <c r="Q2" s="989"/>
      <c r="R2" s="989"/>
      <c r="S2" s="989"/>
      <c r="T2" s="989"/>
      <c r="U2" s="989"/>
      <c r="V2" s="989"/>
      <c r="W2" s="989"/>
      <c r="X2" s="989"/>
      <c r="Y2" s="989"/>
      <c r="Z2" s="989"/>
    </row>
    <row r="3" spans="1:26" ht="51">
      <c r="A3" s="1501"/>
      <c r="B3" s="991" t="s">
        <v>499</v>
      </c>
      <c r="C3" s="1532" t="s">
        <v>355</v>
      </c>
      <c r="D3" s="1533"/>
      <c r="E3" s="1533"/>
      <c r="F3" s="1533"/>
      <c r="G3" s="1533"/>
      <c r="H3" s="1533"/>
      <c r="I3" s="1533"/>
      <c r="J3" s="1533"/>
      <c r="K3" s="1533"/>
      <c r="L3" s="1533"/>
      <c r="M3" s="1534"/>
      <c r="N3" s="989"/>
      <c r="O3" s="989"/>
      <c r="P3" s="989"/>
      <c r="Q3" s="989"/>
      <c r="R3" s="989"/>
      <c r="S3" s="989"/>
      <c r="T3" s="989"/>
      <c r="U3" s="989"/>
      <c r="V3" s="989"/>
      <c r="W3" s="989"/>
      <c r="X3" s="989"/>
      <c r="Y3" s="989"/>
      <c r="Z3" s="989"/>
    </row>
    <row r="4" spans="1:26" ht="17">
      <c r="A4" s="1501"/>
      <c r="B4" s="992" t="s">
        <v>290</v>
      </c>
      <c r="C4" s="993" t="s">
        <v>93</v>
      </c>
      <c r="D4" s="1525" t="s">
        <v>1262</v>
      </c>
      <c r="E4" s="1535"/>
      <c r="F4" s="1536" t="s">
        <v>291</v>
      </c>
      <c r="G4" s="1535"/>
      <c r="H4" s="994">
        <v>96</v>
      </c>
      <c r="I4" s="1537" t="s">
        <v>1274</v>
      </c>
      <c r="J4" s="1497"/>
      <c r="K4" s="1497"/>
      <c r="L4" s="1497"/>
      <c r="M4" s="1498"/>
      <c r="N4" s="989"/>
      <c r="O4" s="989"/>
      <c r="P4" s="989"/>
      <c r="Q4" s="989"/>
      <c r="R4" s="989"/>
      <c r="S4" s="989"/>
      <c r="T4" s="989"/>
      <c r="U4" s="989"/>
      <c r="V4" s="989"/>
      <c r="W4" s="989"/>
      <c r="X4" s="989"/>
      <c r="Y4" s="989"/>
      <c r="Z4" s="989"/>
    </row>
    <row r="5" spans="1:26" ht="34">
      <c r="A5" s="1501"/>
      <c r="B5" s="992" t="s">
        <v>418</v>
      </c>
      <c r="C5" s="1524" t="s">
        <v>1275</v>
      </c>
      <c r="D5" s="1497"/>
      <c r="E5" s="1497"/>
      <c r="F5" s="1497"/>
      <c r="G5" s="1497"/>
      <c r="H5" s="1497"/>
      <c r="I5" s="1497"/>
      <c r="J5" s="1497"/>
      <c r="K5" s="1497"/>
      <c r="L5" s="1497"/>
      <c r="M5" s="1498"/>
      <c r="N5" s="989"/>
      <c r="O5" s="989"/>
      <c r="P5" s="989"/>
      <c r="Q5" s="989"/>
      <c r="R5" s="989"/>
      <c r="S5" s="989"/>
      <c r="T5" s="989"/>
      <c r="U5" s="989"/>
      <c r="V5" s="989"/>
      <c r="W5" s="989"/>
      <c r="X5" s="989"/>
      <c r="Y5" s="989"/>
      <c r="Z5" s="989"/>
    </row>
    <row r="6" spans="1:26" ht="15.75" customHeight="1">
      <c r="A6" s="1501"/>
      <c r="B6" s="992" t="s">
        <v>420</v>
      </c>
      <c r="C6" s="1524" t="s">
        <v>1276</v>
      </c>
      <c r="D6" s="1497"/>
      <c r="E6" s="1497"/>
      <c r="F6" s="1497"/>
      <c r="G6" s="1497"/>
      <c r="H6" s="1497"/>
      <c r="I6" s="1497"/>
      <c r="J6" s="1497"/>
      <c r="K6" s="1497"/>
      <c r="L6" s="1497"/>
      <c r="M6" s="1498"/>
      <c r="N6" s="989"/>
      <c r="O6" s="989"/>
      <c r="P6" s="989"/>
      <c r="Q6" s="989"/>
      <c r="R6" s="989"/>
      <c r="S6" s="989"/>
      <c r="T6" s="989"/>
      <c r="U6" s="989"/>
      <c r="V6" s="989"/>
      <c r="W6" s="989"/>
      <c r="X6" s="989"/>
      <c r="Y6" s="989"/>
      <c r="Z6" s="989"/>
    </row>
    <row r="7" spans="1:26" ht="15.75" customHeight="1">
      <c r="A7" s="1501"/>
      <c r="B7" s="991" t="s">
        <v>421</v>
      </c>
      <c r="C7" s="1538" t="s">
        <v>35</v>
      </c>
      <c r="D7" s="1497"/>
      <c r="E7" s="995"/>
      <c r="F7" s="995"/>
      <c r="G7" s="996"/>
      <c r="H7" s="997" t="s">
        <v>294</v>
      </c>
      <c r="I7" s="1539" t="s">
        <v>68</v>
      </c>
      <c r="J7" s="1497"/>
      <c r="K7" s="1497"/>
      <c r="L7" s="1497"/>
      <c r="M7" s="1498"/>
      <c r="N7" s="989"/>
      <c r="O7" s="989"/>
      <c r="P7" s="989"/>
      <c r="Q7" s="989"/>
      <c r="R7" s="989"/>
      <c r="S7" s="989"/>
      <c r="T7" s="989"/>
      <c r="U7" s="989"/>
      <c r="V7" s="989"/>
      <c r="W7" s="989"/>
      <c r="X7" s="989"/>
      <c r="Y7" s="989"/>
      <c r="Z7" s="989"/>
    </row>
    <row r="8" spans="1:26" ht="15.75" customHeight="1">
      <c r="A8" s="1501"/>
      <c r="B8" s="1540" t="s">
        <v>422</v>
      </c>
      <c r="C8" s="998"/>
      <c r="D8" s="999"/>
      <c r="E8" s="999"/>
      <c r="F8" s="999"/>
      <c r="G8" s="999"/>
      <c r="H8" s="999"/>
      <c r="I8" s="999"/>
      <c r="J8" s="999"/>
      <c r="K8" s="999"/>
      <c r="L8" s="1000"/>
      <c r="M8" s="1001"/>
      <c r="N8" s="989"/>
      <c r="O8" s="989"/>
      <c r="P8" s="989"/>
      <c r="Q8" s="989"/>
      <c r="R8" s="989"/>
      <c r="S8" s="989"/>
      <c r="T8" s="989"/>
      <c r="U8" s="989"/>
      <c r="V8" s="989"/>
      <c r="W8" s="989"/>
      <c r="X8" s="989"/>
      <c r="Y8" s="989"/>
      <c r="Z8" s="989"/>
    </row>
    <row r="9" spans="1:26" ht="15.75" customHeight="1">
      <c r="A9" s="1501"/>
      <c r="B9" s="1519"/>
      <c r="C9" s="1541"/>
      <c r="D9" s="1514"/>
      <c r="E9" s="1002"/>
      <c r="F9" s="1516"/>
      <c r="G9" s="1514"/>
      <c r="H9" s="1002"/>
      <c r="I9" s="1516"/>
      <c r="J9" s="1514"/>
      <c r="K9" s="1002"/>
      <c r="L9" s="1004"/>
      <c r="M9" s="1005"/>
      <c r="N9" s="989"/>
      <c r="O9" s="989"/>
      <c r="P9" s="989"/>
      <c r="Q9" s="989"/>
      <c r="R9" s="989"/>
      <c r="S9" s="989"/>
      <c r="T9" s="989"/>
      <c r="U9" s="989"/>
      <c r="V9" s="989"/>
      <c r="W9" s="989"/>
      <c r="X9" s="989"/>
      <c r="Y9" s="989"/>
      <c r="Z9" s="989"/>
    </row>
    <row r="10" spans="1:26" ht="15.75" customHeight="1">
      <c r="A10" s="1501"/>
      <c r="B10" s="1520"/>
      <c r="C10" s="1541" t="s">
        <v>423</v>
      </c>
      <c r="D10" s="1514"/>
      <c r="E10" s="1003"/>
      <c r="F10" s="1516" t="s">
        <v>423</v>
      </c>
      <c r="G10" s="1514"/>
      <c r="H10" s="1003"/>
      <c r="I10" s="1516" t="s">
        <v>423</v>
      </c>
      <c r="J10" s="1514"/>
      <c r="K10" s="1003"/>
      <c r="L10" s="1006"/>
      <c r="M10" s="1007"/>
      <c r="N10" s="989"/>
      <c r="O10" s="989"/>
      <c r="P10" s="989"/>
      <c r="Q10" s="989"/>
      <c r="R10" s="989"/>
      <c r="S10" s="989"/>
      <c r="T10" s="989"/>
      <c r="U10" s="989"/>
      <c r="V10" s="989"/>
      <c r="W10" s="989"/>
      <c r="X10" s="989"/>
      <c r="Y10" s="989"/>
      <c r="Z10" s="989"/>
    </row>
    <row r="11" spans="1:26" ht="17">
      <c r="A11" s="1501"/>
      <c r="B11" s="991" t="s">
        <v>424</v>
      </c>
      <c r="C11" s="1507" t="s">
        <v>1277</v>
      </c>
      <c r="D11" s="1508"/>
      <c r="E11" s="1508"/>
      <c r="F11" s="1508"/>
      <c r="G11" s="1508"/>
      <c r="H11" s="1508"/>
      <c r="I11" s="1508"/>
      <c r="J11" s="1508"/>
      <c r="K11" s="1508"/>
      <c r="L11" s="1508"/>
      <c r="M11" s="1509"/>
      <c r="N11" s="989"/>
      <c r="O11" s="989"/>
      <c r="P11" s="989"/>
      <c r="Q11" s="989"/>
      <c r="R11" s="989"/>
      <c r="S11" s="989"/>
      <c r="T11" s="989"/>
      <c r="U11" s="989"/>
      <c r="V11" s="989"/>
      <c r="W11" s="989"/>
      <c r="X11" s="989"/>
      <c r="Y11" s="989"/>
      <c r="Z11" s="989"/>
    </row>
    <row r="12" spans="1:26" ht="17">
      <c r="A12" s="1501"/>
      <c r="B12" s="991" t="s">
        <v>503</v>
      </c>
      <c r="C12" s="1522" t="s">
        <v>1278</v>
      </c>
      <c r="D12" s="1508"/>
      <c r="E12" s="1508"/>
      <c r="F12" s="1508"/>
      <c r="G12" s="1508"/>
      <c r="H12" s="1508"/>
      <c r="I12" s="1508"/>
      <c r="J12" s="1508"/>
      <c r="K12" s="1508"/>
      <c r="L12" s="1508"/>
      <c r="M12" s="1509"/>
      <c r="N12" s="989"/>
      <c r="O12" s="989"/>
      <c r="P12" s="989"/>
      <c r="Q12" s="989"/>
      <c r="R12" s="989"/>
      <c r="S12" s="989"/>
      <c r="T12" s="989"/>
      <c r="U12" s="989"/>
      <c r="V12" s="989"/>
      <c r="W12" s="989"/>
      <c r="X12" s="989"/>
      <c r="Y12" s="989"/>
      <c r="Z12" s="989"/>
    </row>
    <row r="13" spans="1:26" ht="68">
      <c r="A13" s="1501"/>
      <c r="B13" s="991" t="s">
        <v>504</v>
      </c>
      <c r="C13" s="1523"/>
      <c r="D13" s="1497"/>
      <c r="E13" s="1497"/>
      <c r="F13" s="1497"/>
      <c r="G13" s="1497"/>
      <c r="H13" s="1497"/>
      <c r="I13" s="1497"/>
      <c r="J13" s="1497"/>
      <c r="K13" s="1497"/>
      <c r="L13" s="1497"/>
      <c r="M13" s="1498"/>
      <c r="N13" s="989"/>
      <c r="O13" s="989"/>
      <c r="P13" s="989"/>
      <c r="Q13" s="989"/>
      <c r="R13" s="989"/>
      <c r="S13" s="989"/>
      <c r="T13" s="989"/>
      <c r="U13" s="989"/>
      <c r="V13" s="989"/>
      <c r="W13" s="989"/>
      <c r="X13" s="989"/>
      <c r="Y13" s="989"/>
      <c r="Z13" s="989"/>
    </row>
    <row r="14" spans="1:26" ht="34">
      <c r="A14" s="1501"/>
      <c r="B14" s="1008" t="s">
        <v>505</v>
      </c>
      <c r="C14" s="1524" t="s">
        <v>57</v>
      </c>
      <c r="D14" s="1497"/>
      <c r="E14" s="1009" t="s">
        <v>108</v>
      </c>
      <c r="F14" s="1525" t="s">
        <v>1279</v>
      </c>
      <c r="G14" s="1497"/>
      <c r="H14" s="1497"/>
      <c r="I14" s="1497"/>
      <c r="J14" s="1497"/>
      <c r="K14" s="1497"/>
      <c r="L14" s="1497"/>
      <c r="M14" s="1498"/>
      <c r="N14" s="989"/>
      <c r="O14" s="989"/>
      <c r="P14" s="989"/>
      <c r="Q14" s="989"/>
      <c r="R14" s="989"/>
      <c r="S14" s="989"/>
      <c r="T14" s="989"/>
      <c r="U14" s="989"/>
      <c r="V14" s="989"/>
      <c r="W14" s="989"/>
      <c r="X14" s="989"/>
      <c r="Y14" s="989"/>
      <c r="Z14" s="989"/>
    </row>
    <row r="15" spans="1:26" ht="15.75" customHeight="1">
      <c r="A15" s="1517" t="s">
        <v>238</v>
      </c>
      <c r="B15" s="1010" t="s">
        <v>280</v>
      </c>
      <c r="C15" s="1499"/>
      <c r="D15" s="1497"/>
      <c r="E15" s="1497"/>
      <c r="F15" s="1497"/>
      <c r="G15" s="1497"/>
      <c r="H15" s="1497"/>
      <c r="I15" s="1497"/>
      <c r="J15" s="1497"/>
      <c r="K15" s="1497"/>
      <c r="L15" s="1497"/>
      <c r="M15" s="1498"/>
      <c r="N15" s="989"/>
      <c r="O15" s="989"/>
      <c r="P15" s="989"/>
      <c r="Q15" s="989"/>
      <c r="R15" s="989"/>
      <c r="S15" s="989"/>
      <c r="T15" s="989"/>
      <c r="U15" s="989"/>
      <c r="V15" s="989"/>
      <c r="W15" s="989"/>
      <c r="X15" s="989"/>
      <c r="Y15" s="989"/>
      <c r="Z15" s="989"/>
    </row>
    <row r="16" spans="1:26" ht="17">
      <c r="A16" s="1501"/>
      <c r="B16" s="1010" t="s">
        <v>507</v>
      </c>
      <c r="C16" s="1499" t="s">
        <v>1260</v>
      </c>
      <c r="D16" s="1497"/>
      <c r="E16" s="1497"/>
      <c r="F16" s="1497"/>
      <c r="G16" s="1497"/>
      <c r="H16" s="1497"/>
      <c r="I16" s="1497"/>
      <c r="J16" s="1497"/>
      <c r="K16" s="1497"/>
      <c r="L16" s="1497"/>
      <c r="M16" s="1498"/>
      <c r="N16" s="989"/>
      <c r="O16" s="989"/>
      <c r="P16" s="989"/>
      <c r="Q16" s="989"/>
      <c r="R16" s="989"/>
      <c r="S16" s="989"/>
      <c r="T16" s="989"/>
      <c r="U16" s="989"/>
      <c r="V16" s="989"/>
      <c r="W16" s="989"/>
      <c r="X16" s="989"/>
      <c r="Y16" s="989"/>
      <c r="Z16" s="989"/>
    </row>
    <row r="17" spans="1:26" ht="16">
      <c r="A17" s="1501"/>
      <c r="B17" s="1518" t="s">
        <v>425</v>
      </c>
      <c r="C17" s="1011"/>
      <c r="D17" s="1012"/>
      <c r="E17" s="1012"/>
      <c r="F17" s="1012"/>
      <c r="G17" s="1012"/>
      <c r="H17" s="1012"/>
      <c r="I17" s="1012"/>
      <c r="J17" s="1012"/>
      <c r="K17" s="1012"/>
      <c r="L17" s="1012"/>
      <c r="M17" s="1013"/>
      <c r="N17" s="989"/>
      <c r="O17" s="989"/>
      <c r="P17" s="989"/>
      <c r="Q17" s="989"/>
      <c r="R17" s="989"/>
      <c r="S17" s="989"/>
      <c r="T17" s="989"/>
      <c r="U17" s="989"/>
      <c r="V17" s="989"/>
      <c r="W17" s="989"/>
      <c r="X17" s="989"/>
      <c r="Y17" s="989"/>
      <c r="Z17" s="989"/>
    </row>
    <row r="18" spans="1:26" ht="16">
      <c r="A18" s="1501"/>
      <c r="B18" s="1519"/>
      <c r="C18" s="1014"/>
      <c r="D18" s="1015"/>
      <c r="E18" s="1016"/>
      <c r="F18" s="1015"/>
      <c r="G18" s="1016"/>
      <c r="H18" s="1015"/>
      <c r="I18" s="1016"/>
      <c r="J18" s="1015"/>
      <c r="K18" s="1016"/>
      <c r="L18" s="1016"/>
      <c r="M18" s="1017"/>
      <c r="N18" s="989"/>
      <c r="O18" s="989"/>
      <c r="P18" s="989"/>
      <c r="Q18" s="989"/>
      <c r="R18" s="989"/>
      <c r="S18" s="989"/>
      <c r="T18" s="989"/>
      <c r="U18" s="989"/>
      <c r="V18" s="989"/>
      <c r="W18" s="989"/>
      <c r="X18" s="989"/>
      <c r="Y18" s="989"/>
      <c r="Z18" s="989"/>
    </row>
    <row r="19" spans="1:26" ht="15.75" customHeight="1">
      <c r="A19" s="1501"/>
      <c r="B19" s="1519"/>
      <c r="C19" s="1018" t="s">
        <v>426</v>
      </c>
      <c r="D19" s="1019"/>
      <c r="E19" s="1020" t="s">
        <v>427</v>
      </c>
      <c r="F19" s="1019"/>
      <c r="G19" s="1020" t="s">
        <v>428</v>
      </c>
      <c r="H19" s="1019"/>
      <c r="I19" s="1020" t="s">
        <v>429</v>
      </c>
      <c r="J19" s="1021"/>
      <c r="K19" s="1020"/>
      <c r="L19" s="1020"/>
      <c r="M19" s="1017"/>
      <c r="N19" s="989"/>
      <c r="O19" s="989"/>
      <c r="P19" s="989"/>
      <c r="Q19" s="989"/>
      <c r="R19" s="989"/>
      <c r="S19" s="989"/>
      <c r="T19" s="989"/>
      <c r="U19" s="989"/>
      <c r="V19" s="989"/>
      <c r="W19" s="989"/>
      <c r="X19" s="989"/>
      <c r="Y19" s="989"/>
      <c r="Z19" s="989"/>
    </row>
    <row r="20" spans="1:26" ht="15.75" customHeight="1">
      <c r="A20" s="1501"/>
      <c r="B20" s="1519"/>
      <c r="C20" s="1018" t="s">
        <v>431</v>
      </c>
      <c r="D20" s="1022"/>
      <c r="E20" s="1020" t="s">
        <v>432</v>
      </c>
      <c r="F20" s="1023"/>
      <c r="G20" s="1020" t="s">
        <v>433</v>
      </c>
      <c r="H20" s="1023"/>
      <c r="I20" s="1020"/>
      <c r="J20" s="1016"/>
      <c r="K20" s="1020"/>
      <c r="L20" s="1020"/>
      <c r="M20" s="1017"/>
      <c r="N20" s="989"/>
      <c r="O20" s="989"/>
      <c r="P20" s="989"/>
      <c r="Q20" s="989"/>
      <c r="R20" s="989"/>
      <c r="S20" s="989"/>
      <c r="T20" s="989"/>
      <c r="U20" s="989"/>
      <c r="V20" s="989"/>
      <c r="W20" s="989"/>
      <c r="X20" s="989"/>
      <c r="Y20" s="989"/>
      <c r="Z20" s="989"/>
    </row>
    <row r="21" spans="1:26" ht="15.75" customHeight="1">
      <c r="A21" s="1501"/>
      <c r="B21" s="1519"/>
      <c r="C21" s="1018" t="s">
        <v>434</v>
      </c>
      <c r="D21" s="1022"/>
      <c r="E21" s="1020" t="s">
        <v>435</v>
      </c>
      <c r="F21" s="1022"/>
      <c r="G21" s="1020"/>
      <c r="H21" s="1016"/>
      <c r="I21" s="1020"/>
      <c r="J21" s="1016"/>
      <c r="K21" s="1020"/>
      <c r="L21" s="1020"/>
      <c r="M21" s="1017"/>
      <c r="N21" s="989"/>
      <c r="O21" s="989"/>
      <c r="P21" s="989"/>
      <c r="Q21" s="989"/>
      <c r="R21" s="989"/>
      <c r="S21" s="989"/>
      <c r="T21" s="989"/>
      <c r="U21" s="989"/>
      <c r="V21" s="989"/>
      <c r="W21" s="989"/>
      <c r="X21" s="989"/>
      <c r="Y21" s="989"/>
      <c r="Z21" s="989"/>
    </row>
    <row r="22" spans="1:26" ht="15.75" customHeight="1">
      <c r="A22" s="1501"/>
      <c r="B22" s="1519"/>
      <c r="C22" s="1018" t="s">
        <v>105</v>
      </c>
      <c r="D22" s="1024" t="s">
        <v>430</v>
      </c>
      <c r="E22" s="1020" t="s">
        <v>436</v>
      </c>
      <c r="F22" s="1521" t="s">
        <v>1280</v>
      </c>
      <c r="G22" s="1514"/>
      <c r="H22" s="1514"/>
      <c r="I22" s="1514"/>
      <c r="J22" s="1514"/>
      <c r="K22" s="1514"/>
      <c r="L22" s="1003"/>
      <c r="M22" s="1025"/>
      <c r="N22" s="989"/>
      <c r="O22" s="989"/>
      <c r="P22" s="989"/>
      <c r="Q22" s="989"/>
      <c r="R22" s="989"/>
      <c r="S22" s="989"/>
      <c r="T22" s="989"/>
      <c r="U22" s="989"/>
      <c r="V22" s="989"/>
      <c r="W22" s="989"/>
      <c r="X22" s="989"/>
      <c r="Y22" s="989"/>
      <c r="Z22" s="989"/>
    </row>
    <row r="23" spans="1:26" ht="16">
      <c r="A23" s="1501"/>
      <c r="B23" s="1520"/>
      <c r="C23" s="1026"/>
      <c r="D23" s="1027"/>
      <c r="E23" s="1027"/>
      <c r="F23" s="1027"/>
      <c r="G23" s="1027"/>
      <c r="H23" s="1027"/>
      <c r="I23" s="1027"/>
      <c r="J23" s="1027"/>
      <c r="K23" s="1027"/>
      <c r="L23" s="1027"/>
      <c r="M23" s="1028"/>
      <c r="N23" s="989"/>
      <c r="O23" s="989"/>
      <c r="P23" s="989"/>
      <c r="Q23" s="989"/>
      <c r="R23" s="989"/>
      <c r="S23" s="989"/>
      <c r="T23" s="989"/>
      <c r="U23" s="989"/>
      <c r="V23" s="989"/>
      <c r="W23" s="989"/>
      <c r="X23" s="989"/>
      <c r="Y23" s="989"/>
      <c r="Z23" s="989"/>
    </row>
    <row r="24" spans="1:26" ht="15.75" customHeight="1">
      <c r="A24" s="1501"/>
      <c r="B24" s="1518" t="s">
        <v>437</v>
      </c>
      <c r="C24" s="1029"/>
      <c r="D24" s="1012"/>
      <c r="E24" s="1012"/>
      <c r="F24" s="1012"/>
      <c r="G24" s="1012"/>
      <c r="H24" s="1012"/>
      <c r="I24" s="1012"/>
      <c r="J24" s="1012"/>
      <c r="K24" s="1012"/>
      <c r="L24" s="1000"/>
      <c r="M24" s="1001"/>
      <c r="N24" s="989"/>
      <c r="O24" s="989"/>
      <c r="P24" s="989"/>
      <c r="Q24" s="989"/>
      <c r="R24" s="989"/>
      <c r="S24" s="989"/>
      <c r="T24" s="989"/>
      <c r="U24" s="989"/>
      <c r="V24" s="989"/>
      <c r="W24" s="989"/>
      <c r="X24" s="989"/>
      <c r="Y24" s="989"/>
      <c r="Z24" s="989"/>
    </row>
    <row r="25" spans="1:26" ht="15.75" customHeight="1">
      <c r="A25" s="1501"/>
      <c r="B25" s="1519"/>
      <c r="C25" s="1018" t="s">
        <v>438</v>
      </c>
      <c r="D25" s="1023"/>
      <c r="E25" s="1030"/>
      <c r="F25" s="1020" t="s">
        <v>439</v>
      </c>
      <c r="G25" s="1022"/>
      <c r="H25" s="1030"/>
      <c r="I25" s="1020" t="s">
        <v>440</v>
      </c>
      <c r="J25" s="1080" t="s">
        <v>430</v>
      </c>
      <c r="K25" s="1030"/>
      <c r="L25" s="1004"/>
      <c r="M25" s="1005"/>
      <c r="N25" s="989"/>
      <c r="O25" s="989"/>
      <c r="P25" s="989"/>
      <c r="Q25" s="989"/>
      <c r="R25" s="989"/>
      <c r="S25" s="989"/>
      <c r="T25" s="989"/>
      <c r="U25" s="989"/>
      <c r="V25" s="989"/>
      <c r="W25" s="989"/>
      <c r="X25" s="989"/>
      <c r="Y25" s="989"/>
      <c r="Z25" s="989"/>
    </row>
    <row r="26" spans="1:26" ht="15.75" customHeight="1">
      <c r="A26" s="1501"/>
      <c r="B26" s="1519"/>
      <c r="C26" s="1018" t="s">
        <v>441</v>
      </c>
      <c r="D26" s="1031"/>
      <c r="E26" s="1004"/>
      <c r="F26" s="1020" t="s">
        <v>442</v>
      </c>
      <c r="G26" s="1024"/>
      <c r="H26" s="1004"/>
      <c r="I26" s="1032"/>
      <c r="J26" s="1004"/>
      <c r="K26" s="1002"/>
      <c r="L26" s="1004"/>
      <c r="M26" s="1005"/>
      <c r="N26" s="989"/>
      <c r="O26" s="989"/>
      <c r="P26" s="989"/>
      <c r="Q26" s="989"/>
      <c r="R26" s="989"/>
      <c r="S26" s="989"/>
      <c r="T26" s="989"/>
      <c r="U26" s="989"/>
      <c r="V26" s="989"/>
      <c r="W26" s="989"/>
      <c r="X26" s="989"/>
      <c r="Y26" s="989"/>
      <c r="Z26" s="989"/>
    </row>
    <row r="27" spans="1:26" ht="15.75" customHeight="1">
      <c r="A27" s="1501"/>
      <c r="B27" s="1520"/>
      <c r="C27" s="1033"/>
      <c r="D27" s="1015"/>
      <c r="E27" s="1015"/>
      <c r="F27" s="1015"/>
      <c r="G27" s="1015"/>
      <c r="H27" s="1015"/>
      <c r="I27" s="1015"/>
      <c r="J27" s="1015"/>
      <c r="K27" s="1015"/>
      <c r="L27" s="1006"/>
      <c r="M27" s="1007"/>
      <c r="N27" s="989"/>
      <c r="O27" s="989"/>
      <c r="P27" s="989"/>
      <c r="Q27" s="989"/>
      <c r="R27" s="989"/>
      <c r="S27" s="989"/>
      <c r="T27" s="989"/>
      <c r="U27" s="989"/>
      <c r="V27" s="989"/>
      <c r="W27" s="989"/>
      <c r="X27" s="989"/>
      <c r="Y27" s="989"/>
      <c r="Z27" s="989"/>
    </row>
    <row r="28" spans="1:26" ht="15.75" customHeight="1">
      <c r="A28" s="1501"/>
      <c r="B28" s="1034" t="s">
        <v>443</v>
      </c>
      <c r="C28" s="1035"/>
      <c r="D28" s="1036"/>
      <c r="E28" s="1036"/>
      <c r="F28" s="1036"/>
      <c r="G28" s="1036"/>
      <c r="H28" s="1036"/>
      <c r="I28" s="1036"/>
      <c r="J28" s="1036"/>
      <c r="K28" s="1036"/>
      <c r="L28" s="1036"/>
      <c r="M28" s="1037"/>
      <c r="N28" s="989"/>
      <c r="O28" s="989"/>
      <c r="P28" s="989"/>
      <c r="Q28" s="989"/>
      <c r="R28" s="989"/>
      <c r="S28" s="989"/>
      <c r="T28" s="989"/>
      <c r="U28" s="989"/>
      <c r="V28" s="989"/>
      <c r="W28" s="989"/>
      <c r="X28" s="989"/>
      <c r="Y28" s="989"/>
      <c r="Z28" s="989"/>
    </row>
    <row r="29" spans="1:26" ht="15.75" customHeight="1">
      <c r="A29" s="1501"/>
      <c r="B29" s="1034"/>
      <c r="C29" s="1038" t="s">
        <v>444</v>
      </c>
      <c r="D29" s="1039" t="s">
        <v>620</v>
      </c>
      <c r="E29" s="1030"/>
      <c r="F29" s="1040" t="s">
        <v>445</v>
      </c>
      <c r="G29" s="1022" t="s">
        <v>354</v>
      </c>
      <c r="H29" s="1030"/>
      <c r="I29" s="1041" t="s">
        <v>446</v>
      </c>
      <c r="J29" s="1042" t="s">
        <v>354</v>
      </c>
      <c r="K29" s="1043"/>
      <c r="L29" s="1044"/>
      <c r="M29" s="1045"/>
      <c r="N29" s="989"/>
      <c r="O29" s="989"/>
      <c r="P29" s="989"/>
      <c r="Q29" s="989"/>
      <c r="R29" s="989"/>
      <c r="S29" s="989"/>
      <c r="T29" s="989"/>
      <c r="U29" s="989"/>
      <c r="V29" s="989"/>
      <c r="W29" s="989"/>
      <c r="X29" s="989"/>
      <c r="Y29" s="989"/>
      <c r="Z29" s="989"/>
    </row>
    <row r="30" spans="1:26" ht="15.75" customHeight="1">
      <c r="A30" s="1501"/>
      <c r="B30" s="992"/>
      <c r="C30" s="1026"/>
      <c r="D30" s="1027"/>
      <c r="E30" s="1027"/>
      <c r="F30" s="1027"/>
      <c r="G30" s="1027"/>
      <c r="H30" s="1027"/>
      <c r="I30" s="1027"/>
      <c r="J30" s="1027"/>
      <c r="K30" s="1027"/>
      <c r="L30" s="1027"/>
      <c r="M30" s="1028"/>
      <c r="N30" s="989"/>
      <c r="O30" s="989"/>
      <c r="P30" s="989"/>
      <c r="Q30" s="989"/>
      <c r="R30" s="989"/>
      <c r="S30" s="989"/>
      <c r="T30" s="989"/>
      <c r="U30" s="989"/>
      <c r="V30" s="989"/>
      <c r="W30" s="989"/>
      <c r="X30" s="989"/>
      <c r="Y30" s="989"/>
      <c r="Z30" s="989"/>
    </row>
    <row r="31" spans="1:26" ht="15.75" customHeight="1">
      <c r="A31" s="1501"/>
      <c r="B31" s="1518" t="s">
        <v>447</v>
      </c>
      <c r="C31" s="1046"/>
      <c r="D31" s="1047"/>
      <c r="E31" s="1047"/>
      <c r="F31" s="1047"/>
      <c r="G31" s="1047"/>
      <c r="H31" s="1047"/>
      <c r="I31" s="1047"/>
      <c r="J31" s="1047"/>
      <c r="K31" s="1047"/>
      <c r="L31" s="1000"/>
      <c r="M31" s="1001"/>
      <c r="N31" s="989"/>
      <c r="O31" s="989"/>
      <c r="P31" s="989"/>
      <c r="Q31" s="989"/>
      <c r="R31" s="989"/>
      <c r="S31" s="989"/>
      <c r="T31" s="989"/>
      <c r="U31" s="989"/>
      <c r="V31" s="989"/>
      <c r="W31" s="989"/>
      <c r="X31" s="989"/>
      <c r="Y31" s="989"/>
      <c r="Z31" s="989"/>
    </row>
    <row r="32" spans="1:26" ht="15.75" customHeight="1">
      <c r="A32" s="1501"/>
      <c r="B32" s="1519"/>
      <c r="C32" s="1048" t="s">
        <v>448</v>
      </c>
      <c r="D32" s="1049">
        <v>2023</v>
      </c>
      <c r="E32" s="1050"/>
      <c r="F32" s="1030" t="s">
        <v>449</v>
      </c>
      <c r="G32" s="1051">
        <v>2034</v>
      </c>
      <c r="H32" s="1050"/>
      <c r="I32" s="1041"/>
      <c r="J32" s="1050"/>
      <c r="K32" s="1050"/>
      <c r="L32" s="1004"/>
      <c r="M32" s="1005"/>
      <c r="N32" s="989"/>
      <c r="O32" s="989"/>
      <c r="P32" s="989"/>
      <c r="Q32" s="989"/>
      <c r="R32" s="989"/>
      <c r="S32" s="989"/>
      <c r="T32" s="989"/>
      <c r="U32" s="989"/>
      <c r="V32" s="989"/>
      <c r="W32" s="989"/>
      <c r="X32" s="989"/>
      <c r="Y32" s="989"/>
      <c r="Z32" s="989"/>
    </row>
    <row r="33" spans="1:26" ht="17" thickBot="1">
      <c r="A33" s="1501"/>
      <c r="B33" s="1520"/>
      <c r="C33" s="1048"/>
      <c r="D33" s="1052"/>
      <c r="E33" s="1050"/>
      <c r="F33" s="1030"/>
      <c r="G33" s="1050"/>
      <c r="H33" s="1050"/>
      <c r="I33" s="1041"/>
      <c r="J33" s="1050"/>
      <c r="K33" s="1050"/>
      <c r="L33" s="1004"/>
      <c r="M33" s="1005"/>
      <c r="N33" s="989"/>
      <c r="O33" s="989"/>
      <c r="P33" s="989"/>
      <c r="Q33" s="989"/>
      <c r="R33" s="989"/>
      <c r="S33" s="989"/>
      <c r="T33" s="989"/>
      <c r="U33" s="989"/>
      <c r="V33" s="989"/>
      <c r="W33" s="989"/>
      <c r="X33" s="989"/>
      <c r="Y33" s="989"/>
      <c r="Z33" s="989"/>
    </row>
    <row r="34" spans="1:26" ht="15.75" customHeight="1">
      <c r="A34" s="1501"/>
      <c r="B34" s="1526" t="s">
        <v>1286</v>
      </c>
      <c r="C34" s="1053"/>
      <c r="D34" s="1054"/>
      <c r="E34" s="1054"/>
      <c r="F34" s="1054"/>
      <c r="G34" s="1054"/>
      <c r="H34" s="1054"/>
      <c r="I34" s="1054"/>
      <c r="J34" s="1054"/>
      <c r="K34" s="1054"/>
      <c r="L34" s="1054"/>
      <c r="M34" s="1055"/>
      <c r="N34" s="989"/>
      <c r="O34" s="989"/>
      <c r="P34" s="989"/>
      <c r="Q34" s="989"/>
      <c r="R34" s="989"/>
      <c r="S34" s="989"/>
      <c r="T34" s="989"/>
      <c r="U34" s="989"/>
      <c r="V34" s="989"/>
      <c r="W34" s="989"/>
      <c r="X34" s="989"/>
      <c r="Y34" s="989"/>
      <c r="Z34" s="989"/>
    </row>
    <row r="35" spans="1:26" ht="15.75" customHeight="1">
      <c r="A35" s="1501"/>
      <c r="B35" s="1501"/>
      <c r="C35" s="1018"/>
      <c r="D35" s="1022">
        <v>2023</v>
      </c>
      <c r="E35" s="1022"/>
      <c r="F35" s="1022">
        <v>2024</v>
      </c>
      <c r="G35" s="1022"/>
      <c r="H35" s="1056">
        <v>2025</v>
      </c>
      <c r="I35" s="1056"/>
      <c r="J35" s="1056">
        <v>2026</v>
      </c>
      <c r="K35" s="1022"/>
      <c r="L35" s="1022">
        <v>2027</v>
      </c>
      <c r="M35" s="1057"/>
      <c r="N35" s="989"/>
      <c r="O35" s="989"/>
      <c r="P35" s="989"/>
      <c r="Q35" s="989"/>
      <c r="R35" s="989"/>
      <c r="S35" s="989"/>
      <c r="T35" s="989"/>
      <c r="U35" s="989"/>
      <c r="V35" s="989"/>
      <c r="W35" s="989"/>
      <c r="X35" s="989"/>
      <c r="Y35" s="989"/>
      <c r="Z35" s="989"/>
    </row>
    <row r="36" spans="1:26" ht="15.75" customHeight="1">
      <c r="A36" s="1501"/>
      <c r="B36" s="1501"/>
      <c r="C36" s="1018"/>
      <c r="D36" s="1058">
        <v>10</v>
      </c>
      <c r="E36" s="1058"/>
      <c r="F36" s="1058">
        <v>10</v>
      </c>
      <c r="G36" s="1058"/>
      <c r="H36" s="1058">
        <v>10</v>
      </c>
      <c r="I36" s="1058"/>
      <c r="J36" s="1058">
        <v>10</v>
      </c>
      <c r="K36" s="1058"/>
      <c r="L36" s="1058">
        <v>10</v>
      </c>
      <c r="M36" s="1059"/>
      <c r="N36" s="989"/>
      <c r="O36" s="989"/>
      <c r="P36" s="989"/>
      <c r="Q36" s="989"/>
      <c r="R36" s="989"/>
      <c r="S36" s="989"/>
      <c r="T36" s="989"/>
      <c r="U36" s="989"/>
      <c r="V36" s="989"/>
      <c r="W36" s="989"/>
      <c r="X36" s="989"/>
      <c r="Y36" s="989"/>
      <c r="Z36" s="989"/>
    </row>
    <row r="37" spans="1:26" ht="15.75" customHeight="1">
      <c r="A37" s="1501"/>
      <c r="B37" s="1501"/>
      <c r="C37" s="1018"/>
      <c r="D37" s="1060"/>
      <c r="E37" s="1060"/>
      <c r="F37" s="1060"/>
      <c r="G37" s="1060"/>
      <c r="H37" s="1060"/>
      <c r="I37" s="1060"/>
      <c r="J37" s="1060"/>
      <c r="K37" s="1060"/>
      <c r="L37" s="1060"/>
      <c r="M37" s="1061"/>
      <c r="N37" s="989"/>
      <c r="O37" s="989"/>
      <c r="P37" s="989"/>
      <c r="Q37" s="989"/>
      <c r="R37" s="989"/>
      <c r="S37" s="989"/>
      <c r="T37" s="989"/>
      <c r="U37" s="989"/>
      <c r="V37" s="989"/>
      <c r="W37" s="989"/>
      <c r="X37" s="989"/>
      <c r="Y37" s="989"/>
      <c r="Z37" s="989"/>
    </row>
    <row r="38" spans="1:26" ht="15.75" customHeight="1">
      <c r="A38" s="1501"/>
      <c r="B38" s="1501"/>
      <c r="C38" s="1018"/>
      <c r="D38" s="994">
        <v>2028</v>
      </c>
      <c r="E38" s="994"/>
      <c r="F38" s="1062">
        <v>2029</v>
      </c>
      <c r="G38" s="1062"/>
      <c r="H38" s="1062">
        <v>2030</v>
      </c>
      <c r="I38" s="1062"/>
      <c r="J38" s="1062">
        <v>2031</v>
      </c>
      <c r="K38" s="1062"/>
      <c r="L38" s="1062">
        <v>2032</v>
      </c>
      <c r="M38" s="1059"/>
      <c r="N38" s="989"/>
      <c r="O38" s="989"/>
      <c r="P38" s="989"/>
      <c r="Q38" s="989"/>
      <c r="R38" s="989"/>
      <c r="S38" s="989"/>
      <c r="T38" s="989"/>
      <c r="U38" s="989"/>
      <c r="V38" s="989"/>
      <c r="W38" s="989"/>
      <c r="X38" s="989"/>
      <c r="Y38" s="989"/>
      <c r="Z38" s="989"/>
    </row>
    <row r="39" spans="1:26" ht="15.75" customHeight="1">
      <c r="A39" s="1501"/>
      <c r="B39" s="1501"/>
      <c r="C39" s="1018"/>
      <c r="D39" s="1058">
        <v>10</v>
      </c>
      <c r="E39" s="1058"/>
      <c r="F39" s="1058">
        <v>10</v>
      </c>
      <c r="G39" s="1058"/>
      <c r="H39" s="1058">
        <v>10</v>
      </c>
      <c r="I39" s="1058"/>
      <c r="J39" s="1058">
        <v>10</v>
      </c>
      <c r="K39" s="1058"/>
      <c r="L39" s="1058">
        <v>10</v>
      </c>
      <c r="M39" s="1059"/>
      <c r="N39" s="989"/>
      <c r="O39" s="989"/>
      <c r="P39" s="989"/>
      <c r="Q39" s="989"/>
      <c r="R39" s="989"/>
      <c r="S39" s="989"/>
      <c r="T39" s="989"/>
      <c r="U39" s="989"/>
      <c r="V39" s="989"/>
      <c r="W39" s="989"/>
      <c r="X39" s="989"/>
      <c r="Y39" s="989"/>
      <c r="Z39" s="989"/>
    </row>
    <row r="40" spans="1:26" ht="15.75" customHeight="1">
      <c r="A40" s="1501"/>
      <c r="B40" s="1501"/>
      <c r="C40" s="1018"/>
      <c r="D40" s="1060"/>
      <c r="E40" s="1030"/>
      <c r="F40" s="1060"/>
      <c r="G40" s="1060"/>
      <c r="H40" s="1060"/>
      <c r="I40" s="1060"/>
      <c r="J40" s="1060"/>
      <c r="K40" s="1060"/>
      <c r="L40" s="1060"/>
      <c r="M40" s="1061"/>
      <c r="N40" s="989"/>
      <c r="O40" s="989"/>
      <c r="P40" s="989"/>
      <c r="Q40" s="989"/>
      <c r="R40" s="989"/>
      <c r="S40" s="989"/>
      <c r="T40" s="989"/>
      <c r="U40" s="989"/>
      <c r="V40" s="989"/>
      <c r="W40" s="989"/>
      <c r="X40" s="989"/>
      <c r="Y40" s="989"/>
      <c r="Z40" s="989"/>
    </row>
    <row r="41" spans="1:26" ht="15.75" customHeight="1">
      <c r="A41" s="1501"/>
      <c r="B41" s="1501"/>
      <c r="C41" s="1018"/>
      <c r="D41" s="1062">
        <v>2033</v>
      </c>
      <c r="E41" s="1022"/>
      <c r="F41" s="1062">
        <v>2034</v>
      </c>
      <c r="G41" s="1062"/>
      <c r="H41" s="1060"/>
      <c r="I41" s="989"/>
      <c r="J41" s="1060"/>
      <c r="K41" s="1060"/>
      <c r="L41" s="1060"/>
      <c r="M41" s="1061"/>
      <c r="N41" s="989"/>
      <c r="O41" s="989"/>
      <c r="P41" s="989"/>
      <c r="Q41" s="989"/>
      <c r="R41" s="989"/>
      <c r="S41" s="989"/>
      <c r="T41" s="989"/>
      <c r="U41" s="989"/>
      <c r="V41" s="989"/>
      <c r="W41" s="989"/>
      <c r="X41" s="989"/>
      <c r="Y41" s="989"/>
      <c r="Z41" s="989"/>
    </row>
    <row r="42" spans="1:26" ht="15.75" customHeight="1">
      <c r="A42" s="1501"/>
      <c r="B42" s="1501"/>
      <c r="C42" s="1018"/>
      <c r="D42" s="1058">
        <v>10</v>
      </c>
      <c r="E42" s="1024"/>
      <c r="F42" s="1058">
        <v>10</v>
      </c>
      <c r="G42" s="1058"/>
      <c r="H42" s="1060"/>
      <c r="I42" s="989"/>
      <c r="J42" s="1060"/>
      <c r="K42" s="1060"/>
      <c r="L42" s="1060"/>
      <c r="M42" s="1061"/>
      <c r="N42" s="989"/>
      <c r="O42" s="989"/>
      <c r="P42" s="989"/>
      <c r="Q42" s="989"/>
      <c r="R42" s="989"/>
      <c r="S42" s="989"/>
      <c r="T42" s="989"/>
      <c r="U42" s="989"/>
      <c r="V42" s="989"/>
      <c r="W42" s="989"/>
      <c r="X42" s="989"/>
      <c r="Y42" s="989"/>
      <c r="Z42" s="989"/>
    </row>
    <row r="43" spans="1:26" ht="17" thickBot="1">
      <c r="A43" s="1501"/>
      <c r="B43" s="1501"/>
      <c r="C43" s="1063"/>
      <c r="D43" s="1064"/>
      <c r="E43" s="1065"/>
      <c r="F43" s="1064"/>
      <c r="G43" s="1065"/>
      <c r="H43" s="1064"/>
      <c r="I43" s="1065"/>
      <c r="J43" s="1064"/>
      <c r="K43" s="1065"/>
      <c r="L43" s="1064"/>
      <c r="M43" s="1066"/>
      <c r="N43" s="989"/>
      <c r="O43" s="989"/>
      <c r="P43" s="989"/>
      <c r="Q43" s="989"/>
      <c r="R43" s="989"/>
      <c r="S43" s="989"/>
      <c r="T43" s="989"/>
      <c r="U43" s="989"/>
      <c r="V43" s="989"/>
      <c r="W43" s="989"/>
      <c r="X43" s="989"/>
      <c r="Y43" s="989"/>
      <c r="Z43" s="989"/>
    </row>
    <row r="44" spans="1:26" ht="16">
      <c r="A44" s="1501"/>
      <c r="B44" s="1518" t="s">
        <v>456</v>
      </c>
      <c r="C44" s="1067"/>
      <c r="D44" s="1016"/>
      <c r="E44" s="1016"/>
      <c r="F44" s="1016"/>
      <c r="G44" s="1016"/>
      <c r="H44" s="1016"/>
      <c r="I44" s="1016"/>
      <c r="J44" s="1016"/>
      <c r="K44" s="1016"/>
      <c r="L44" s="1004"/>
      <c r="M44" s="1005"/>
      <c r="N44" s="989"/>
      <c r="O44" s="989"/>
      <c r="P44" s="989"/>
      <c r="Q44" s="989"/>
      <c r="R44" s="989"/>
      <c r="S44" s="989"/>
      <c r="T44" s="989"/>
      <c r="U44" s="989"/>
      <c r="V44" s="989"/>
      <c r="W44" s="989"/>
      <c r="X44" s="989"/>
      <c r="Y44" s="989"/>
      <c r="Z44" s="989"/>
    </row>
    <row r="45" spans="1:26" ht="15.75" customHeight="1">
      <c r="A45" s="1501"/>
      <c r="B45" s="1519"/>
      <c r="C45" s="1068"/>
      <c r="D45" s="1069" t="s">
        <v>93</v>
      </c>
      <c r="E45" s="1070" t="s">
        <v>95</v>
      </c>
      <c r="F45" s="1527" t="s">
        <v>457</v>
      </c>
      <c r="G45" s="1511" t="s">
        <v>103</v>
      </c>
      <c r="H45" s="1512"/>
      <c r="I45" s="1512"/>
      <c r="J45" s="1513"/>
      <c r="K45" s="1071" t="s">
        <v>458</v>
      </c>
      <c r="L45" s="1503"/>
      <c r="M45" s="1504"/>
      <c r="N45" s="989"/>
      <c r="O45" s="989"/>
      <c r="P45" s="989"/>
      <c r="Q45" s="989"/>
      <c r="R45" s="989"/>
      <c r="S45" s="989"/>
      <c r="T45" s="989"/>
      <c r="U45" s="989"/>
      <c r="V45" s="989"/>
      <c r="W45" s="989"/>
      <c r="X45" s="989"/>
      <c r="Y45" s="989"/>
      <c r="Z45" s="989"/>
    </row>
    <row r="46" spans="1:26" ht="15.75" customHeight="1">
      <c r="A46" s="1501"/>
      <c r="B46" s="1519"/>
      <c r="C46" s="1068"/>
      <c r="D46" s="1024" t="s">
        <v>430</v>
      </c>
      <c r="E46" s="1022"/>
      <c r="F46" s="1528"/>
      <c r="G46" s="1505"/>
      <c r="H46" s="1514"/>
      <c r="I46" s="1514"/>
      <c r="J46" s="1515"/>
      <c r="K46" s="1004"/>
      <c r="L46" s="1505"/>
      <c r="M46" s="1506"/>
      <c r="N46" s="989"/>
      <c r="O46" s="989"/>
      <c r="P46" s="989"/>
      <c r="Q46" s="989"/>
      <c r="R46" s="989"/>
      <c r="S46" s="989"/>
      <c r="T46" s="989"/>
      <c r="U46" s="989"/>
      <c r="V46" s="989"/>
      <c r="W46" s="989"/>
      <c r="X46" s="989"/>
      <c r="Y46" s="989"/>
      <c r="Z46" s="989"/>
    </row>
    <row r="47" spans="1:26" ht="15.75" customHeight="1">
      <c r="A47" s="1501"/>
      <c r="B47" s="1520"/>
      <c r="C47" s="1072"/>
      <c r="D47" s="1006"/>
      <c r="E47" s="1006"/>
      <c r="F47" s="1006"/>
      <c r="G47" s="1006"/>
      <c r="H47" s="1006"/>
      <c r="I47" s="1006"/>
      <c r="J47" s="1006"/>
      <c r="K47" s="1006"/>
      <c r="L47" s="1004"/>
      <c r="M47" s="1005"/>
      <c r="N47" s="989"/>
      <c r="O47" s="989"/>
      <c r="P47" s="989"/>
      <c r="Q47" s="989"/>
      <c r="R47" s="989"/>
      <c r="S47" s="989"/>
      <c r="T47" s="989"/>
      <c r="U47" s="989"/>
      <c r="V47" s="989"/>
      <c r="W47" s="989"/>
      <c r="X47" s="989"/>
      <c r="Y47" s="989"/>
      <c r="Z47" s="989"/>
    </row>
    <row r="48" spans="1:26" ht="17">
      <c r="A48" s="1501"/>
      <c r="B48" s="991" t="s">
        <v>459</v>
      </c>
      <c r="C48" s="1507" t="s">
        <v>1281</v>
      </c>
      <c r="D48" s="1508"/>
      <c r="E48" s="1508"/>
      <c r="F48" s="1508"/>
      <c r="G48" s="1508"/>
      <c r="H48" s="1508"/>
      <c r="I48" s="1508"/>
      <c r="J48" s="1508"/>
      <c r="K48" s="1508"/>
      <c r="L48" s="1508"/>
      <c r="M48" s="1509"/>
      <c r="N48" s="989"/>
      <c r="O48" s="989"/>
      <c r="P48" s="989"/>
      <c r="Q48" s="989"/>
      <c r="R48" s="989"/>
      <c r="S48" s="989"/>
      <c r="T48" s="989"/>
      <c r="U48" s="989"/>
      <c r="V48" s="989"/>
      <c r="W48" s="989"/>
      <c r="X48" s="989"/>
      <c r="Y48" s="989"/>
      <c r="Z48" s="989"/>
    </row>
    <row r="49" spans="1:26" ht="15.75" customHeight="1">
      <c r="A49" s="1501"/>
      <c r="B49" s="1010" t="s">
        <v>460</v>
      </c>
      <c r="C49" s="1499" t="s">
        <v>1282</v>
      </c>
      <c r="D49" s="1497"/>
      <c r="E49" s="1497"/>
      <c r="F49" s="1497"/>
      <c r="G49" s="1497"/>
      <c r="H49" s="1497"/>
      <c r="I49" s="1497"/>
      <c r="J49" s="1497"/>
      <c r="K49" s="1497"/>
      <c r="L49" s="1497"/>
      <c r="M49" s="1498"/>
      <c r="N49" s="989"/>
      <c r="O49" s="989"/>
      <c r="P49" s="989"/>
      <c r="Q49" s="989"/>
      <c r="R49" s="989"/>
      <c r="S49" s="989"/>
      <c r="T49" s="989"/>
      <c r="U49" s="989"/>
      <c r="V49" s="989"/>
      <c r="W49" s="989"/>
      <c r="X49" s="989"/>
      <c r="Y49" s="989"/>
      <c r="Z49" s="989"/>
    </row>
    <row r="50" spans="1:26" ht="15.75" customHeight="1">
      <c r="A50" s="1501"/>
      <c r="B50" s="1010" t="s">
        <v>461</v>
      </c>
      <c r="C50" s="1499" t="s">
        <v>1283</v>
      </c>
      <c r="D50" s="1497"/>
      <c r="E50" s="1497"/>
      <c r="F50" s="1497"/>
      <c r="G50" s="1497"/>
      <c r="H50" s="1497"/>
      <c r="I50" s="1497"/>
      <c r="J50" s="1497"/>
      <c r="K50" s="1497"/>
      <c r="L50" s="1497"/>
      <c r="M50" s="1498"/>
      <c r="N50" s="989"/>
      <c r="O50" s="989"/>
      <c r="P50" s="989"/>
      <c r="Q50" s="989"/>
      <c r="R50" s="989"/>
      <c r="S50" s="989"/>
      <c r="T50" s="989"/>
      <c r="U50" s="989"/>
      <c r="V50" s="989"/>
      <c r="W50" s="989"/>
      <c r="X50" s="989"/>
      <c r="Y50" s="989"/>
      <c r="Z50" s="989"/>
    </row>
    <row r="51" spans="1:26" ht="15.75" customHeight="1">
      <c r="A51" s="1501"/>
      <c r="B51" s="1010" t="s">
        <v>462</v>
      </c>
      <c r="C51" s="1510">
        <v>45291</v>
      </c>
      <c r="D51" s="1497"/>
      <c r="E51" s="1497"/>
      <c r="F51" s="1497"/>
      <c r="G51" s="1497"/>
      <c r="H51" s="1497"/>
      <c r="I51" s="1497"/>
      <c r="J51" s="1497"/>
      <c r="K51" s="1497"/>
      <c r="L51" s="1497"/>
      <c r="M51" s="1498"/>
      <c r="N51" s="989"/>
      <c r="O51" s="989"/>
      <c r="P51" s="989"/>
      <c r="Q51" s="989"/>
      <c r="R51" s="989"/>
      <c r="S51" s="989"/>
      <c r="T51" s="989"/>
      <c r="U51" s="989"/>
      <c r="V51" s="989"/>
      <c r="W51" s="989"/>
      <c r="X51" s="989"/>
      <c r="Y51" s="989"/>
      <c r="Z51" s="989"/>
    </row>
    <row r="52" spans="1:26" ht="15.75" customHeight="1">
      <c r="A52" s="1500" t="s">
        <v>250</v>
      </c>
      <c r="B52" s="1073" t="s">
        <v>463</v>
      </c>
      <c r="C52" s="1496" t="s">
        <v>1270</v>
      </c>
      <c r="D52" s="1497"/>
      <c r="E52" s="1497"/>
      <c r="F52" s="1497"/>
      <c r="G52" s="1497"/>
      <c r="H52" s="1497"/>
      <c r="I52" s="1497"/>
      <c r="J52" s="1497"/>
      <c r="K52" s="1497"/>
      <c r="L52" s="1497"/>
      <c r="M52" s="1498"/>
      <c r="N52" s="989"/>
      <c r="O52" s="989"/>
      <c r="P52" s="989"/>
      <c r="Q52" s="989"/>
      <c r="R52" s="989"/>
      <c r="S52" s="989"/>
      <c r="T52" s="989"/>
      <c r="U52" s="989"/>
      <c r="V52" s="989"/>
      <c r="W52" s="989"/>
      <c r="X52" s="989"/>
      <c r="Y52" s="989"/>
      <c r="Z52" s="989"/>
    </row>
    <row r="53" spans="1:26" ht="15.75" customHeight="1">
      <c r="A53" s="1501"/>
      <c r="B53" s="1073" t="s">
        <v>465</v>
      </c>
      <c r="C53" s="1496" t="s">
        <v>1269</v>
      </c>
      <c r="D53" s="1497"/>
      <c r="E53" s="1497"/>
      <c r="F53" s="1497"/>
      <c r="G53" s="1497"/>
      <c r="H53" s="1497"/>
      <c r="I53" s="1497"/>
      <c r="J53" s="1497"/>
      <c r="K53" s="1497"/>
      <c r="L53" s="1497"/>
      <c r="M53" s="1498"/>
      <c r="N53" s="989"/>
      <c r="O53" s="989"/>
      <c r="P53" s="989"/>
      <c r="Q53" s="989"/>
      <c r="R53" s="989"/>
      <c r="S53" s="989"/>
      <c r="T53" s="989"/>
      <c r="U53" s="989"/>
      <c r="V53" s="989"/>
      <c r="W53" s="989"/>
      <c r="X53" s="989"/>
      <c r="Y53" s="989"/>
      <c r="Z53" s="989"/>
    </row>
    <row r="54" spans="1:26" ht="15.75" customHeight="1">
      <c r="A54" s="1501"/>
      <c r="B54" s="1073" t="s">
        <v>467</v>
      </c>
      <c r="C54" s="1496" t="s">
        <v>68</v>
      </c>
      <c r="D54" s="1497"/>
      <c r="E54" s="1497"/>
      <c r="F54" s="1497"/>
      <c r="G54" s="1497"/>
      <c r="H54" s="1497"/>
      <c r="I54" s="1497"/>
      <c r="J54" s="1497"/>
      <c r="K54" s="1497"/>
      <c r="L54" s="1497"/>
      <c r="M54" s="1498"/>
      <c r="N54" s="989"/>
      <c r="O54" s="989"/>
      <c r="P54" s="989"/>
      <c r="Q54" s="989"/>
      <c r="R54" s="989"/>
      <c r="S54" s="989"/>
      <c r="T54" s="989"/>
      <c r="U54" s="989"/>
      <c r="V54" s="989"/>
      <c r="W54" s="989"/>
      <c r="X54" s="989"/>
      <c r="Y54" s="989"/>
      <c r="Z54" s="989"/>
    </row>
    <row r="55" spans="1:26" ht="15.75" customHeight="1">
      <c r="A55" s="1501"/>
      <c r="B55" s="1074" t="s">
        <v>469</v>
      </c>
      <c r="C55" s="1499" t="s">
        <v>1284</v>
      </c>
      <c r="D55" s="1497"/>
      <c r="E55" s="1497"/>
      <c r="F55" s="1497"/>
      <c r="G55" s="1497"/>
      <c r="H55" s="1497"/>
      <c r="I55" s="1497"/>
      <c r="J55" s="1497"/>
      <c r="K55" s="1497"/>
      <c r="L55" s="1497"/>
      <c r="M55" s="1498"/>
      <c r="N55" s="989"/>
      <c r="O55" s="989"/>
      <c r="P55" s="989"/>
      <c r="Q55" s="989"/>
      <c r="R55" s="989"/>
      <c r="S55" s="989"/>
      <c r="T55" s="989"/>
      <c r="U55" s="989"/>
      <c r="V55" s="989"/>
      <c r="W55" s="989"/>
      <c r="X55" s="989"/>
      <c r="Y55" s="989"/>
      <c r="Z55" s="989"/>
    </row>
    <row r="56" spans="1:26" ht="15.75" customHeight="1">
      <c r="A56" s="1501"/>
      <c r="B56" s="1073" t="s">
        <v>470</v>
      </c>
      <c r="C56" s="1496" t="s">
        <v>1271</v>
      </c>
      <c r="D56" s="1497"/>
      <c r="E56" s="1497"/>
      <c r="F56" s="1497"/>
      <c r="G56" s="1497"/>
      <c r="H56" s="1497"/>
      <c r="I56" s="1497"/>
      <c r="J56" s="1497"/>
      <c r="K56" s="1497"/>
      <c r="L56" s="1497"/>
      <c r="M56" s="1498"/>
      <c r="N56" s="989"/>
      <c r="O56" s="989"/>
      <c r="P56" s="989"/>
      <c r="Q56" s="989"/>
      <c r="R56" s="989"/>
      <c r="S56" s="989"/>
      <c r="T56" s="989"/>
      <c r="U56" s="989"/>
      <c r="V56" s="989"/>
      <c r="W56" s="989"/>
      <c r="X56" s="989"/>
      <c r="Y56" s="989"/>
      <c r="Z56" s="989"/>
    </row>
    <row r="57" spans="1:26" ht="18" thickBot="1">
      <c r="A57" s="1502"/>
      <c r="B57" s="1073" t="s">
        <v>472</v>
      </c>
      <c r="C57" s="1499" t="s">
        <v>1267</v>
      </c>
      <c r="D57" s="1497"/>
      <c r="E57" s="1497"/>
      <c r="F57" s="1497"/>
      <c r="G57" s="1497"/>
      <c r="H57" s="1497"/>
      <c r="I57" s="1497"/>
      <c r="J57" s="1497"/>
      <c r="K57" s="1497"/>
      <c r="L57" s="1497"/>
      <c r="M57" s="1498"/>
      <c r="N57" s="989"/>
      <c r="O57" s="989"/>
      <c r="P57" s="989"/>
      <c r="Q57" s="989"/>
      <c r="R57" s="989"/>
      <c r="S57" s="989"/>
      <c r="T57" s="989"/>
      <c r="U57" s="989"/>
      <c r="V57" s="989"/>
      <c r="W57" s="989"/>
      <c r="X57" s="989"/>
      <c r="Y57" s="989"/>
      <c r="Z57" s="989"/>
    </row>
    <row r="58" spans="1:26" ht="15.75" customHeight="1">
      <c r="A58" s="1500" t="s">
        <v>474</v>
      </c>
      <c r="B58" s="1075" t="s">
        <v>475</v>
      </c>
      <c r="C58" s="1499" t="s">
        <v>1285</v>
      </c>
      <c r="D58" s="1497"/>
      <c r="E58" s="1497"/>
      <c r="F58" s="1497"/>
      <c r="G58" s="1497"/>
      <c r="H58" s="1497"/>
      <c r="I58" s="1497"/>
      <c r="J58" s="1497"/>
      <c r="K58" s="1497"/>
      <c r="L58" s="1497"/>
      <c r="M58" s="1498"/>
      <c r="N58" s="989"/>
      <c r="O58" s="989"/>
      <c r="P58" s="989"/>
      <c r="Q58" s="989"/>
      <c r="R58" s="989"/>
      <c r="S58" s="989"/>
      <c r="T58" s="989"/>
      <c r="U58" s="989"/>
      <c r="V58" s="989"/>
      <c r="W58" s="989"/>
      <c r="X58" s="989"/>
      <c r="Y58" s="989"/>
      <c r="Z58" s="989"/>
    </row>
    <row r="59" spans="1:26" ht="16">
      <c r="A59" s="1501"/>
      <c r="B59" s="1075" t="s">
        <v>476</v>
      </c>
      <c r="C59" s="1499" t="s">
        <v>675</v>
      </c>
      <c r="D59" s="1497"/>
      <c r="E59" s="1497"/>
      <c r="F59" s="1497"/>
      <c r="G59" s="1497"/>
      <c r="H59" s="1497"/>
      <c r="I59" s="1497"/>
      <c r="J59" s="1497"/>
      <c r="K59" s="1497"/>
      <c r="L59" s="1497"/>
      <c r="M59" s="1498"/>
      <c r="N59" s="989"/>
      <c r="O59" s="989"/>
      <c r="P59" s="989"/>
      <c r="Q59" s="989"/>
      <c r="R59" s="989"/>
      <c r="S59" s="989"/>
      <c r="T59" s="989"/>
      <c r="U59" s="989"/>
      <c r="V59" s="989"/>
      <c r="W59" s="989"/>
      <c r="X59" s="989"/>
      <c r="Y59" s="989"/>
      <c r="Z59" s="989"/>
    </row>
    <row r="60" spans="1:26" ht="17" thickBot="1">
      <c r="A60" s="1501"/>
      <c r="B60" s="1076" t="s">
        <v>294</v>
      </c>
      <c r="C60" s="1499" t="s">
        <v>68</v>
      </c>
      <c r="D60" s="1497"/>
      <c r="E60" s="1497"/>
      <c r="F60" s="1497"/>
      <c r="G60" s="1497"/>
      <c r="H60" s="1497"/>
      <c r="I60" s="1497"/>
      <c r="J60" s="1497"/>
      <c r="K60" s="1497"/>
      <c r="L60" s="1497"/>
      <c r="M60" s="1498"/>
      <c r="N60" s="989"/>
      <c r="O60" s="989"/>
      <c r="P60" s="989"/>
      <c r="Q60" s="989"/>
      <c r="R60" s="989"/>
      <c r="S60" s="989"/>
      <c r="T60" s="989"/>
      <c r="U60" s="989"/>
      <c r="V60" s="989"/>
      <c r="W60" s="989"/>
      <c r="X60" s="989"/>
      <c r="Y60" s="989"/>
      <c r="Z60" s="989"/>
    </row>
    <row r="61" spans="1:26" ht="18" thickBot="1">
      <c r="A61" s="1077" t="s">
        <v>254</v>
      </c>
      <c r="B61" s="1078"/>
      <c r="C61" s="1493"/>
      <c r="D61" s="1494"/>
      <c r="E61" s="1494"/>
      <c r="F61" s="1494"/>
      <c r="G61" s="1494"/>
      <c r="H61" s="1494"/>
      <c r="I61" s="1494"/>
      <c r="J61" s="1494"/>
      <c r="K61" s="1494"/>
      <c r="L61" s="1494"/>
      <c r="M61" s="1495"/>
      <c r="N61" s="989"/>
      <c r="O61" s="989"/>
      <c r="P61" s="989"/>
      <c r="Q61" s="989"/>
      <c r="R61" s="989"/>
      <c r="S61" s="989"/>
      <c r="T61" s="989"/>
      <c r="U61" s="989"/>
      <c r="V61" s="989"/>
      <c r="W61" s="989"/>
      <c r="X61" s="989"/>
      <c r="Y61" s="989"/>
      <c r="Z61" s="989"/>
    </row>
    <row r="62" spans="1:26" ht="15.75" customHeight="1">
      <c r="A62" s="989"/>
      <c r="B62" s="1079"/>
      <c r="C62" s="989"/>
      <c r="D62" s="989"/>
      <c r="E62" s="989"/>
      <c r="F62" s="989"/>
      <c r="G62" s="989"/>
      <c r="H62" s="989"/>
      <c r="I62" s="989"/>
      <c r="J62" s="989"/>
      <c r="K62" s="989"/>
      <c r="L62" s="989"/>
      <c r="M62" s="989"/>
      <c r="N62" s="989"/>
      <c r="O62" s="989"/>
      <c r="P62" s="989"/>
      <c r="Q62" s="989"/>
      <c r="R62" s="989"/>
      <c r="S62" s="989"/>
      <c r="T62" s="989"/>
      <c r="U62" s="989"/>
      <c r="V62" s="989"/>
      <c r="W62" s="989"/>
      <c r="X62" s="989"/>
      <c r="Y62" s="989"/>
      <c r="Z62" s="989"/>
    </row>
    <row r="63" spans="1:26" ht="15.75" customHeight="1">
      <c r="A63" s="989"/>
      <c r="B63" s="1079"/>
      <c r="C63" s="989"/>
      <c r="D63" s="989"/>
      <c r="E63" s="989"/>
      <c r="F63" s="989"/>
      <c r="G63" s="989"/>
      <c r="H63" s="989"/>
      <c r="I63" s="989"/>
      <c r="J63" s="989"/>
      <c r="K63" s="989"/>
      <c r="L63" s="989"/>
      <c r="M63" s="989"/>
      <c r="N63" s="989"/>
      <c r="O63" s="989"/>
      <c r="P63" s="989"/>
      <c r="Q63" s="989"/>
      <c r="R63" s="989"/>
      <c r="S63" s="989"/>
      <c r="T63" s="989"/>
      <c r="U63" s="989"/>
      <c r="V63" s="989"/>
      <c r="W63" s="989"/>
      <c r="X63" s="989"/>
      <c r="Y63" s="989"/>
      <c r="Z63" s="989"/>
    </row>
    <row r="64" spans="1:26" ht="15.75" customHeight="1">
      <c r="A64" s="989"/>
      <c r="B64" s="1079"/>
      <c r="C64" s="989"/>
      <c r="D64" s="989"/>
      <c r="E64" s="989"/>
      <c r="F64" s="989"/>
      <c r="G64" s="989"/>
      <c r="H64" s="989"/>
      <c r="I64" s="989"/>
      <c r="J64" s="989"/>
      <c r="K64" s="989"/>
      <c r="L64" s="989"/>
      <c r="M64" s="989"/>
      <c r="N64" s="989"/>
      <c r="O64" s="989"/>
      <c r="P64" s="989"/>
      <c r="Q64" s="989"/>
      <c r="R64" s="989"/>
      <c r="S64" s="989"/>
      <c r="T64" s="989"/>
      <c r="U64" s="989"/>
      <c r="V64" s="989"/>
      <c r="W64" s="989"/>
      <c r="X64" s="989"/>
      <c r="Y64" s="989"/>
      <c r="Z64" s="989"/>
    </row>
    <row r="65" spans="1:26" ht="15.75" customHeight="1">
      <c r="A65" s="989"/>
      <c r="B65" s="1079"/>
      <c r="C65" s="989"/>
      <c r="D65" s="989"/>
      <c r="E65" s="989"/>
      <c r="F65" s="989"/>
      <c r="G65" s="989"/>
      <c r="H65" s="989"/>
      <c r="I65" s="989"/>
      <c r="J65" s="989"/>
      <c r="K65" s="989"/>
      <c r="L65" s="989"/>
      <c r="M65" s="989"/>
      <c r="N65" s="989"/>
      <c r="O65" s="989"/>
      <c r="P65" s="989"/>
      <c r="Q65" s="989"/>
      <c r="R65" s="989"/>
      <c r="S65" s="989"/>
      <c r="T65" s="989"/>
      <c r="U65" s="989"/>
      <c r="V65" s="989"/>
      <c r="W65" s="989"/>
      <c r="X65" s="989"/>
      <c r="Y65" s="989"/>
      <c r="Z65" s="989"/>
    </row>
    <row r="66" spans="1:26" ht="15.75" customHeight="1">
      <c r="A66" s="989"/>
      <c r="B66" s="1079"/>
      <c r="C66" s="989"/>
      <c r="D66" s="989"/>
      <c r="E66" s="989"/>
      <c r="F66" s="989"/>
      <c r="G66" s="989"/>
      <c r="H66" s="989"/>
      <c r="I66" s="989"/>
      <c r="J66" s="989"/>
      <c r="K66" s="989"/>
      <c r="L66" s="989"/>
      <c r="M66" s="989"/>
      <c r="N66" s="989"/>
      <c r="O66" s="989"/>
      <c r="P66" s="989"/>
      <c r="Q66" s="989"/>
      <c r="R66" s="989"/>
      <c r="S66" s="989"/>
      <c r="T66" s="989"/>
      <c r="U66" s="989"/>
      <c r="V66" s="989"/>
      <c r="W66" s="989"/>
      <c r="X66" s="989"/>
      <c r="Y66" s="989"/>
      <c r="Z66" s="989"/>
    </row>
    <row r="67" spans="1:26" ht="15.75" customHeight="1">
      <c r="A67" s="989"/>
      <c r="B67" s="1079"/>
      <c r="C67" s="989"/>
      <c r="D67" s="989"/>
      <c r="E67" s="989"/>
      <c r="F67" s="989"/>
      <c r="G67" s="989"/>
      <c r="H67" s="989"/>
      <c r="I67" s="989"/>
      <c r="J67" s="989"/>
      <c r="K67" s="989"/>
      <c r="L67" s="989"/>
      <c r="M67" s="989"/>
      <c r="N67" s="989"/>
      <c r="O67" s="989"/>
      <c r="P67" s="989"/>
      <c r="Q67" s="989"/>
      <c r="R67" s="989"/>
      <c r="S67" s="989"/>
      <c r="T67" s="989"/>
      <c r="U67" s="989"/>
      <c r="V67" s="989"/>
      <c r="W67" s="989"/>
      <c r="X67" s="989"/>
      <c r="Y67" s="989"/>
      <c r="Z67" s="989"/>
    </row>
    <row r="68" spans="1:26" ht="15.75" customHeight="1">
      <c r="A68" s="989"/>
      <c r="B68" s="1079"/>
      <c r="C68" s="989"/>
      <c r="D68" s="989"/>
      <c r="E68" s="989"/>
      <c r="F68" s="989"/>
      <c r="G68" s="989"/>
      <c r="H68" s="989"/>
      <c r="I68" s="989"/>
      <c r="J68" s="989"/>
      <c r="K68" s="989"/>
      <c r="L68" s="989"/>
      <c r="M68" s="989"/>
      <c r="N68" s="989"/>
      <c r="O68" s="989"/>
      <c r="P68" s="989"/>
      <c r="Q68" s="989"/>
      <c r="R68" s="989"/>
      <c r="S68" s="989"/>
      <c r="T68" s="989"/>
      <c r="U68" s="989"/>
      <c r="V68" s="989"/>
      <c r="W68" s="989"/>
      <c r="X68" s="989"/>
      <c r="Y68" s="989"/>
      <c r="Z68" s="989"/>
    </row>
    <row r="69" spans="1:26" ht="15.75" customHeight="1">
      <c r="A69" s="989"/>
      <c r="B69" s="1079"/>
      <c r="C69" s="989"/>
      <c r="D69" s="989"/>
      <c r="E69" s="989"/>
      <c r="F69" s="989"/>
      <c r="G69" s="989"/>
      <c r="H69" s="989"/>
      <c r="I69" s="989"/>
      <c r="J69" s="989"/>
      <c r="K69" s="989"/>
      <c r="L69" s="989"/>
      <c r="M69" s="989"/>
      <c r="N69" s="989"/>
      <c r="O69" s="989"/>
      <c r="P69" s="989"/>
      <c r="Q69" s="989"/>
      <c r="R69" s="989"/>
      <c r="S69" s="989"/>
      <c r="T69" s="989"/>
      <c r="U69" s="989"/>
      <c r="V69" s="989"/>
      <c r="W69" s="989"/>
      <c r="X69" s="989"/>
      <c r="Y69" s="989"/>
      <c r="Z69" s="989"/>
    </row>
    <row r="70" spans="1:26" ht="15.75" customHeight="1">
      <c r="A70" s="989"/>
      <c r="B70" s="1079"/>
      <c r="C70" s="989"/>
      <c r="D70" s="989"/>
      <c r="E70" s="989"/>
      <c r="F70" s="989"/>
      <c r="G70" s="989"/>
      <c r="H70" s="989"/>
      <c r="I70" s="989"/>
      <c r="J70" s="989"/>
      <c r="K70" s="989"/>
      <c r="L70" s="989"/>
      <c r="M70" s="989"/>
      <c r="N70" s="989"/>
      <c r="O70" s="989"/>
      <c r="P70" s="989"/>
      <c r="Q70" s="989"/>
      <c r="R70" s="989"/>
      <c r="S70" s="989"/>
      <c r="T70" s="989"/>
      <c r="U70" s="989"/>
      <c r="V70" s="989"/>
      <c r="W70" s="989"/>
      <c r="X70" s="989"/>
      <c r="Y70" s="989"/>
      <c r="Z70" s="989"/>
    </row>
    <row r="71" spans="1:26" ht="15.75" customHeight="1">
      <c r="A71" s="989"/>
      <c r="B71" s="1079"/>
      <c r="C71" s="989"/>
      <c r="D71" s="989"/>
      <c r="E71" s="989"/>
      <c r="F71" s="989"/>
      <c r="G71" s="989"/>
      <c r="H71" s="989"/>
      <c r="I71" s="989"/>
      <c r="J71" s="989"/>
      <c r="K71" s="989"/>
      <c r="L71" s="989"/>
      <c r="M71" s="989"/>
      <c r="N71" s="989"/>
      <c r="O71" s="989"/>
      <c r="P71" s="989"/>
      <c r="Q71" s="989"/>
      <c r="R71" s="989"/>
      <c r="S71" s="989"/>
      <c r="T71" s="989"/>
      <c r="U71" s="989"/>
      <c r="V71" s="989"/>
      <c r="W71" s="989"/>
      <c r="X71" s="989"/>
      <c r="Y71" s="989"/>
      <c r="Z71" s="989"/>
    </row>
    <row r="72" spans="1:26" ht="15.75" customHeight="1">
      <c r="A72" s="989"/>
      <c r="B72" s="1079"/>
      <c r="C72" s="989"/>
      <c r="D72" s="989"/>
      <c r="E72" s="989"/>
      <c r="F72" s="989"/>
      <c r="G72" s="989"/>
      <c r="H72" s="989"/>
      <c r="I72" s="989"/>
      <c r="J72" s="989"/>
      <c r="K72" s="989"/>
      <c r="L72" s="989"/>
      <c r="M72" s="989"/>
      <c r="N72" s="989"/>
      <c r="O72" s="989"/>
      <c r="P72" s="989"/>
      <c r="Q72" s="989"/>
      <c r="R72" s="989"/>
      <c r="S72" s="989"/>
      <c r="T72" s="989"/>
      <c r="U72" s="989"/>
      <c r="V72" s="989"/>
      <c r="W72" s="989"/>
      <c r="X72" s="989"/>
      <c r="Y72" s="989"/>
      <c r="Z72" s="989"/>
    </row>
    <row r="73" spans="1:26" ht="15.75" customHeight="1">
      <c r="A73" s="989"/>
      <c r="B73" s="1079"/>
      <c r="C73" s="989"/>
      <c r="D73" s="989"/>
      <c r="E73" s="989"/>
      <c r="F73" s="989"/>
      <c r="G73" s="989"/>
      <c r="H73" s="989"/>
      <c r="I73" s="989"/>
      <c r="J73" s="989"/>
      <c r="K73" s="989"/>
      <c r="L73" s="989"/>
      <c r="M73" s="989"/>
      <c r="N73" s="989"/>
      <c r="O73" s="989"/>
      <c r="P73" s="989"/>
      <c r="Q73" s="989"/>
      <c r="R73" s="989"/>
      <c r="S73" s="989"/>
      <c r="T73" s="989"/>
      <c r="U73" s="989"/>
      <c r="V73" s="989"/>
      <c r="W73" s="989"/>
      <c r="X73" s="989"/>
      <c r="Y73" s="989"/>
      <c r="Z73" s="989"/>
    </row>
    <row r="74" spans="1:26" ht="15.75" customHeight="1">
      <c r="A74" s="989"/>
      <c r="B74" s="1079"/>
      <c r="C74" s="989"/>
      <c r="D74" s="989"/>
      <c r="E74" s="989"/>
      <c r="F74" s="989"/>
      <c r="G74" s="989"/>
      <c r="H74" s="989"/>
      <c r="I74" s="989"/>
      <c r="J74" s="989"/>
      <c r="K74" s="989"/>
      <c r="L74" s="989"/>
      <c r="M74" s="989"/>
      <c r="N74" s="989"/>
      <c r="O74" s="989"/>
      <c r="P74" s="989"/>
      <c r="Q74" s="989"/>
      <c r="R74" s="989"/>
      <c r="S74" s="989"/>
      <c r="T74" s="989"/>
      <c r="U74" s="989"/>
      <c r="V74" s="989"/>
      <c r="W74" s="989"/>
      <c r="X74" s="989"/>
      <c r="Y74" s="989"/>
      <c r="Z74" s="989"/>
    </row>
    <row r="75" spans="1:26" ht="15.75" customHeight="1">
      <c r="A75" s="989"/>
      <c r="B75" s="1079"/>
      <c r="C75" s="989"/>
      <c r="D75" s="989"/>
      <c r="E75" s="989"/>
      <c r="F75" s="989"/>
      <c r="G75" s="989"/>
      <c r="H75" s="989"/>
      <c r="I75" s="989"/>
      <c r="J75" s="989"/>
      <c r="K75" s="989"/>
      <c r="L75" s="989"/>
      <c r="M75" s="989"/>
      <c r="N75" s="989"/>
      <c r="O75" s="989"/>
      <c r="P75" s="989"/>
      <c r="Q75" s="989"/>
      <c r="R75" s="989"/>
      <c r="S75" s="989"/>
      <c r="T75" s="989"/>
      <c r="U75" s="989"/>
      <c r="V75" s="989"/>
      <c r="W75" s="989"/>
      <c r="X75" s="989"/>
      <c r="Y75" s="989"/>
      <c r="Z75" s="989"/>
    </row>
    <row r="76" spans="1:26" ht="15.75" customHeight="1">
      <c r="A76" s="989"/>
      <c r="B76" s="1079"/>
      <c r="C76" s="989"/>
      <c r="D76" s="989"/>
      <c r="E76" s="989"/>
      <c r="F76" s="989"/>
      <c r="G76" s="989"/>
      <c r="H76" s="989"/>
      <c r="I76" s="989"/>
      <c r="J76" s="989"/>
      <c r="K76" s="989"/>
      <c r="L76" s="989"/>
      <c r="M76" s="989"/>
      <c r="N76" s="989"/>
      <c r="O76" s="989"/>
      <c r="P76" s="989"/>
      <c r="Q76" s="989"/>
      <c r="R76" s="989"/>
      <c r="S76" s="989"/>
      <c r="T76" s="989"/>
      <c r="U76" s="989"/>
      <c r="V76" s="989"/>
      <c r="W76" s="989"/>
      <c r="X76" s="989"/>
      <c r="Y76" s="989"/>
      <c r="Z76" s="989"/>
    </row>
    <row r="77" spans="1:26" ht="15.75" customHeight="1">
      <c r="A77" s="989"/>
      <c r="B77" s="1079"/>
      <c r="C77" s="989"/>
      <c r="D77" s="989"/>
      <c r="E77" s="989"/>
      <c r="F77" s="989"/>
      <c r="G77" s="989"/>
      <c r="H77" s="989"/>
      <c r="I77" s="989"/>
      <c r="J77" s="989"/>
      <c r="K77" s="989"/>
      <c r="L77" s="989"/>
      <c r="M77" s="989"/>
      <c r="N77" s="989"/>
      <c r="O77" s="989"/>
      <c r="P77" s="989"/>
      <c r="Q77" s="989"/>
      <c r="R77" s="989"/>
      <c r="S77" s="989"/>
      <c r="T77" s="989"/>
      <c r="U77" s="989"/>
      <c r="V77" s="989"/>
      <c r="W77" s="989"/>
      <c r="X77" s="989"/>
      <c r="Y77" s="989"/>
      <c r="Z77" s="989"/>
    </row>
    <row r="78" spans="1:26" ht="15.75" customHeight="1">
      <c r="A78" s="989"/>
      <c r="B78" s="1079"/>
      <c r="C78" s="989"/>
      <c r="D78" s="989"/>
      <c r="E78" s="989"/>
      <c r="F78" s="989"/>
      <c r="G78" s="989"/>
      <c r="H78" s="989"/>
      <c r="I78" s="989"/>
      <c r="J78" s="989"/>
      <c r="K78" s="989"/>
      <c r="L78" s="989"/>
      <c r="M78" s="989"/>
      <c r="N78" s="989"/>
      <c r="O78" s="989"/>
      <c r="P78" s="989"/>
      <c r="Q78" s="989"/>
      <c r="R78" s="989"/>
      <c r="S78" s="989"/>
      <c r="T78" s="989"/>
      <c r="U78" s="989"/>
      <c r="V78" s="989"/>
      <c r="W78" s="989"/>
      <c r="X78" s="989"/>
      <c r="Y78" s="989"/>
      <c r="Z78" s="989"/>
    </row>
    <row r="79" spans="1:26" ht="15.75" customHeight="1">
      <c r="A79" s="989"/>
      <c r="B79" s="1079"/>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row>
    <row r="80" spans="1:26" ht="15.75" customHeight="1">
      <c r="A80" s="989"/>
      <c r="B80" s="1079"/>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row>
    <row r="81" spans="1:26" ht="15.75" customHeight="1">
      <c r="A81" s="989"/>
      <c r="B81" s="1079"/>
      <c r="C81" s="989"/>
      <c r="D81" s="989"/>
      <c r="E81" s="989"/>
      <c r="F81" s="989"/>
      <c r="G81" s="989"/>
      <c r="H81" s="989"/>
      <c r="I81" s="989"/>
      <c r="J81" s="989"/>
      <c r="K81" s="989"/>
      <c r="L81" s="989"/>
      <c r="M81" s="989"/>
      <c r="N81" s="989"/>
      <c r="O81" s="989"/>
      <c r="P81" s="989"/>
      <c r="Q81" s="989"/>
      <c r="R81" s="989"/>
      <c r="S81" s="989"/>
      <c r="T81" s="989"/>
      <c r="U81" s="989"/>
      <c r="V81" s="989"/>
      <c r="W81" s="989"/>
      <c r="X81" s="989"/>
      <c r="Y81" s="989"/>
      <c r="Z81" s="989"/>
    </row>
    <row r="82" spans="1:26" ht="15.75" customHeight="1">
      <c r="A82" s="989"/>
      <c r="B82" s="1079"/>
      <c r="C82" s="989"/>
      <c r="D82" s="989"/>
      <c r="E82" s="989"/>
      <c r="F82" s="989"/>
      <c r="G82" s="989"/>
      <c r="H82" s="989"/>
      <c r="I82" s="989"/>
      <c r="J82" s="989"/>
      <c r="K82" s="989"/>
      <c r="L82" s="989"/>
      <c r="M82" s="989"/>
      <c r="N82" s="989"/>
      <c r="O82" s="989"/>
      <c r="P82" s="989"/>
      <c r="Q82" s="989"/>
      <c r="R82" s="989"/>
      <c r="S82" s="989"/>
      <c r="T82" s="989"/>
      <c r="U82" s="989"/>
      <c r="V82" s="989"/>
      <c r="W82" s="989"/>
      <c r="X82" s="989"/>
      <c r="Y82" s="989"/>
      <c r="Z82" s="989"/>
    </row>
    <row r="83" spans="1:26" ht="15.75" customHeight="1">
      <c r="A83" s="989"/>
      <c r="B83" s="1079"/>
      <c r="C83" s="989"/>
      <c r="D83" s="989"/>
      <c r="E83" s="989"/>
      <c r="F83" s="989"/>
      <c r="G83" s="989"/>
      <c r="H83" s="989"/>
      <c r="I83" s="989"/>
      <c r="J83" s="989"/>
      <c r="K83" s="989"/>
      <c r="L83" s="989"/>
      <c r="M83" s="989"/>
      <c r="N83" s="989"/>
      <c r="O83" s="989"/>
      <c r="P83" s="989"/>
      <c r="Q83" s="989"/>
      <c r="R83" s="989"/>
      <c r="S83" s="989"/>
      <c r="T83" s="989"/>
      <c r="U83" s="989"/>
      <c r="V83" s="989"/>
      <c r="W83" s="989"/>
      <c r="X83" s="989"/>
      <c r="Y83" s="989"/>
      <c r="Z83" s="989"/>
    </row>
    <row r="84" spans="1:26" ht="15.75" customHeight="1">
      <c r="A84" s="989"/>
      <c r="B84" s="1079"/>
      <c r="C84" s="989"/>
      <c r="D84" s="989"/>
      <c r="E84" s="989"/>
      <c r="F84" s="989"/>
      <c r="G84" s="989"/>
      <c r="H84" s="989"/>
      <c r="I84" s="989"/>
      <c r="J84" s="989"/>
      <c r="K84" s="989"/>
      <c r="L84" s="989"/>
      <c r="M84" s="989"/>
      <c r="N84" s="989"/>
      <c r="O84" s="989"/>
      <c r="P84" s="989"/>
      <c r="Q84" s="989"/>
      <c r="R84" s="989"/>
      <c r="S84" s="989"/>
      <c r="T84" s="989"/>
      <c r="U84" s="989"/>
      <c r="V84" s="989"/>
      <c r="W84" s="989"/>
      <c r="X84" s="989"/>
      <c r="Y84" s="989"/>
      <c r="Z84" s="989"/>
    </row>
    <row r="85" spans="1:26" ht="15.75" customHeight="1">
      <c r="A85" s="989"/>
      <c r="B85" s="1079"/>
      <c r="C85" s="989"/>
      <c r="D85" s="989"/>
      <c r="E85" s="989"/>
      <c r="F85" s="989"/>
      <c r="G85" s="989"/>
      <c r="H85" s="989"/>
      <c r="I85" s="989"/>
      <c r="J85" s="989"/>
      <c r="K85" s="989"/>
      <c r="L85" s="989"/>
      <c r="M85" s="989"/>
      <c r="N85" s="989"/>
      <c r="O85" s="989"/>
      <c r="P85" s="989"/>
      <c r="Q85" s="989"/>
      <c r="R85" s="989"/>
      <c r="S85" s="989"/>
      <c r="T85" s="989"/>
      <c r="U85" s="989"/>
      <c r="V85" s="989"/>
      <c r="W85" s="989"/>
      <c r="X85" s="989"/>
      <c r="Y85" s="989"/>
      <c r="Z85" s="989"/>
    </row>
    <row r="86" spans="1:26" ht="15.75" customHeight="1">
      <c r="A86" s="989"/>
      <c r="B86" s="1079"/>
      <c r="C86" s="989"/>
      <c r="D86" s="989"/>
      <c r="E86" s="989"/>
      <c r="F86" s="989"/>
      <c r="G86" s="989"/>
      <c r="H86" s="989"/>
      <c r="I86" s="989"/>
      <c r="J86" s="989"/>
      <c r="K86" s="989"/>
      <c r="L86" s="989"/>
      <c r="M86" s="989"/>
      <c r="N86" s="989"/>
      <c r="O86" s="989"/>
      <c r="P86" s="989"/>
      <c r="Q86" s="989"/>
      <c r="R86" s="989"/>
      <c r="S86" s="989"/>
      <c r="T86" s="989"/>
      <c r="U86" s="989"/>
      <c r="V86" s="989"/>
      <c r="W86" s="989"/>
      <c r="X86" s="989"/>
      <c r="Y86" s="989"/>
      <c r="Z86" s="989"/>
    </row>
    <row r="87" spans="1:26" ht="15.75" customHeight="1">
      <c r="A87" s="989"/>
      <c r="B87" s="1079"/>
      <c r="C87" s="989"/>
      <c r="D87" s="989"/>
      <c r="E87" s="989"/>
      <c r="F87" s="989"/>
      <c r="G87" s="989"/>
      <c r="H87" s="989"/>
      <c r="I87" s="989"/>
      <c r="J87" s="989"/>
      <c r="K87" s="989"/>
      <c r="L87" s="989"/>
      <c r="M87" s="989"/>
      <c r="N87" s="989"/>
      <c r="O87" s="989"/>
      <c r="P87" s="989"/>
      <c r="Q87" s="989"/>
      <c r="R87" s="989"/>
      <c r="S87" s="989"/>
      <c r="T87" s="989"/>
      <c r="U87" s="989"/>
      <c r="V87" s="989"/>
      <c r="W87" s="989"/>
      <c r="X87" s="989"/>
      <c r="Y87" s="989"/>
      <c r="Z87" s="989"/>
    </row>
    <row r="88" spans="1:26" ht="15.75" customHeight="1">
      <c r="A88" s="989"/>
      <c r="B88" s="1079"/>
      <c r="C88" s="989"/>
      <c r="D88" s="989"/>
      <c r="E88" s="989"/>
      <c r="F88" s="989"/>
      <c r="G88" s="989"/>
      <c r="H88" s="989"/>
      <c r="I88" s="989"/>
      <c r="J88" s="989"/>
      <c r="K88" s="989"/>
      <c r="L88" s="989"/>
      <c r="M88" s="989"/>
      <c r="N88" s="989"/>
      <c r="O88" s="989"/>
      <c r="P88" s="989"/>
      <c r="Q88" s="989"/>
      <c r="R88" s="989"/>
      <c r="S88" s="989"/>
      <c r="T88" s="989"/>
      <c r="U88" s="989"/>
      <c r="V88" s="989"/>
      <c r="W88" s="989"/>
      <c r="X88" s="989"/>
      <c r="Y88" s="989"/>
      <c r="Z88" s="989"/>
    </row>
    <row r="89" spans="1:26" ht="15.75" customHeight="1">
      <c r="A89" s="989"/>
      <c r="B89" s="1079"/>
      <c r="C89" s="989"/>
      <c r="D89" s="989"/>
      <c r="E89" s="989"/>
      <c r="F89" s="989"/>
      <c r="G89" s="989"/>
      <c r="H89" s="989"/>
      <c r="I89" s="989"/>
      <c r="J89" s="989"/>
      <c r="K89" s="989"/>
      <c r="L89" s="989"/>
      <c r="M89" s="989"/>
      <c r="N89" s="989"/>
      <c r="O89" s="989"/>
      <c r="P89" s="989"/>
      <c r="Q89" s="989"/>
      <c r="R89" s="989"/>
      <c r="S89" s="989"/>
      <c r="T89" s="989"/>
      <c r="U89" s="989"/>
      <c r="V89" s="989"/>
      <c r="W89" s="989"/>
      <c r="X89" s="989"/>
      <c r="Y89" s="989"/>
      <c r="Z89" s="989"/>
    </row>
    <row r="90" spans="1:26" ht="15.75" customHeight="1">
      <c r="A90" s="989"/>
      <c r="B90" s="1079"/>
      <c r="C90" s="989"/>
      <c r="D90" s="989"/>
      <c r="E90" s="989"/>
      <c r="F90" s="989"/>
      <c r="G90" s="989"/>
      <c r="H90" s="989"/>
      <c r="I90" s="989"/>
      <c r="J90" s="989"/>
      <c r="K90" s="989"/>
      <c r="L90" s="989"/>
      <c r="M90" s="989"/>
      <c r="N90" s="989"/>
      <c r="O90" s="989"/>
      <c r="P90" s="989"/>
      <c r="Q90" s="989"/>
      <c r="R90" s="989"/>
      <c r="S90" s="989"/>
      <c r="T90" s="989"/>
      <c r="U90" s="989"/>
      <c r="V90" s="989"/>
      <c r="W90" s="989"/>
      <c r="X90" s="989"/>
      <c r="Y90" s="989"/>
      <c r="Z90" s="989"/>
    </row>
    <row r="91" spans="1:26" ht="15.75" customHeight="1">
      <c r="A91" s="989"/>
      <c r="B91" s="1079"/>
      <c r="C91" s="989"/>
      <c r="D91" s="989"/>
      <c r="E91" s="989"/>
      <c r="F91" s="989"/>
      <c r="G91" s="989"/>
      <c r="H91" s="989"/>
      <c r="I91" s="989"/>
      <c r="J91" s="989"/>
      <c r="K91" s="989"/>
      <c r="L91" s="989"/>
      <c r="M91" s="989"/>
      <c r="N91" s="989"/>
      <c r="O91" s="989"/>
      <c r="P91" s="989"/>
      <c r="Q91" s="989"/>
      <c r="R91" s="989"/>
      <c r="S91" s="989"/>
      <c r="T91" s="989"/>
      <c r="U91" s="989"/>
      <c r="V91" s="989"/>
      <c r="W91" s="989"/>
      <c r="X91" s="989"/>
      <c r="Y91" s="989"/>
      <c r="Z91" s="989"/>
    </row>
    <row r="92" spans="1:26" ht="15.75" customHeight="1">
      <c r="A92" s="989"/>
      <c r="B92" s="1079"/>
      <c r="C92" s="989"/>
      <c r="D92" s="989"/>
      <c r="E92" s="989"/>
      <c r="F92" s="989"/>
      <c r="G92" s="989"/>
      <c r="H92" s="989"/>
      <c r="I92" s="989"/>
      <c r="J92" s="989"/>
      <c r="K92" s="989"/>
      <c r="L92" s="989"/>
      <c r="M92" s="989"/>
      <c r="N92" s="989"/>
      <c r="O92" s="989"/>
      <c r="P92" s="989"/>
      <c r="Q92" s="989"/>
      <c r="R92" s="989"/>
      <c r="S92" s="989"/>
      <c r="T92" s="989"/>
      <c r="U92" s="989"/>
      <c r="V92" s="989"/>
      <c r="W92" s="989"/>
      <c r="X92" s="989"/>
      <c r="Y92" s="989"/>
      <c r="Z92" s="989"/>
    </row>
    <row r="93" spans="1:26" ht="15.75" customHeight="1">
      <c r="A93" s="989"/>
      <c r="B93" s="1079"/>
      <c r="C93" s="989"/>
      <c r="D93" s="989"/>
      <c r="E93" s="989"/>
      <c r="F93" s="989"/>
      <c r="G93" s="989"/>
      <c r="H93" s="989"/>
      <c r="I93" s="989"/>
      <c r="J93" s="989"/>
      <c r="K93" s="989"/>
      <c r="L93" s="989"/>
      <c r="M93" s="989"/>
      <c r="N93" s="989"/>
      <c r="O93" s="989"/>
      <c r="P93" s="989"/>
      <c r="Q93" s="989"/>
      <c r="R93" s="989"/>
      <c r="S93" s="989"/>
      <c r="T93" s="989"/>
      <c r="U93" s="989"/>
      <c r="V93" s="989"/>
      <c r="W93" s="989"/>
      <c r="X93" s="989"/>
      <c r="Y93" s="989"/>
      <c r="Z93" s="989"/>
    </row>
    <row r="94" spans="1:26" ht="15.75" customHeight="1">
      <c r="A94" s="989"/>
      <c r="B94" s="1079"/>
      <c r="C94" s="989"/>
      <c r="D94" s="989"/>
      <c r="E94" s="989"/>
      <c r="F94" s="989"/>
      <c r="G94" s="989"/>
      <c r="H94" s="989"/>
      <c r="I94" s="989"/>
      <c r="J94" s="989"/>
      <c r="K94" s="989"/>
      <c r="L94" s="989"/>
      <c r="M94" s="989"/>
      <c r="N94" s="989"/>
      <c r="O94" s="989"/>
      <c r="P94" s="989"/>
      <c r="Q94" s="989"/>
      <c r="R94" s="989"/>
      <c r="S94" s="989"/>
      <c r="T94" s="989"/>
      <c r="U94" s="989"/>
      <c r="V94" s="989"/>
      <c r="W94" s="989"/>
      <c r="X94" s="989"/>
      <c r="Y94" s="989"/>
      <c r="Z94" s="989"/>
    </row>
    <row r="95" spans="1:26" ht="15.75" customHeight="1">
      <c r="A95" s="989"/>
      <c r="B95" s="1079"/>
      <c r="C95" s="989"/>
      <c r="D95" s="989"/>
      <c r="E95" s="989"/>
      <c r="F95" s="989"/>
      <c r="G95" s="989"/>
      <c r="H95" s="989"/>
      <c r="I95" s="989"/>
      <c r="J95" s="989"/>
      <c r="K95" s="989"/>
      <c r="L95" s="989"/>
      <c r="M95" s="989"/>
      <c r="N95" s="989"/>
      <c r="O95" s="989"/>
      <c r="P95" s="989"/>
      <c r="Q95" s="989"/>
      <c r="R95" s="989"/>
      <c r="S95" s="989"/>
      <c r="T95" s="989"/>
      <c r="U95" s="989"/>
      <c r="V95" s="989"/>
      <c r="W95" s="989"/>
      <c r="X95" s="989"/>
      <c r="Y95" s="989"/>
      <c r="Z95" s="989"/>
    </row>
    <row r="96" spans="1:26" ht="15.75" customHeight="1">
      <c r="A96" s="989"/>
      <c r="B96" s="1079"/>
      <c r="C96" s="989"/>
      <c r="D96" s="989"/>
      <c r="E96" s="989"/>
      <c r="F96" s="989"/>
      <c r="G96" s="989"/>
      <c r="H96" s="989"/>
      <c r="I96" s="989"/>
      <c r="J96" s="989"/>
      <c r="K96" s="989"/>
      <c r="L96" s="989"/>
      <c r="M96" s="989"/>
      <c r="N96" s="989"/>
      <c r="O96" s="989"/>
      <c r="P96" s="989"/>
      <c r="Q96" s="989"/>
      <c r="R96" s="989"/>
      <c r="S96" s="989"/>
      <c r="T96" s="989"/>
      <c r="U96" s="989"/>
      <c r="V96" s="989"/>
      <c r="W96" s="989"/>
      <c r="X96" s="989"/>
      <c r="Y96" s="989"/>
      <c r="Z96" s="989"/>
    </row>
    <row r="97" spans="1:26" ht="15.75" customHeight="1">
      <c r="A97" s="989"/>
      <c r="B97" s="1079"/>
      <c r="C97" s="989"/>
      <c r="D97" s="989"/>
      <c r="E97" s="989"/>
      <c r="F97" s="989"/>
      <c r="G97" s="989"/>
      <c r="H97" s="989"/>
      <c r="I97" s="989"/>
      <c r="J97" s="989"/>
      <c r="K97" s="989"/>
      <c r="L97" s="989"/>
      <c r="M97" s="989"/>
      <c r="N97" s="989"/>
      <c r="O97" s="989"/>
      <c r="P97" s="989"/>
      <c r="Q97" s="989"/>
      <c r="R97" s="989"/>
      <c r="S97" s="989"/>
      <c r="T97" s="989"/>
      <c r="U97" s="989"/>
      <c r="V97" s="989"/>
      <c r="W97" s="989"/>
      <c r="X97" s="989"/>
      <c r="Y97" s="989"/>
      <c r="Z97" s="989"/>
    </row>
    <row r="98" spans="1:26" ht="15.75" customHeight="1">
      <c r="A98" s="989"/>
      <c r="B98" s="1079"/>
      <c r="C98" s="989"/>
      <c r="D98" s="989"/>
      <c r="E98" s="989"/>
      <c r="F98" s="989"/>
      <c r="G98" s="989"/>
      <c r="H98" s="989"/>
      <c r="I98" s="989"/>
      <c r="J98" s="989"/>
      <c r="K98" s="989"/>
      <c r="L98" s="989"/>
      <c r="M98" s="989"/>
      <c r="N98" s="989"/>
      <c r="O98" s="989"/>
      <c r="P98" s="989"/>
      <c r="Q98" s="989"/>
      <c r="R98" s="989"/>
      <c r="S98" s="989"/>
      <c r="T98" s="989"/>
      <c r="U98" s="989"/>
      <c r="V98" s="989"/>
      <c r="W98" s="989"/>
      <c r="X98" s="989"/>
      <c r="Y98" s="989"/>
      <c r="Z98" s="989"/>
    </row>
    <row r="99" spans="1:26" ht="15.75" customHeight="1">
      <c r="A99" s="989"/>
      <c r="B99" s="1079"/>
      <c r="C99" s="989"/>
      <c r="D99" s="989"/>
      <c r="E99" s="989"/>
      <c r="F99" s="989"/>
      <c r="G99" s="989"/>
      <c r="H99" s="989"/>
      <c r="I99" s="989"/>
      <c r="J99" s="989"/>
      <c r="K99" s="989"/>
      <c r="L99" s="989"/>
      <c r="M99" s="989"/>
      <c r="N99" s="989"/>
      <c r="O99" s="989"/>
      <c r="P99" s="989"/>
      <c r="Q99" s="989"/>
      <c r="R99" s="989"/>
      <c r="S99" s="989"/>
      <c r="T99" s="989"/>
      <c r="U99" s="989"/>
      <c r="V99" s="989"/>
      <c r="W99" s="989"/>
      <c r="X99" s="989"/>
      <c r="Y99" s="989"/>
      <c r="Z99" s="989"/>
    </row>
    <row r="100" spans="1:26" ht="15.75" customHeight="1">
      <c r="A100" s="989"/>
      <c r="B100" s="1079"/>
      <c r="C100" s="989"/>
      <c r="D100" s="989"/>
      <c r="E100" s="989"/>
      <c r="F100" s="989"/>
      <c r="G100" s="989"/>
      <c r="H100" s="989"/>
      <c r="I100" s="989"/>
      <c r="J100" s="989"/>
      <c r="K100" s="989"/>
      <c r="L100" s="989"/>
      <c r="M100" s="989"/>
      <c r="N100" s="989"/>
      <c r="O100" s="989"/>
      <c r="P100" s="989"/>
      <c r="Q100" s="989"/>
      <c r="R100" s="989"/>
      <c r="S100" s="989"/>
      <c r="T100" s="989"/>
      <c r="U100" s="989"/>
      <c r="V100" s="989"/>
      <c r="W100" s="989"/>
      <c r="X100" s="989"/>
      <c r="Y100" s="989"/>
      <c r="Z100" s="989"/>
    </row>
    <row r="101" spans="1:26" ht="15.75" customHeight="1">
      <c r="A101" s="989"/>
      <c r="B101" s="1079"/>
      <c r="C101" s="989"/>
      <c r="D101" s="989"/>
      <c r="E101" s="989"/>
      <c r="F101" s="989"/>
      <c r="G101" s="989"/>
      <c r="H101" s="989"/>
      <c r="I101" s="989"/>
      <c r="J101" s="989"/>
      <c r="K101" s="989"/>
      <c r="L101" s="989"/>
      <c r="M101" s="989"/>
      <c r="N101" s="989"/>
      <c r="O101" s="989"/>
      <c r="P101" s="989"/>
      <c r="Q101" s="989"/>
      <c r="R101" s="989"/>
      <c r="S101" s="989"/>
      <c r="T101" s="989"/>
      <c r="U101" s="989"/>
      <c r="V101" s="989"/>
      <c r="W101" s="989"/>
      <c r="X101" s="989"/>
      <c r="Y101" s="989"/>
      <c r="Z101" s="989"/>
    </row>
    <row r="102" spans="1:26" ht="15.75" customHeight="1">
      <c r="A102" s="989"/>
      <c r="B102" s="1079"/>
      <c r="C102" s="989"/>
      <c r="D102" s="989"/>
      <c r="E102" s="989"/>
      <c r="F102" s="989"/>
      <c r="G102" s="989"/>
      <c r="H102" s="989"/>
      <c r="I102" s="989"/>
      <c r="J102" s="989"/>
      <c r="K102" s="989"/>
      <c r="L102" s="989"/>
      <c r="M102" s="989"/>
      <c r="N102" s="989"/>
      <c r="O102" s="989"/>
      <c r="P102" s="989"/>
      <c r="Q102" s="989"/>
      <c r="R102" s="989"/>
      <c r="S102" s="989"/>
      <c r="T102" s="989"/>
      <c r="U102" s="989"/>
      <c r="V102" s="989"/>
      <c r="W102" s="989"/>
      <c r="X102" s="989"/>
      <c r="Y102" s="989"/>
      <c r="Z102" s="989"/>
    </row>
    <row r="103" spans="1:26" ht="15.75" customHeight="1">
      <c r="A103" s="989"/>
      <c r="B103" s="1079"/>
      <c r="C103" s="989"/>
      <c r="D103" s="989"/>
      <c r="E103" s="989"/>
      <c r="F103" s="989"/>
      <c r="G103" s="989"/>
      <c r="H103" s="989"/>
      <c r="I103" s="989"/>
      <c r="J103" s="989"/>
      <c r="K103" s="989"/>
      <c r="L103" s="989"/>
      <c r="M103" s="989"/>
      <c r="N103" s="989"/>
      <c r="O103" s="989"/>
      <c r="P103" s="989"/>
      <c r="Q103" s="989"/>
      <c r="R103" s="989"/>
      <c r="S103" s="989"/>
      <c r="T103" s="989"/>
      <c r="U103" s="989"/>
      <c r="V103" s="989"/>
      <c r="W103" s="989"/>
      <c r="X103" s="989"/>
      <c r="Y103" s="989"/>
      <c r="Z103" s="989"/>
    </row>
    <row r="104" spans="1:26" ht="15.75" customHeight="1">
      <c r="A104" s="989"/>
      <c r="B104" s="1079"/>
      <c r="C104" s="989"/>
      <c r="D104" s="989"/>
      <c r="E104" s="989"/>
      <c r="F104" s="989"/>
      <c r="G104" s="989"/>
      <c r="H104" s="989"/>
      <c r="I104" s="989"/>
      <c r="J104" s="989"/>
      <c r="K104" s="989"/>
      <c r="L104" s="989"/>
      <c r="M104" s="989"/>
      <c r="N104" s="989"/>
      <c r="O104" s="989"/>
      <c r="P104" s="989"/>
      <c r="Q104" s="989"/>
      <c r="R104" s="989"/>
      <c r="S104" s="989"/>
      <c r="T104" s="989"/>
      <c r="U104" s="989"/>
      <c r="V104" s="989"/>
      <c r="W104" s="989"/>
      <c r="X104" s="989"/>
      <c r="Y104" s="989"/>
      <c r="Z104" s="989"/>
    </row>
    <row r="105" spans="1:26" ht="15.75" customHeight="1">
      <c r="A105" s="989"/>
      <c r="B105" s="1079"/>
      <c r="C105" s="989"/>
      <c r="D105" s="989"/>
      <c r="E105" s="989"/>
      <c r="F105" s="989"/>
      <c r="G105" s="989"/>
      <c r="H105" s="989"/>
      <c r="I105" s="989"/>
      <c r="J105" s="989"/>
      <c r="K105" s="989"/>
      <c r="L105" s="989"/>
      <c r="M105" s="989"/>
      <c r="N105" s="989"/>
      <c r="O105" s="989"/>
      <c r="P105" s="989"/>
      <c r="Q105" s="989"/>
      <c r="R105" s="989"/>
      <c r="S105" s="989"/>
      <c r="T105" s="989"/>
      <c r="U105" s="989"/>
      <c r="V105" s="989"/>
      <c r="W105" s="989"/>
      <c r="X105" s="989"/>
      <c r="Y105" s="989"/>
      <c r="Z105" s="989"/>
    </row>
    <row r="106" spans="1:26" ht="15.75" customHeight="1">
      <c r="A106" s="989"/>
      <c r="B106" s="1079"/>
      <c r="C106" s="989"/>
      <c r="D106" s="989"/>
      <c r="E106" s="989"/>
      <c r="F106" s="989"/>
      <c r="G106" s="989"/>
      <c r="H106" s="989"/>
      <c r="I106" s="989"/>
      <c r="J106" s="989"/>
      <c r="K106" s="989"/>
      <c r="L106" s="989"/>
      <c r="M106" s="989"/>
      <c r="N106" s="989"/>
      <c r="O106" s="989"/>
      <c r="P106" s="989"/>
      <c r="Q106" s="989"/>
      <c r="R106" s="989"/>
      <c r="S106" s="989"/>
      <c r="T106" s="989"/>
      <c r="U106" s="989"/>
      <c r="V106" s="989"/>
      <c r="W106" s="989"/>
      <c r="X106" s="989"/>
      <c r="Y106" s="989"/>
      <c r="Z106" s="989"/>
    </row>
    <row r="107" spans="1:26" ht="15.75" customHeight="1">
      <c r="A107" s="989"/>
      <c r="B107" s="1079"/>
      <c r="C107" s="989"/>
      <c r="D107" s="989"/>
      <c r="E107" s="989"/>
      <c r="F107" s="989"/>
      <c r="G107" s="989"/>
      <c r="H107" s="989"/>
      <c r="I107" s="989"/>
      <c r="J107" s="989"/>
      <c r="K107" s="989"/>
      <c r="L107" s="989"/>
      <c r="M107" s="989"/>
      <c r="N107" s="989"/>
      <c r="O107" s="989"/>
      <c r="P107" s="989"/>
      <c r="Q107" s="989"/>
      <c r="R107" s="989"/>
      <c r="S107" s="989"/>
      <c r="T107" s="989"/>
      <c r="U107" s="989"/>
      <c r="V107" s="989"/>
      <c r="W107" s="989"/>
      <c r="X107" s="989"/>
      <c r="Y107" s="989"/>
      <c r="Z107" s="989"/>
    </row>
    <row r="108" spans="1:26" ht="15.75" customHeight="1">
      <c r="A108" s="989"/>
      <c r="B108" s="1079"/>
      <c r="C108" s="989"/>
      <c r="D108" s="989"/>
      <c r="E108" s="989"/>
      <c r="F108" s="989"/>
      <c r="G108" s="989"/>
      <c r="H108" s="989"/>
      <c r="I108" s="989"/>
      <c r="J108" s="989"/>
      <c r="K108" s="989"/>
      <c r="L108" s="989"/>
      <c r="M108" s="989"/>
      <c r="N108" s="989"/>
      <c r="O108" s="989"/>
      <c r="P108" s="989"/>
      <c r="Q108" s="989"/>
      <c r="R108" s="989"/>
      <c r="S108" s="989"/>
      <c r="T108" s="989"/>
      <c r="U108" s="989"/>
      <c r="V108" s="989"/>
      <c r="W108" s="989"/>
      <c r="X108" s="989"/>
      <c r="Y108" s="989"/>
      <c r="Z108" s="989"/>
    </row>
    <row r="109" spans="1:26" ht="15.75" customHeight="1">
      <c r="A109" s="989"/>
      <c r="B109" s="1079"/>
      <c r="C109" s="989"/>
      <c r="D109" s="989"/>
      <c r="E109" s="989"/>
      <c r="F109" s="989"/>
      <c r="G109" s="989"/>
      <c r="H109" s="989"/>
      <c r="I109" s="989"/>
      <c r="J109" s="989"/>
      <c r="K109" s="989"/>
      <c r="L109" s="989"/>
      <c r="M109" s="989"/>
      <c r="N109" s="989"/>
      <c r="O109" s="989"/>
      <c r="P109" s="989"/>
      <c r="Q109" s="989"/>
      <c r="R109" s="989"/>
      <c r="S109" s="989"/>
      <c r="T109" s="989"/>
      <c r="U109" s="989"/>
      <c r="V109" s="989"/>
      <c r="W109" s="989"/>
      <c r="X109" s="989"/>
      <c r="Y109" s="989"/>
      <c r="Z109" s="989"/>
    </row>
    <row r="110" spans="1:26" ht="15.75" customHeight="1">
      <c r="A110" s="989"/>
      <c r="B110" s="1079"/>
      <c r="C110" s="989"/>
      <c r="D110" s="989"/>
      <c r="E110" s="989"/>
      <c r="F110" s="989"/>
      <c r="G110" s="989"/>
      <c r="H110" s="989"/>
      <c r="I110" s="989"/>
      <c r="J110" s="989"/>
      <c r="K110" s="989"/>
      <c r="L110" s="989"/>
      <c r="M110" s="989"/>
      <c r="N110" s="989"/>
      <c r="O110" s="989"/>
      <c r="P110" s="989"/>
      <c r="Q110" s="989"/>
      <c r="R110" s="989"/>
      <c r="S110" s="989"/>
      <c r="T110" s="989"/>
      <c r="U110" s="989"/>
      <c r="V110" s="989"/>
      <c r="W110" s="989"/>
      <c r="X110" s="989"/>
      <c r="Y110" s="989"/>
      <c r="Z110" s="989"/>
    </row>
    <row r="111" spans="1:26" ht="15.75" customHeight="1">
      <c r="A111" s="989"/>
      <c r="B111" s="1079"/>
      <c r="C111" s="989"/>
      <c r="D111" s="989"/>
      <c r="E111" s="989"/>
      <c r="F111" s="989"/>
      <c r="G111" s="989"/>
      <c r="H111" s="989"/>
      <c r="I111" s="989"/>
      <c r="J111" s="989"/>
      <c r="K111" s="989"/>
      <c r="L111" s="989"/>
      <c r="M111" s="989"/>
      <c r="N111" s="989"/>
      <c r="O111" s="989"/>
      <c r="P111" s="989"/>
      <c r="Q111" s="989"/>
      <c r="R111" s="989"/>
      <c r="S111" s="989"/>
      <c r="T111" s="989"/>
      <c r="U111" s="989"/>
      <c r="V111" s="989"/>
      <c r="W111" s="989"/>
      <c r="X111" s="989"/>
      <c r="Y111" s="989"/>
      <c r="Z111" s="989"/>
    </row>
    <row r="112" spans="1:26" ht="15.75" customHeight="1">
      <c r="A112" s="989"/>
      <c r="B112" s="1079"/>
      <c r="C112" s="989"/>
      <c r="D112" s="989"/>
      <c r="E112" s="989"/>
      <c r="F112" s="989"/>
      <c r="G112" s="989"/>
      <c r="H112" s="989"/>
      <c r="I112" s="989"/>
      <c r="J112" s="989"/>
      <c r="K112" s="989"/>
      <c r="L112" s="989"/>
      <c r="M112" s="989"/>
      <c r="N112" s="989"/>
      <c r="O112" s="989"/>
      <c r="P112" s="989"/>
      <c r="Q112" s="989"/>
      <c r="R112" s="989"/>
      <c r="S112" s="989"/>
      <c r="T112" s="989"/>
      <c r="U112" s="989"/>
      <c r="V112" s="989"/>
      <c r="W112" s="989"/>
      <c r="X112" s="989"/>
      <c r="Y112" s="989"/>
      <c r="Z112" s="989"/>
    </row>
    <row r="113" spans="1:26" ht="15.75" customHeight="1">
      <c r="A113" s="989"/>
      <c r="B113" s="1079"/>
      <c r="C113" s="989"/>
      <c r="D113" s="989"/>
      <c r="E113" s="989"/>
      <c r="F113" s="989"/>
      <c r="G113" s="989"/>
      <c r="H113" s="989"/>
      <c r="I113" s="989"/>
      <c r="J113" s="989"/>
      <c r="K113" s="989"/>
      <c r="L113" s="989"/>
      <c r="M113" s="989"/>
      <c r="N113" s="989"/>
      <c r="O113" s="989"/>
      <c r="P113" s="989"/>
      <c r="Q113" s="989"/>
      <c r="R113" s="989"/>
      <c r="S113" s="989"/>
      <c r="T113" s="989"/>
      <c r="U113" s="989"/>
      <c r="V113" s="989"/>
      <c r="W113" s="989"/>
      <c r="X113" s="989"/>
      <c r="Y113" s="989"/>
      <c r="Z113" s="989"/>
    </row>
    <row r="114" spans="1:26" ht="15.75" customHeight="1">
      <c r="A114" s="989"/>
      <c r="B114" s="1079"/>
      <c r="C114" s="989"/>
      <c r="D114" s="989"/>
      <c r="E114" s="989"/>
      <c r="F114" s="989"/>
      <c r="G114" s="989"/>
      <c r="H114" s="989"/>
      <c r="I114" s="989"/>
      <c r="J114" s="989"/>
      <c r="K114" s="989"/>
      <c r="L114" s="989"/>
      <c r="M114" s="989"/>
      <c r="N114" s="989"/>
      <c r="O114" s="989"/>
      <c r="P114" s="989"/>
      <c r="Q114" s="989"/>
      <c r="R114" s="989"/>
      <c r="S114" s="989"/>
      <c r="T114" s="989"/>
      <c r="U114" s="989"/>
      <c r="V114" s="989"/>
      <c r="W114" s="989"/>
      <c r="X114" s="989"/>
      <c r="Y114" s="989"/>
      <c r="Z114" s="989"/>
    </row>
    <row r="115" spans="1:26" ht="15.75" customHeight="1">
      <c r="A115" s="989"/>
      <c r="B115" s="1079"/>
      <c r="C115" s="989"/>
      <c r="D115" s="989"/>
      <c r="E115" s="989"/>
      <c r="F115" s="989"/>
      <c r="G115" s="989"/>
      <c r="H115" s="989"/>
      <c r="I115" s="989"/>
      <c r="J115" s="989"/>
      <c r="K115" s="989"/>
      <c r="L115" s="989"/>
      <c r="M115" s="989"/>
      <c r="N115" s="989"/>
      <c r="O115" s="989"/>
      <c r="P115" s="989"/>
      <c r="Q115" s="989"/>
      <c r="R115" s="989"/>
      <c r="S115" s="989"/>
      <c r="T115" s="989"/>
      <c r="U115" s="989"/>
      <c r="V115" s="989"/>
      <c r="W115" s="989"/>
      <c r="X115" s="989"/>
      <c r="Y115" s="989"/>
      <c r="Z115" s="989"/>
    </row>
    <row r="116" spans="1:26" ht="15.75" customHeight="1">
      <c r="A116" s="989"/>
      <c r="B116" s="1079"/>
      <c r="C116" s="989"/>
      <c r="D116" s="989"/>
      <c r="E116" s="989"/>
      <c r="F116" s="989"/>
      <c r="G116" s="989"/>
      <c r="H116" s="989"/>
      <c r="I116" s="989"/>
      <c r="J116" s="989"/>
      <c r="K116" s="989"/>
      <c r="L116" s="989"/>
      <c r="M116" s="989"/>
      <c r="N116" s="989"/>
      <c r="O116" s="989"/>
      <c r="P116" s="989"/>
      <c r="Q116" s="989"/>
      <c r="R116" s="989"/>
      <c r="S116" s="989"/>
      <c r="T116" s="989"/>
      <c r="U116" s="989"/>
      <c r="V116" s="989"/>
      <c r="W116" s="989"/>
      <c r="X116" s="989"/>
      <c r="Y116" s="989"/>
      <c r="Z116" s="989"/>
    </row>
    <row r="117" spans="1:26" ht="15.75" customHeight="1">
      <c r="A117" s="989"/>
      <c r="B117" s="1079"/>
      <c r="C117" s="989"/>
      <c r="D117" s="989"/>
      <c r="E117" s="989"/>
      <c r="F117" s="989"/>
      <c r="G117" s="989"/>
      <c r="H117" s="989"/>
      <c r="I117" s="989"/>
      <c r="J117" s="989"/>
      <c r="K117" s="989"/>
      <c r="L117" s="989"/>
      <c r="M117" s="989"/>
      <c r="N117" s="989"/>
      <c r="O117" s="989"/>
      <c r="P117" s="989"/>
      <c r="Q117" s="989"/>
      <c r="R117" s="989"/>
      <c r="S117" s="989"/>
      <c r="T117" s="989"/>
      <c r="U117" s="989"/>
      <c r="V117" s="989"/>
      <c r="W117" s="989"/>
      <c r="X117" s="989"/>
      <c r="Y117" s="989"/>
      <c r="Z117" s="989"/>
    </row>
    <row r="118" spans="1:26" ht="15.75" customHeight="1">
      <c r="A118" s="989"/>
      <c r="B118" s="1079"/>
      <c r="C118" s="989"/>
      <c r="D118" s="989"/>
      <c r="E118" s="989"/>
      <c r="F118" s="989"/>
      <c r="G118" s="989"/>
      <c r="H118" s="989"/>
      <c r="I118" s="989"/>
      <c r="J118" s="989"/>
      <c r="K118" s="989"/>
      <c r="L118" s="989"/>
      <c r="M118" s="989"/>
      <c r="N118" s="989"/>
      <c r="O118" s="989"/>
      <c r="P118" s="989"/>
      <c r="Q118" s="989"/>
      <c r="R118" s="989"/>
      <c r="S118" s="989"/>
      <c r="T118" s="989"/>
      <c r="U118" s="989"/>
      <c r="V118" s="989"/>
      <c r="W118" s="989"/>
      <c r="X118" s="989"/>
      <c r="Y118" s="989"/>
      <c r="Z118" s="989"/>
    </row>
    <row r="119" spans="1:26" ht="15.75" customHeight="1">
      <c r="A119" s="989"/>
      <c r="B119" s="1079"/>
      <c r="C119" s="989"/>
      <c r="D119" s="989"/>
      <c r="E119" s="989"/>
      <c r="F119" s="989"/>
      <c r="G119" s="989"/>
      <c r="H119" s="989"/>
      <c r="I119" s="989"/>
      <c r="J119" s="989"/>
      <c r="K119" s="989"/>
      <c r="L119" s="989"/>
      <c r="M119" s="989"/>
      <c r="N119" s="989"/>
      <c r="O119" s="989"/>
      <c r="P119" s="989"/>
      <c r="Q119" s="989"/>
      <c r="R119" s="989"/>
      <c r="S119" s="989"/>
      <c r="T119" s="989"/>
      <c r="U119" s="989"/>
      <c r="V119" s="989"/>
      <c r="W119" s="989"/>
      <c r="X119" s="989"/>
      <c r="Y119" s="989"/>
      <c r="Z119" s="989"/>
    </row>
    <row r="120" spans="1:26" ht="15.75" customHeight="1">
      <c r="A120" s="989"/>
      <c r="B120" s="1079"/>
      <c r="C120" s="989"/>
      <c r="D120" s="989"/>
      <c r="E120" s="989"/>
      <c r="F120" s="989"/>
      <c r="G120" s="989"/>
      <c r="H120" s="989"/>
      <c r="I120" s="989"/>
      <c r="J120" s="989"/>
      <c r="K120" s="989"/>
      <c r="L120" s="989"/>
      <c r="M120" s="989"/>
      <c r="N120" s="989"/>
      <c r="O120" s="989"/>
      <c r="P120" s="989"/>
      <c r="Q120" s="989"/>
      <c r="R120" s="989"/>
      <c r="S120" s="989"/>
      <c r="T120" s="989"/>
      <c r="U120" s="989"/>
      <c r="V120" s="989"/>
      <c r="W120" s="989"/>
      <c r="X120" s="989"/>
      <c r="Y120" s="989"/>
      <c r="Z120" s="989"/>
    </row>
    <row r="121" spans="1:26" ht="15.75" customHeight="1">
      <c r="A121" s="989"/>
      <c r="B121" s="1079"/>
      <c r="C121" s="989"/>
      <c r="D121" s="989"/>
      <c r="E121" s="989"/>
      <c r="F121" s="989"/>
      <c r="G121" s="989"/>
      <c r="H121" s="989"/>
      <c r="I121" s="989"/>
      <c r="J121" s="989"/>
      <c r="K121" s="989"/>
      <c r="L121" s="989"/>
      <c r="M121" s="989"/>
      <c r="N121" s="989"/>
      <c r="O121" s="989"/>
      <c r="P121" s="989"/>
      <c r="Q121" s="989"/>
      <c r="R121" s="989"/>
      <c r="S121" s="989"/>
      <c r="T121" s="989"/>
      <c r="U121" s="989"/>
      <c r="V121" s="989"/>
      <c r="W121" s="989"/>
      <c r="X121" s="989"/>
      <c r="Y121" s="989"/>
      <c r="Z121" s="989"/>
    </row>
    <row r="122" spans="1:26" ht="15.75" customHeight="1">
      <c r="A122" s="989"/>
      <c r="B122" s="1079"/>
      <c r="C122" s="989"/>
      <c r="D122" s="989"/>
      <c r="E122" s="989"/>
      <c r="F122" s="989"/>
      <c r="G122" s="989"/>
      <c r="H122" s="989"/>
      <c r="I122" s="989"/>
      <c r="J122" s="989"/>
      <c r="K122" s="989"/>
      <c r="L122" s="989"/>
      <c r="M122" s="989"/>
      <c r="N122" s="989"/>
      <c r="O122" s="989"/>
      <c r="P122" s="989"/>
      <c r="Q122" s="989"/>
      <c r="R122" s="989"/>
      <c r="S122" s="989"/>
      <c r="T122" s="989"/>
      <c r="U122" s="989"/>
      <c r="V122" s="989"/>
      <c r="W122" s="989"/>
      <c r="X122" s="989"/>
      <c r="Y122" s="989"/>
      <c r="Z122" s="989"/>
    </row>
    <row r="123" spans="1:26" ht="15.75" customHeight="1">
      <c r="A123" s="989"/>
      <c r="B123" s="1079"/>
      <c r="C123" s="989"/>
      <c r="D123" s="989"/>
      <c r="E123" s="989"/>
      <c r="F123" s="989"/>
      <c r="G123" s="989"/>
      <c r="H123" s="989"/>
      <c r="I123" s="989"/>
      <c r="J123" s="989"/>
      <c r="K123" s="989"/>
      <c r="L123" s="989"/>
      <c r="M123" s="989"/>
      <c r="N123" s="989"/>
      <c r="O123" s="989"/>
      <c r="P123" s="989"/>
      <c r="Q123" s="989"/>
      <c r="R123" s="989"/>
      <c r="S123" s="989"/>
      <c r="T123" s="989"/>
      <c r="U123" s="989"/>
      <c r="V123" s="989"/>
      <c r="W123" s="989"/>
      <c r="X123" s="989"/>
      <c r="Y123" s="989"/>
      <c r="Z123" s="989"/>
    </row>
    <row r="124" spans="1:26" ht="15.75" customHeight="1">
      <c r="A124" s="989"/>
      <c r="B124" s="1079"/>
      <c r="C124" s="989"/>
      <c r="D124" s="989"/>
      <c r="E124" s="989"/>
      <c r="F124" s="989"/>
      <c r="G124" s="989"/>
      <c r="H124" s="989"/>
      <c r="I124" s="989"/>
      <c r="J124" s="989"/>
      <c r="K124" s="989"/>
      <c r="L124" s="989"/>
      <c r="M124" s="989"/>
      <c r="N124" s="989"/>
      <c r="O124" s="989"/>
      <c r="P124" s="989"/>
      <c r="Q124" s="989"/>
      <c r="R124" s="989"/>
      <c r="S124" s="989"/>
      <c r="T124" s="989"/>
      <c r="U124" s="989"/>
      <c r="V124" s="989"/>
      <c r="W124" s="989"/>
      <c r="X124" s="989"/>
      <c r="Y124" s="989"/>
      <c r="Z124" s="989"/>
    </row>
    <row r="125" spans="1:26" ht="15.75" customHeight="1">
      <c r="A125" s="989"/>
      <c r="B125" s="1079"/>
      <c r="C125" s="989"/>
      <c r="D125" s="989"/>
      <c r="E125" s="989"/>
      <c r="F125" s="989"/>
      <c r="G125" s="989"/>
      <c r="H125" s="989"/>
      <c r="I125" s="989"/>
      <c r="J125" s="989"/>
      <c r="K125" s="989"/>
      <c r="L125" s="989"/>
      <c r="M125" s="989"/>
      <c r="N125" s="989"/>
      <c r="O125" s="989"/>
      <c r="P125" s="989"/>
      <c r="Q125" s="989"/>
      <c r="R125" s="989"/>
      <c r="S125" s="989"/>
      <c r="T125" s="989"/>
      <c r="U125" s="989"/>
      <c r="V125" s="989"/>
      <c r="W125" s="989"/>
      <c r="X125" s="989"/>
      <c r="Y125" s="989"/>
      <c r="Z125" s="989"/>
    </row>
    <row r="126" spans="1:26" ht="15.75" customHeight="1">
      <c r="A126" s="989"/>
      <c r="B126" s="1079"/>
      <c r="C126" s="989"/>
      <c r="D126" s="989"/>
      <c r="E126" s="989"/>
      <c r="F126" s="989"/>
      <c r="G126" s="989"/>
      <c r="H126" s="989"/>
      <c r="I126" s="989"/>
      <c r="J126" s="989"/>
      <c r="K126" s="989"/>
      <c r="L126" s="989"/>
      <c r="M126" s="989"/>
      <c r="N126" s="989"/>
      <c r="O126" s="989"/>
      <c r="P126" s="989"/>
      <c r="Q126" s="989"/>
      <c r="R126" s="989"/>
      <c r="S126" s="989"/>
      <c r="T126" s="989"/>
      <c r="U126" s="989"/>
      <c r="V126" s="989"/>
      <c r="W126" s="989"/>
      <c r="X126" s="989"/>
      <c r="Y126" s="989"/>
      <c r="Z126" s="989"/>
    </row>
    <row r="127" spans="1:26" ht="15.75" customHeight="1">
      <c r="A127" s="989"/>
      <c r="B127" s="1079"/>
      <c r="C127" s="989"/>
      <c r="D127" s="989"/>
      <c r="E127" s="989"/>
      <c r="F127" s="989"/>
      <c r="G127" s="989"/>
      <c r="H127" s="989"/>
      <c r="I127" s="989"/>
      <c r="J127" s="989"/>
      <c r="K127" s="989"/>
      <c r="L127" s="989"/>
      <c r="M127" s="989"/>
      <c r="N127" s="989"/>
      <c r="O127" s="989"/>
      <c r="P127" s="989"/>
      <c r="Q127" s="989"/>
      <c r="R127" s="989"/>
      <c r="S127" s="989"/>
      <c r="T127" s="989"/>
      <c r="U127" s="989"/>
      <c r="V127" s="989"/>
      <c r="W127" s="989"/>
      <c r="X127" s="989"/>
      <c r="Y127" s="989"/>
      <c r="Z127" s="989"/>
    </row>
    <row r="128" spans="1:26" ht="15.75" customHeight="1">
      <c r="A128" s="989"/>
      <c r="B128" s="1079"/>
      <c r="C128" s="989"/>
      <c r="D128" s="989"/>
      <c r="E128" s="989"/>
      <c r="F128" s="989"/>
      <c r="G128" s="989"/>
      <c r="H128" s="989"/>
      <c r="I128" s="989"/>
      <c r="J128" s="989"/>
      <c r="K128" s="989"/>
      <c r="L128" s="989"/>
      <c r="M128" s="989"/>
      <c r="N128" s="989"/>
      <c r="O128" s="989"/>
      <c r="P128" s="989"/>
      <c r="Q128" s="989"/>
      <c r="R128" s="989"/>
      <c r="S128" s="989"/>
      <c r="T128" s="989"/>
      <c r="U128" s="989"/>
      <c r="V128" s="989"/>
      <c r="W128" s="989"/>
      <c r="X128" s="989"/>
      <c r="Y128" s="989"/>
      <c r="Z128" s="989"/>
    </row>
    <row r="129" spans="1:26" ht="15.75" customHeight="1">
      <c r="A129" s="989"/>
      <c r="B129" s="1079"/>
      <c r="C129" s="989"/>
      <c r="D129" s="989"/>
      <c r="E129" s="989"/>
      <c r="F129" s="989"/>
      <c r="G129" s="989"/>
      <c r="H129" s="989"/>
      <c r="I129" s="989"/>
      <c r="J129" s="989"/>
      <c r="K129" s="989"/>
      <c r="L129" s="989"/>
      <c r="M129" s="989"/>
      <c r="N129" s="989"/>
      <c r="O129" s="989"/>
      <c r="P129" s="989"/>
      <c r="Q129" s="989"/>
      <c r="R129" s="989"/>
      <c r="S129" s="989"/>
      <c r="T129" s="989"/>
      <c r="U129" s="989"/>
      <c r="V129" s="989"/>
      <c r="W129" s="989"/>
      <c r="X129" s="989"/>
      <c r="Y129" s="989"/>
      <c r="Z129" s="989"/>
    </row>
    <row r="130" spans="1:26" ht="15.75" customHeight="1">
      <c r="A130" s="989"/>
      <c r="B130" s="1079"/>
      <c r="C130" s="989"/>
      <c r="D130" s="989"/>
      <c r="E130" s="989"/>
      <c r="F130" s="989"/>
      <c r="G130" s="989"/>
      <c r="H130" s="989"/>
      <c r="I130" s="989"/>
      <c r="J130" s="989"/>
      <c r="K130" s="989"/>
      <c r="L130" s="989"/>
      <c r="M130" s="989"/>
      <c r="N130" s="989"/>
      <c r="O130" s="989"/>
      <c r="P130" s="989"/>
      <c r="Q130" s="989"/>
      <c r="R130" s="989"/>
      <c r="S130" s="989"/>
      <c r="T130" s="989"/>
      <c r="U130" s="989"/>
      <c r="V130" s="989"/>
      <c r="W130" s="989"/>
      <c r="X130" s="989"/>
      <c r="Y130" s="989"/>
      <c r="Z130" s="989"/>
    </row>
    <row r="131" spans="1:26" ht="15.75" customHeight="1">
      <c r="A131" s="989"/>
      <c r="B131" s="1079"/>
      <c r="C131" s="989"/>
      <c r="D131" s="989"/>
      <c r="E131" s="989"/>
      <c r="F131" s="989"/>
      <c r="G131" s="989"/>
      <c r="H131" s="989"/>
      <c r="I131" s="989"/>
      <c r="J131" s="989"/>
      <c r="K131" s="989"/>
      <c r="L131" s="989"/>
      <c r="M131" s="989"/>
      <c r="N131" s="989"/>
      <c r="O131" s="989"/>
      <c r="P131" s="989"/>
      <c r="Q131" s="989"/>
      <c r="R131" s="989"/>
      <c r="S131" s="989"/>
      <c r="T131" s="989"/>
      <c r="U131" s="989"/>
      <c r="V131" s="989"/>
      <c r="W131" s="989"/>
      <c r="X131" s="989"/>
      <c r="Y131" s="989"/>
      <c r="Z131" s="989"/>
    </row>
    <row r="132" spans="1:26" ht="15.75" customHeight="1">
      <c r="A132" s="989"/>
      <c r="B132" s="1079"/>
      <c r="C132" s="989"/>
      <c r="D132" s="989"/>
      <c r="E132" s="989"/>
      <c r="F132" s="989"/>
      <c r="G132" s="989"/>
      <c r="H132" s="989"/>
      <c r="I132" s="989"/>
      <c r="J132" s="989"/>
      <c r="K132" s="989"/>
      <c r="L132" s="989"/>
      <c r="M132" s="989"/>
      <c r="N132" s="989"/>
      <c r="O132" s="989"/>
      <c r="P132" s="989"/>
      <c r="Q132" s="989"/>
      <c r="R132" s="989"/>
      <c r="S132" s="989"/>
      <c r="T132" s="989"/>
      <c r="U132" s="989"/>
      <c r="V132" s="989"/>
      <c r="W132" s="989"/>
      <c r="X132" s="989"/>
      <c r="Y132" s="989"/>
      <c r="Z132" s="989"/>
    </row>
    <row r="133" spans="1:26" ht="15.75" customHeight="1">
      <c r="A133" s="989"/>
      <c r="B133" s="1079"/>
      <c r="C133" s="989"/>
      <c r="D133" s="989"/>
      <c r="E133" s="989"/>
      <c r="F133" s="989"/>
      <c r="G133" s="989"/>
      <c r="H133" s="989"/>
      <c r="I133" s="989"/>
      <c r="J133" s="989"/>
      <c r="K133" s="989"/>
      <c r="L133" s="989"/>
      <c r="M133" s="989"/>
      <c r="N133" s="989"/>
      <c r="O133" s="989"/>
      <c r="P133" s="989"/>
      <c r="Q133" s="989"/>
      <c r="R133" s="989"/>
      <c r="S133" s="989"/>
      <c r="T133" s="989"/>
      <c r="U133" s="989"/>
      <c r="V133" s="989"/>
      <c r="W133" s="989"/>
      <c r="X133" s="989"/>
      <c r="Y133" s="989"/>
      <c r="Z133" s="989"/>
    </row>
    <row r="134" spans="1:26" ht="15.75" customHeight="1">
      <c r="A134" s="989"/>
      <c r="B134" s="1079"/>
      <c r="C134" s="989"/>
      <c r="D134" s="989"/>
      <c r="E134" s="989"/>
      <c r="F134" s="989"/>
      <c r="G134" s="989"/>
      <c r="H134" s="989"/>
      <c r="I134" s="989"/>
      <c r="J134" s="989"/>
      <c r="K134" s="989"/>
      <c r="L134" s="989"/>
      <c r="M134" s="989"/>
      <c r="N134" s="989"/>
      <c r="O134" s="989"/>
      <c r="P134" s="989"/>
      <c r="Q134" s="989"/>
      <c r="R134" s="989"/>
      <c r="S134" s="989"/>
      <c r="T134" s="989"/>
      <c r="U134" s="989"/>
      <c r="V134" s="989"/>
      <c r="W134" s="989"/>
      <c r="X134" s="989"/>
      <c r="Y134" s="989"/>
      <c r="Z134" s="989"/>
    </row>
    <row r="135" spans="1:26" ht="15.75" customHeight="1">
      <c r="A135" s="989"/>
      <c r="B135" s="1079"/>
      <c r="C135" s="989"/>
      <c r="D135" s="989"/>
      <c r="E135" s="989"/>
      <c r="F135" s="989"/>
      <c r="G135" s="989"/>
      <c r="H135" s="989"/>
      <c r="I135" s="989"/>
      <c r="J135" s="989"/>
      <c r="K135" s="989"/>
      <c r="L135" s="989"/>
      <c r="M135" s="989"/>
      <c r="N135" s="989"/>
      <c r="O135" s="989"/>
      <c r="P135" s="989"/>
      <c r="Q135" s="989"/>
      <c r="R135" s="989"/>
      <c r="S135" s="989"/>
      <c r="T135" s="989"/>
      <c r="U135" s="989"/>
      <c r="V135" s="989"/>
      <c r="W135" s="989"/>
      <c r="X135" s="989"/>
      <c r="Y135" s="989"/>
      <c r="Z135" s="989"/>
    </row>
    <row r="136" spans="1:26" ht="15.75" customHeight="1">
      <c r="A136" s="989"/>
      <c r="B136" s="1079"/>
      <c r="C136" s="989"/>
      <c r="D136" s="989"/>
      <c r="E136" s="989"/>
      <c r="F136" s="989"/>
      <c r="G136" s="989"/>
      <c r="H136" s="989"/>
      <c r="I136" s="989"/>
      <c r="J136" s="989"/>
      <c r="K136" s="989"/>
      <c r="L136" s="989"/>
      <c r="M136" s="989"/>
      <c r="N136" s="989"/>
      <c r="O136" s="989"/>
      <c r="P136" s="989"/>
      <c r="Q136" s="989"/>
      <c r="R136" s="989"/>
      <c r="S136" s="989"/>
      <c r="T136" s="989"/>
      <c r="U136" s="989"/>
      <c r="V136" s="989"/>
      <c r="W136" s="989"/>
      <c r="X136" s="989"/>
      <c r="Y136" s="989"/>
      <c r="Z136" s="989"/>
    </row>
    <row r="137" spans="1:26" ht="15.75" customHeight="1">
      <c r="A137" s="989"/>
      <c r="B137" s="1079"/>
      <c r="C137" s="989"/>
      <c r="D137" s="989"/>
      <c r="E137" s="989"/>
      <c r="F137" s="989"/>
      <c r="G137" s="989"/>
      <c r="H137" s="989"/>
      <c r="I137" s="989"/>
      <c r="J137" s="989"/>
      <c r="K137" s="989"/>
      <c r="L137" s="989"/>
      <c r="M137" s="989"/>
      <c r="N137" s="989"/>
      <c r="O137" s="989"/>
      <c r="P137" s="989"/>
      <c r="Q137" s="989"/>
      <c r="R137" s="989"/>
      <c r="S137" s="989"/>
      <c r="T137" s="989"/>
      <c r="U137" s="989"/>
      <c r="V137" s="989"/>
      <c r="W137" s="989"/>
      <c r="X137" s="989"/>
      <c r="Y137" s="989"/>
      <c r="Z137" s="989"/>
    </row>
    <row r="138" spans="1:26" ht="15.75" customHeight="1">
      <c r="A138" s="989"/>
      <c r="B138" s="1079"/>
      <c r="C138" s="989"/>
      <c r="D138" s="989"/>
      <c r="E138" s="989"/>
      <c r="F138" s="989"/>
      <c r="G138" s="989"/>
      <c r="H138" s="989"/>
      <c r="I138" s="989"/>
      <c r="J138" s="989"/>
      <c r="K138" s="989"/>
      <c r="L138" s="989"/>
      <c r="M138" s="989"/>
      <c r="N138" s="989"/>
      <c r="O138" s="989"/>
      <c r="P138" s="989"/>
      <c r="Q138" s="989"/>
      <c r="R138" s="989"/>
      <c r="S138" s="989"/>
      <c r="T138" s="989"/>
      <c r="U138" s="989"/>
      <c r="V138" s="989"/>
      <c r="W138" s="989"/>
      <c r="X138" s="989"/>
      <c r="Y138" s="989"/>
      <c r="Z138" s="989"/>
    </row>
    <row r="139" spans="1:26" ht="15.75" customHeight="1">
      <c r="A139" s="989"/>
      <c r="B139" s="1079"/>
      <c r="C139" s="989"/>
      <c r="D139" s="989"/>
      <c r="E139" s="989"/>
      <c r="F139" s="989"/>
      <c r="G139" s="989"/>
      <c r="H139" s="989"/>
      <c r="I139" s="989"/>
      <c r="J139" s="989"/>
      <c r="K139" s="989"/>
      <c r="L139" s="989"/>
      <c r="M139" s="989"/>
      <c r="N139" s="989"/>
      <c r="O139" s="989"/>
      <c r="P139" s="989"/>
      <c r="Q139" s="989"/>
      <c r="R139" s="989"/>
      <c r="S139" s="989"/>
      <c r="T139" s="989"/>
      <c r="U139" s="989"/>
      <c r="V139" s="989"/>
      <c r="W139" s="989"/>
      <c r="X139" s="989"/>
      <c r="Y139" s="989"/>
      <c r="Z139" s="989"/>
    </row>
    <row r="140" spans="1:26" ht="15.75" customHeight="1">
      <c r="A140" s="989"/>
      <c r="B140" s="1079"/>
      <c r="C140" s="989"/>
      <c r="D140" s="989"/>
      <c r="E140" s="989"/>
      <c r="F140" s="989"/>
      <c r="G140" s="989"/>
      <c r="H140" s="989"/>
      <c r="I140" s="989"/>
      <c r="J140" s="989"/>
      <c r="K140" s="989"/>
      <c r="L140" s="989"/>
      <c r="M140" s="989"/>
      <c r="N140" s="989"/>
      <c r="O140" s="989"/>
      <c r="P140" s="989"/>
      <c r="Q140" s="989"/>
      <c r="R140" s="989"/>
      <c r="S140" s="989"/>
      <c r="T140" s="989"/>
      <c r="U140" s="989"/>
      <c r="V140" s="989"/>
      <c r="W140" s="989"/>
      <c r="X140" s="989"/>
      <c r="Y140" s="989"/>
      <c r="Z140" s="989"/>
    </row>
    <row r="141" spans="1:26" ht="15.75" customHeight="1">
      <c r="A141" s="989"/>
      <c r="B141" s="1079"/>
      <c r="C141" s="989"/>
      <c r="D141" s="989"/>
      <c r="E141" s="989"/>
      <c r="F141" s="989"/>
      <c r="G141" s="989"/>
      <c r="H141" s="989"/>
      <c r="I141" s="989"/>
      <c r="J141" s="989"/>
      <c r="K141" s="989"/>
      <c r="L141" s="989"/>
      <c r="M141" s="989"/>
      <c r="N141" s="989"/>
      <c r="O141" s="989"/>
      <c r="P141" s="989"/>
      <c r="Q141" s="989"/>
      <c r="R141" s="989"/>
      <c r="S141" s="989"/>
      <c r="T141" s="989"/>
      <c r="U141" s="989"/>
      <c r="V141" s="989"/>
      <c r="W141" s="989"/>
      <c r="X141" s="989"/>
      <c r="Y141" s="989"/>
      <c r="Z141" s="989"/>
    </row>
    <row r="142" spans="1:26" ht="15.75" customHeight="1">
      <c r="A142" s="989"/>
      <c r="B142" s="1079"/>
      <c r="C142" s="989"/>
      <c r="D142" s="989"/>
      <c r="E142" s="989"/>
      <c r="F142" s="989"/>
      <c r="G142" s="989"/>
      <c r="H142" s="989"/>
      <c r="I142" s="989"/>
      <c r="J142" s="989"/>
      <c r="K142" s="989"/>
      <c r="L142" s="989"/>
      <c r="M142" s="989"/>
      <c r="N142" s="989"/>
      <c r="O142" s="989"/>
      <c r="P142" s="989"/>
      <c r="Q142" s="989"/>
      <c r="R142" s="989"/>
      <c r="S142" s="989"/>
      <c r="T142" s="989"/>
      <c r="U142" s="989"/>
      <c r="V142" s="989"/>
      <c r="W142" s="989"/>
      <c r="X142" s="989"/>
      <c r="Y142" s="989"/>
      <c r="Z142" s="989"/>
    </row>
    <row r="143" spans="1:26" ht="15.75" customHeight="1">
      <c r="A143" s="989"/>
      <c r="B143" s="1079"/>
      <c r="C143" s="989"/>
      <c r="D143" s="989"/>
      <c r="E143" s="989"/>
      <c r="F143" s="989"/>
      <c r="G143" s="989"/>
      <c r="H143" s="989"/>
      <c r="I143" s="989"/>
      <c r="J143" s="989"/>
      <c r="K143" s="989"/>
      <c r="L143" s="989"/>
      <c r="M143" s="989"/>
      <c r="N143" s="989"/>
      <c r="O143" s="989"/>
      <c r="P143" s="989"/>
      <c r="Q143" s="989"/>
      <c r="R143" s="989"/>
      <c r="S143" s="989"/>
      <c r="T143" s="989"/>
      <c r="U143" s="989"/>
      <c r="V143" s="989"/>
      <c r="W143" s="989"/>
      <c r="X143" s="989"/>
      <c r="Y143" s="989"/>
      <c r="Z143" s="989"/>
    </row>
    <row r="144" spans="1:26" ht="15.75" customHeight="1">
      <c r="A144" s="989"/>
      <c r="B144" s="1079"/>
      <c r="C144" s="989"/>
      <c r="D144" s="989"/>
      <c r="E144" s="989"/>
      <c r="F144" s="989"/>
      <c r="G144" s="989"/>
      <c r="H144" s="989"/>
      <c r="I144" s="989"/>
      <c r="J144" s="989"/>
      <c r="K144" s="989"/>
      <c r="L144" s="989"/>
      <c r="M144" s="989"/>
      <c r="N144" s="989"/>
      <c r="O144" s="989"/>
      <c r="P144" s="989"/>
      <c r="Q144" s="989"/>
      <c r="R144" s="989"/>
      <c r="S144" s="989"/>
      <c r="T144" s="989"/>
      <c r="U144" s="989"/>
      <c r="V144" s="989"/>
      <c r="W144" s="989"/>
      <c r="X144" s="989"/>
      <c r="Y144" s="989"/>
      <c r="Z144" s="989"/>
    </row>
    <row r="145" spans="1:26" ht="15.75" customHeight="1">
      <c r="A145" s="989"/>
      <c r="B145" s="1079"/>
      <c r="C145" s="989"/>
      <c r="D145" s="989"/>
      <c r="E145" s="989"/>
      <c r="F145" s="989"/>
      <c r="G145" s="989"/>
      <c r="H145" s="989"/>
      <c r="I145" s="989"/>
      <c r="J145" s="989"/>
      <c r="K145" s="989"/>
      <c r="L145" s="989"/>
      <c r="M145" s="989"/>
      <c r="N145" s="989"/>
      <c r="O145" s="989"/>
      <c r="P145" s="989"/>
      <c r="Q145" s="989"/>
      <c r="R145" s="989"/>
      <c r="S145" s="989"/>
      <c r="T145" s="989"/>
      <c r="U145" s="989"/>
      <c r="V145" s="989"/>
      <c r="W145" s="989"/>
      <c r="X145" s="989"/>
      <c r="Y145" s="989"/>
      <c r="Z145" s="989"/>
    </row>
    <row r="146" spans="1:26" ht="15.75" customHeight="1">
      <c r="A146" s="989"/>
      <c r="B146" s="1079"/>
      <c r="C146" s="989"/>
      <c r="D146" s="989"/>
      <c r="E146" s="989"/>
      <c r="F146" s="989"/>
      <c r="G146" s="989"/>
      <c r="H146" s="989"/>
      <c r="I146" s="989"/>
      <c r="J146" s="989"/>
      <c r="K146" s="989"/>
      <c r="L146" s="989"/>
      <c r="M146" s="989"/>
      <c r="N146" s="989"/>
      <c r="O146" s="989"/>
      <c r="P146" s="989"/>
      <c r="Q146" s="989"/>
      <c r="R146" s="989"/>
      <c r="S146" s="989"/>
      <c r="T146" s="989"/>
      <c r="U146" s="989"/>
      <c r="V146" s="989"/>
      <c r="W146" s="989"/>
      <c r="X146" s="989"/>
      <c r="Y146" s="989"/>
      <c r="Z146" s="989"/>
    </row>
    <row r="147" spans="1:26" ht="15.75" customHeight="1">
      <c r="A147" s="989"/>
      <c r="B147" s="1079"/>
      <c r="C147" s="989"/>
      <c r="D147" s="989"/>
      <c r="E147" s="989"/>
      <c r="F147" s="989"/>
      <c r="G147" s="989"/>
      <c r="H147" s="989"/>
      <c r="I147" s="989"/>
      <c r="J147" s="989"/>
      <c r="K147" s="989"/>
      <c r="L147" s="989"/>
      <c r="M147" s="989"/>
      <c r="N147" s="989"/>
      <c r="O147" s="989"/>
      <c r="P147" s="989"/>
      <c r="Q147" s="989"/>
      <c r="R147" s="989"/>
      <c r="S147" s="989"/>
      <c r="T147" s="989"/>
      <c r="U147" s="989"/>
      <c r="V147" s="989"/>
      <c r="W147" s="989"/>
      <c r="X147" s="989"/>
      <c r="Y147" s="989"/>
      <c r="Z147" s="989"/>
    </row>
    <row r="148" spans="1:26" ht="15.75" customHeight="1">
      <c r="A148" s="989"/>
      <c r="B148" s="1079"/>
      <c r="C148" s="989"/>
      <c r="D148" s="989"/>
      <c r="E148" s="989"/>
      <c r="F148" s="989"/>
      <c r="G148" s="989"/>
      <c r="H148" s="989"/>
      <c r="I148" s="989"/>
      <c r="J148" s="989"/>
      <c r="K148" s="989"/>
      <c r="L148" s="989"/>
      <c r="M148" s="989"/>
      <c r="N148" s="989"/>
      <c r="O148" s="989"/>
      <c r="P148" s="989"/>
      <c r="Q148" s="989"/>
      <c r="R148" s="989"/>
      <c r="S148" s="989"/>
      <c r="T148" s="989"/>
      <c r="U148" s="989"/>
      <c r="V148" s="989"/>
      <c r="W148" s="989"/>
      <c r="X148" s="989"/>
      <c r="Y148" s="989"/>
      <c r="Z148" s="989"/>
    </row>
    <row r="149" spans="1:26" ht="15.75" customHeight="1">
      <c r="A149" s="989"/>
      <c r="B149" s="1079"/>
      <c r="C149" s="989"/>
      <c r="D149" s="989"/>
      <c r="E149" s="989"/>
      <c r="F149" s="989"/>
      <c r="G149" s="989"/>
      <c r="H149" s="989"/>
      <c r="I149" s="989"/>
      <c r="J149" s="989"/>
      <c r="K149" s="989"/>
      <c r="L149" s="989"/>
      <c r="M149" s="989"/>
      <c r="N149" s="989"/>
      <c r="O149" s="989"/>
      <c r="P149" s="989"/>
      <c r="Q149" s="989"/>
      <c r="R149" s="989"/>
      <c r="S149" s="989"/>
      <c r="T149" s="989"/>
      <c r="U149" s="989"/>
      <c r="V149" s="989"/>
      <c r="W149" s="989"/>
      <c r="X149" s="989"/>
      <c r="Y149" s="989"/>
      <c r="Z149" s="989"/>
    </row>
    <row r="150" spans="1:26" ht="15.75" customHeight="1">
      <c r="A150" s="989"/>
      <c r="B150" s="1079"/>
      <c r="C150" s="989"/>
      <c r="D150" s="989"/>
      <c r="E150" s="989"/>
      <c r="F150" s="989"/>
      <c r="G150" s="989"/>
      <c r="H150" s="989"/>
      <c r="I150" s="989"/>
      <c r="J150" s="989"/>
      <c r="K150" s="989"/>
      <c r="L150" s="989"/>
      <c r="M150" s="989"/>
      <c r="N150" s="989"/>
      <c r="O150" s="989"/>
      <c r="P150" s="989"/>
      <c r="Q150" s="989"/>
      <c r="R150" s="989"/>
      <c r="S150" s="989"/>
      <c r="T150" s="989"/>
      <c r="U150" s="989"/>
      <c r="V150" s="989"/>
      <c r="W150" s="989"/>
      <c r="X150" s="989"/>
      <c r="Y150" s="989"/>
      <c r="Z150" s="989"/>
    </row>
    <row r="151" spans="1:26" ht="15.75" customHeight="1">
      <c r="A151" s="989"/>
      <c r="B151" s="1079"/>
      <c r="C151" s="989"/>
      <c r="D151" s="989"/>
      <c r="E151" s="989"/>
      <c r="F151" s="989"/>
      <c r="G151" s="989"/>
      <c r="H151" s="989"/>
      <c r="I151" s="989"/>
      <c r="J151" s="989"/>
      <c r="K151" s="989"/>
      <c r="L151" s="989"/>
      <c r="M151" s="989"/>
      <c r="N151" s="989"/>
      <c r="O151" s="989"/>
      <c r="P151" s="989"/>
      <c r="Q151" s="989"/>
      <c r="R151" s="989"/>
      <c r="S151" s="989"/>
      <c r="T151" s="989"/>
      <c r="U151" s="989"/>
      <c r="V151" s="989"/>
      <c r="W151" s="989"/>
      <c r="X151" s="989"/>
      <c r="Y151" s="989"/>
      <c r="Z151" s="989"/>
    </row>
    <row r="152" spans="1:26" ht="15.75" customHeight="1">
      <c r="A152" s="989"/>
      <c r="B152" s="1079"/>
      <c r="C152" s="989"/>
      <c r="D152" s="989"/>
      <c r="E152" s="989"/>
      <c r="F152" s="989"/>
      <c r="G152" s="989"/>
      <c r="H152" s="989"/>
      <c r="I152" s="989"/>
      <c r="J152" s="989"/>
      <c r="K152" s="989"/>
      <c r="L152" s="989"/>
      <c r="M152" s="989"/>
      <c r="N152" s="989"/>
      <c r="O152" s="989"/>
      <c r="P152" s="989"/>
      <c r="Q152" s="989"/>
      <c r="R152" s="989"/>
      <c r="S152" s="989"/>
      <c r="T152" s="989"/>
      <c r="U152" s="989"/>
      <c r="V152" s="989"/>
      <c r="W152" s="989"/>
      <c r="X152" s="989"/>
      <c r="Y152" s="989"/>
      <c r="Z152" s="989"/>
    </row>
    <row r="153" spans="1:26" ht="15.75" customHeight="1">
      <c r="A153" s="989"/>
      <c r="B153" s="1079"/>
      <c r="C153" s="989"/>
      <c r="D153" s="989"/>
      <c r="E153" s="989"/>
      <c r="F153" s="989"/>
      <c r="G153" s="989"/>
      <c r="H153" s="989"/>
      <c r="I153" s="989"/>
      <c r="J153" s="989"/>
      <c r="K153" s="989"/>
      <c r="L153" s="989"/>
      <c r="M153" s="989"/>
      <c r="N153" s="989"/>
      <c r="O153" s="989"/>
      <c r="P153" s="989"/>
      <c r="Q153" s="989"/>
      <c r="R153" s="989"/>
      <c r="S153" s="989"/>
      <c r="T153" s="989"/>
      <c r="U153" s="989"/>
      <c r="V153" s="989"/>
      <c r="W153" s="989"/>
      <c r="X153" s="989"/>
      <c r="Y153" s="989"/>
      <c r="Z153" s="989"/>
    </row>
    <row r="154" spans="1:26" ht="15.75" customHeight="1">
      <c r="A154" s="989"/>
      <c r="B154" s="1079"/>
      <c r="C154" s="989"/>
      <c r="D154" s="989"/>
      <c r="E154" s="989"/>
      <c r="F154" s="989"/>
      <c r="G154" s="989"/>
      <c r="H154" s="989"/>
      <c r="I154" s="989"/>
      <c r="J154" s="989"/>
      <c r="K154" s="989"/>
      <c r="L154" s="989"/>
      <c r="M154" s="989"/>
      <c r="N154" s="989"/>
      <c r="O154" s="989"/>
      <c r="P154" s="989"/>
      <c r="Q154" s="989"/>
      <c r="R154" s="989"/>
      <c r="S154" s="989"/>
      <c r="T154" s="989"/>
      <c r="U154" s="989"/>
      <c r="V154" s="989"/>
      <c r="W154" s="989"/>
      <c r="X154" s="989"/>
      <c r="Y154" s="989"/>
      <c r="Z154" s="989"/>
    </row>
    <row r="155" spans="1:26" ht="15.75" customHeight="1">
      <c r="A155" s="989"/>
      <c r="B155" s="1079"/>
      <c r="C155" s="989"/>
      <c r="D155" s="989"/>
      <c r="E155" s="989"/>
      <c r="F155" s="989"/>
      <c r="G155" s="989"/>
      <c r="H155" s="989"/>
      <c r="I155" s="989"/>
      <c r="J155" s="989"/>
      <c r="K155" s="989"/>
      <c r="L155" s="989"/>
      <c r="M155" s="989"/>
      <c r="N155" s="989"/>
      <c r="O155" s="989"/>
      <c r="P155" s="989"/>
      <c r="Q155" s="989"/>
      <c r="R155" s="989"/>
      <c r="S155" s="989"/>
      <c r="T155" s="989"/>
      <c r="U155" s="989"/>
      <c r="V155" s="989"/>
      <c r="W155" s="989"/>
      <c r="X155" s="989"/>
      <c r="Y155" s="989"/>
      <c r="Z155" s="989"/>
    </row>
    <row r="156" spans="1:26" ht="15.75" customHeight="1">
      <c r="A156" s="989"/>
      <c r="B156" s="1079"/>
      <c r="C156" s="989"/>
      <c r="D156" s="989"/>
      <c r="E156" s="989"/>
      <c r="F156" s="989"/>
      <c r="G156" s="989"/>
      <c r="H156" s="989"/>
      <c r="I156" s="989"/>
      <c r="J156" s="989"/>
      <c r="K156" s="989"/>
      <c r="L156" s="989"/>
      <c r="M156" s="989"/>
      <c r="N156" s="989"/>
      <c r="O156" s="989"/>
      <c r="P156" s="989"/>
      <c r="Q156" s="989"/>
      <c r="R156" s="989"/>
      <c r="S156" s="989"/>
      <c r="T156" s="989"/>
      <c r="U156" s="989"/>
      <c r="V156" s="989"/>
      <c r="W156" s="989"/>
      <c r="X156" s="989"/>
      <c r="Y156" s="989"/>
      <c r="Z156" s="989"/>
    </row>
    <row r="157" spans="1:26" ht="15.75" customHeight="1">
      <c r="A157" s="989"/>
      <c r="B157" s="1079"/>
      <c r="C157" s="989"/>
      <c r="D157" s="989"/>
      <c r="E157" s="989"/>
      <c r="F157" s="989"/>
      <c r="G157" s="989"/>
      <c r="H157" s="989"/>
      <c r="I157" s="989"/>
      <c r="J157" s="989"/>
      <c r="K157" s="989"/>
      <c r="L157" s="989"/>
      <c r="M157" s="989"/>
      <c r="N157" s="989"/>
      <c r="O157" s="989"/>
      <c r="P157" s="989"/>
      <c r="Q157" s="989"/>
      <c r="R157" s="989"/>
      <c r="S157" s="989"/>
      <c r="T157" s="989"/>
      <c r="U157" s="989"/>
      <c r="V157" s="989"/>
      <c r="W157" s="989"/>
      <c r="X157" s="989"/>
      <c r="Y157" s="989"/>
      <c r="Z157" s="989"/>
    </row>
    <row r="158" spans="1:26" ht="15.75" customHeight="1">
      <c r="A158" s="989"/>
      <c r="B158" s="1079"/>
      <c r="C158" s="989"/>
      <c r="D158" s="989"/>
      <c r="E158" s="989"/>
      <c r="F158" s="989"/>
      <c r="G158" s="989"/>
      <c r="H158" s="989"/>
      <c r="I158" s="989"/>
      <c r="J158" s="989"/>
      <c r="K158" s="989"/>
      <c r="L158" s="989"/>
      <c r="M158" s="989"/>
      <c r="N158" s="989"/>
      <c r="O158" s="989"/>
      <c r="P158" s="989"/>
      <c r="Q158" s="989"/>
      <c r="R158" s="989"/>
      <c r="S158" s="989"/>
      <c r="T158" s="989"/>
      <c r="U158" s="989"/>
      <c r="V158" s="989"/>
      <c r="W158" s="989"/>
      <c r="X158" s="989"/>
      <c r="Y158" s="989"/>
      <c r="Z158" s="989"/>
    </row>
    <row r="159" spans="1:26" ht="15.75" customHeight="1">
      <c r="A159" s="989"/>
      <c r="B159" s="1079"/>
      <c r="C159" s="989"/>
      <c r="D159" s="989"/>
      <c r="E159" s="989"/>
      <c r="F159" s="989"/>
      <c r="G159" s="989"/>
      <c r="H159" s="989"/>
      <c r="I159" s="989"/>
      <c r="J159" s="989"/>
      <c r="K159" s="989"/>
      <c r="L159" s="989"/>
      <c r="M159" s="989"/>
      <c r="N159" s="989"/>
      <c r="O159" s="989"/>
      <c r="P159" s="989"/>
      <c r="Q159" s="989"/>
      <c r="R159" s="989"/>
      <c r="S159" s="989"/>
      <c r="T159" s="989"/>
      <c r="U159" s="989"/>
      <c r="V159" s="989"/>
      <c r="W159" s="989"/>
      <c r="X159" s="989"/>
      <c r="Y159" s="989"/>
      <c r="Z159" s="989"/>
    </row>
    <row r="160" spans="1:26" ht="15.75" customHeight="1">
      <c r="A160" s="989"/>
      <c r="B160" s="1079"/>
      <c r="C160" s="989"/>
      <c r="D160" s="989"/>
      <c r="E160" s="989"/>
      <c r="F160" s="989"/>
      <c r="G160" s="989"/>
      <c r="H160" s="989"/>
      <c r="I160" s="989"/>
      <c r="J160" s="989"/>
      <c r="K160" s="989"/>
      <c r="L160" s="989"/>
      <c r="M160" s="989"/>
      <c r="N160" s="989"/>
      <c r="O160" s="989"/>
      <c r="P160" s="989"/>
      <c r="Q160" s="989"/>
      <c r="R160" s="989"/>
      <c r="S160" s="989"/>
      <c r="T160" s="989"/>
      <c r="U160" s="989"/>
      <c r="V160" s="989"/>
      <c r="W160" s="989"/>
      <c r="X160" s="989"/>
      <c r="Y160" s="989"/>
      <c r="Z160" s="989"/>
    </row>
    <row r="161" spans="1:26" ht="15.75" customHeight="1">
      <c r="A161" s="989"/>
      <c r="B161" s="1079"/>
      <c r="C161" s="989"/>
      <c r="D161" s="989"/>
      <c r="E161" s="989"/>
      <c r="F161" s="989"/>
      <c r="G161" s="989"/>
      <c r="H161" s="989"/>
      <c r="I161" s="989"/>
      <c r="J161" s="989"/>
      <c r="K161" s="989"/>
      <c r="L161" s="989"/>
      <c r="M161" s="989"/>
      <c r="N161" s="989"/>
      <c r="O161" s="989"/>
      <c r="P161" s="989"/>
      <c r="Q161" s="989"/>
      <c r="R161" s="989"/>
      <c r="S161" s="989"/>
      <c r="T161" s="989"/>
      <c r="U161" s="989"/>
      <c r="V161" s="989"/>
      <c r="W161" s="989"/>
      <c r="X161" s="989"/>
      <c r="Y161" s="989"/>
      <c r="Z161" s="989"/>
    </row>
    <row r="162" spans="1:26" ht="15.75" customHeight="1">
      <c r="A162" s="989"/>
      <c r="B162" s="1079"/>
      <c r="C162" s="989"/>
      <c r="D162" s="989"/>
      <c r="E162" s="989"/>
      <c r="F162" s="989"/>
      <c r="G162" s="989"/>
      <c r="H162" s="989"/>
      <c r="I162" s="989"/>
      <c r="J162" s="989"/>
      <c r="K162" s="989"/>
      <c r="L162" s="989"/>
      <c r="M162" s="989"/>
      <c r="N162" s="989"/>
      <c r="O162" s="989"/>
      <c r="P162" s="989"/>
      <c r="Q162" s="989"/>
      <c r="R162" s="989"/>
      <c r="S162" s="989"/>
      <c r="T162" s="989"/>
      <c r="U162" s="989"/>
      <c r="V162" s="989"/>
      <c r="W162" s="989"/>
      <c r="X162" s="989"/>
      <c r="Y162" s="989"/>
      <c r="Z162" s="989"/>
    </row>
    <row r="163" spans="1:26" ht="15.75" customHeight="1">
      <c r="A163" s="989"/>
      <c r="B163" s="1079"/>
      <c r="C163" s="989"/>
      <c r="D163" s="989"/>
      <c r="E163" s="989"/>
      <c r="F163" s="989"/>
      <c r="G163" s="989"/>
      <c r="H163" s="989"/>
      <c r="I163" s="989"/>
      <c r="J163" s="989"/>
      <c r="K163" s="989"/>
      <c r="L163" s="989"/>
      <c r="M163" s="989"/>
      <c r="N163" s="989"/>
      <c r="O163" s="989"/>
      <c r="P163" s="989"/>
      <c r="Q163" s="989"/>
      <c r="R163" s="989"/>
      <c r="S163" s="989"/>
      <c r="T163" s="989"/>
      <c r="U163" s="989"/>
      <c r="V163" s="989"/>
      <c r="W163" s="989"/>
      <c r="X163" s="989"/>
      <c r="Y163" s="989"/>
      <c r="Z163" s="989"/>
    </row>
    <row r="164" spans="1:26" ht="15.75" customHeight="1">
      <c r="A164" s="989"/>
      <c r="B164" s="1079"/>
      <c r="C164" s="989"/>
      <c r="D164" s="989"/>
      <c r="E164" s="989"/>
      <c r="F164" s="989"/>
      <c r="G164" s="989"/>
      <c r="H164" s="989"/>
      <c r="I164" s="989"/>
      <c r="J164" s="989"/>
      <c r="K164" s="989"/>
      <c r="L164" s="989"/>
      <c r="M164" s="989"/>
      <c r="N164" s="989"/>
      <c r="O164" s="989"/>
      <c r="P164" s="989"/>
      <c r="Q164" s="989"/>
      <c r="R164" s="989"/>
      <c r="S164" s="989"/>
      <c r="T164" s="989"/>
      <c r="U164" s="989"/>
      <c r="V164" s="989"/>
      <c r="W164" s="989"/>
      <c r="X164" s="989"/>
      <c r="Y164" s="989"/>
      <c r="Z164" s="989"/>
    </row>
    <row r="165" spans="1:26" ht="15.75" customHeight="1">
      <c r="A165" s="989"/>
      <c r="B165" s="1079"/>
      <c r="C165" s="989"/>
      <c r="D165" s="989"/>
      <c r="E165" s="989"/>
      <c r="F165" s="989"/>
      <c r="G165" s="989"/>
      <c r="H165" s="989"/>
      <c r="I165" s="989"/>
      <c r="J165" s="989"/>
      <c r="K165" s="989"/>
      <c r="L165" s="989"/>
      <c r="M165" s="989"/>
      <c r="N165" s="989"/>
      <c r="O165" s="989"/>
      <c r="P165" s="989"/>
      <c r="Q165" s="989"/>
      <c r="R165" s="989"/>
      <c r="S165" s="989"/>
      <c r="T165" s="989"/>
      <c r="U165" s="989"/>
      <c r="V165" s="989"/>
      <c r="W165" s="989"/>
      <c r="X165" s="989"/>
      <c r="Y165" s="989"/>
      <c r="Z165" s="989"/>
    </row>
    <row r="166" spans="1:26" ht="15.75" customHeight="1">
      <c r="A166" s="989"/>
      <c r="B166" s="1079"/>
      <c r="C166" s="989"/>
      <c r="D166" s="989"/>
      <c r="E166" s="989"/>
      <c r="F166" s="989"/>
      <c r="G166" s="989"/>
      <c r="H166" s="989"/>
      <c r="I166" s="989"/>
      <c r="J166" s="989"/>
      <c r="K166" s="989"/>
      <c r="L166" s="989"/>
      <c r="M166" s="989"/>
      <c r="N166" s="989"/>
      <c r="O166" s="989"/>
      <c r="P166" s="989"/>
      <c r="Q166" s="989"/>
      <c r="R166" s="989"/>
      <c r="S166" s="989"/>
      <c r="T166" s="989"/>
      <c r="U166" s="989"/>
      <c r="V166" s="989"/>
      <c r="W166" s="989"/>
      <c r="X166" s="989"/>
      <c r="Y166" s="989"/>
      <c r="Z166" s="989"/>
    </row>
    <row r="167" spans="1:26" ht="15.75" customHeight="1">
      <c r="A167" s="989"/>
      <c r="B167" s="1079"/>
      <c r="C167" s="989"/>
      <c r="D167" s="989"/>
      <c r="E167" s="989"/>
      <c r="F167" s="989"/>
      <c r="G167" s="989"/>
      <c r="H167" s="989"/>
      <c r="I167" s="989"/>
      <c r="J167" s="989"/>
      <c r="K167" s="989"/>
      <c r="L167" s="989"/>
      <c r="M167" s="989"/>
      <c r="N167" s="989"/>
      <c r="O167" s="989"/>
      <c r="P167" s="989"/>
      <c r="Q167" s="989"/>
      <c r="R167" s="989"/>
      <c r="S167" s="989"/>
      <c r="T167" s="989"/>
      <c r="U167" s="989"/>
      <c r="V167" s="989"/>
      <c r="W167" s="989"/>
      <c r="X167" s="989"/>
      <c r="Y167" s="989"/>
      <c r="Z167" s="989"/>
    </row>
    <row r="168" spans="1:26" ht="15.75" customHeight="1">
      <c r="A168" s="989"/>
      <c r="B168" s="1079"/>
      <c r="C168" s="989"/>
      <c r="D168" s="989"/>
      <c r="E168" s="989"/>
      <c r="F168" s="989"/>
      <c r="G168" s="989"/>
      <c r="H168" s="989"/>
      <c r="I168" s="989"/>
      <c r="J168" s="989"/>
      <c r="K168" s="989"/>
      <c r="L168" s="989"/>
      <c r="M168" s="989"/>
      <c r="N168" s="989"/>
      <c r="O168" s="989"/>
      <c r="P168" s="989"/>
      <c r="Q168" s="989"/>
      <c r="R168" s="989"/>
      <c r="S168" s="989"/>
      <c r="T168" s="989"/>
      <c r="U168" s="989"/>
      <c r="V168" s="989"/>
      <c r="W168" s="989"/>
      <c r="X168" s="989"/>
      <c r="Y168" s="989"/>
      <c r="Z168" s="989"/>
    </row>
    <row r="169" spans="1:26" ht="15.75" customHeight="1">
      <c r="A169" s="989"/>
      <c r="B169" s="1079"/>
      <c r="C169" s="989"/>
      <c r="D169" s="989"/>
      <c r="E169" s="989"/>
      <c r="F169" s="989"/>
      <c r="G169" s="989"/>
      <c r="H169" s="989"/>
      <c r="I169" s="989"/>
      <c r="J169" s="989"/>
      <c r="K169" s="989"/>
      <c r="L169" s="989"/>
      <c r="M169" s="989"/>
      <c r="N169" s="989"/>
      <c r="O169" s="989"/>
      <c r="P169" s="989"/>
      <c r="Q169" s="989"/>
      <c r="R169" s="989"/>
      <c r="S169" s="989"/>
      <c r="T169" s="989"/>
      <c r="U169" s="989"/>
      <c r="V169" s="989"/>
      <c r="W169" s="989"/>
      <c r="X169" s="989"/>
      <c r="Y169" s="989"/>
      <c r="Z169" s="989"/>
    </row>
    <row r="170" spans="1:26" ht="15.75" customHeight="1">
      <c r="A170" s="989"/>
      <c r="B170" s="1079"/>
      <c r="C170" s="989"/>
      <c r="D170" s="989"/>
      <c r="E170" s="989"/>
      <c r="F170" s="989"/>
      <c r="G170" s="989"/>
      <c r="H170" s="989"/>
      <c r="I170" s="989"/>
      <c r="J170" s="989"/>
      <c r="K170" s="989"/>
      <c r="L170" s="989"/>
      <c r="M170" s="989"/>
      <c r="N170" s="989"/>
      <c r="O170" s="989"/>
      <c r="P170" s="989"/>
      <c r="Q170" s="989"/>
      <c r="R170" s="989"/>
      <c r="S170" s="989"/>
      <c r="T170" s="989"/>
      <c r="U170" s="989"/>
      <c r="V170" s="989"/>
      <c r="W170" s="989"/>
      <c r="X170" s="989"/>
      <c r="Y170" s="989"/>
      <c r="Z170" s="989"/>
    </row>
    <row r="171" spans="1:26" ht="15.75" customHeight="1">
      <c r="A171" s="989"/>
      <c r="B171" s="1079"/>
      <c r="C171" s="989"/>
      <c r="D171" s="989"/>
      <c r="E171" s="989"/>
      <c r="F171" s="989"/>
      <c r="G171" s="989"/>
      <c r="H171" s="989"/>
      <c r="I171" s="989"/>
      <c r="J171" s="989"/>
      <c r="K171" s="989"/>
      <c r="L171" s="989"/>
      <c r="M171" s="989"/>
      <c r="N171" s="989"/>
      <c r="O171" s="989"/>
      <c r="P171" s="989"/>
      <c r="Q171" s="989"/>
      <c r="R171" s="989"/>
      <c r="S171" s="989"/>
      <c r="T171" s="989"/>
      <c r="U171" s="989"/>
      <c r="V171" s="989"/>
      <c r="W171" s="989"/>
      <c r="X171" s="989"/>
      <c r="Y171" s="989"/>
      <c r="Z171" s="989"/>
    </row>
    <row r="172" spans="1:26" ht="15.75" customHeight="1">
      <c r="A172" s="989"/>
      <c r="B172" s="1079"/>
      <c r="C172" s="989"/>
      <c r="D172" s="989"/>
      <c r="E172" s="989"/>
      <c r="F172" s="989"/>
      <c r="G172" s="989"/>
      <c r="H172" s="989"/>
      <c r="I172" s="989"/>
      <c r="J172" s="989"/>
      <c r="K172" s="989"/>
      <c r="L172" s="989"/>
      <c r="M172" s="989"/>
      <c r="N172" s="989"/>
      <c r="O172" s="989"/>
      <c r="P172" s="989"/>
      <c r="Q172" s="989"/>
      <c r="R172" s="989"/>
      <c r="S172" s="989"/>
      <c r="T172" s="989"/>
      <c r="U172" s="989"/>
      <c r="V172" s="989"/>
      <c r="W172" s="989"/>
      <c r="X172" s="989"/>
      <c r="Y172" s="989"/>
      <c r="Z172" s="989"/>
    </row>
    <row r="173" spans="1:26" ht="15.75" customHeight="1">
      <c r="A173" s="989"/>
      <c r="B173" s="1079"/>
      <c r="C173" s="989"/>
      <c r="D173" s="989"/>
      <c r="E173" s="989"/>
      <c r="F173" s="989"/>
      <c r="G173" s="989"/>
      <c r="H173" s="989"/>
      <c r="I173" s="989"/>
      <c r="J173" s="989"/>
      <c r="K173" s="989"/>
      <c r="L173" s="989"/>
      <c r="M173" s="989"/>
      <c r="N173" s="989"/>
      <c r="O173" s="989"/>
      <c r="P173" s="989"/>
      <c r="Q173" s="989"/>
      <c r="R173" s="989"/>
      <c r="S173" s="989"/>
      <c r="T173" s="989"/>
      <c r="U173" s="989"/>
      <c r="V173" s="989"/>
      <c r="W173" s="989"/>
      <c r="X173" s="989"/>
      <c r="Y173" s="989"/>
      <c r="Z173" s="989"/>
    </row>
    <row r="174" spans="1:26" ht="15.75" customHeight="1">
      <c r="A174" s="989"/>
      <c r="B174" s="1079"/>
      <c r="C174" s="989"/>
      <c r="D174" s="989"/>
      <c r="E174" s="989"/>
      <c r="F174" s="989"/>
      <c r="G174" s="989"/>
      <c r="H174" s="989"/>
      <c r="I174" s="989"/>
      <c r="J174" s="989"/>
      <c r="K174" s="989"/>
      <c r="L174" s="989"/>
      <c r="M174" s="989"/>
      <c r="N174" s="989"/>
      <c r="O174" s="989"/>
      <c r="P174" s="989"/>
      <c r="Q174" s="989"/>
      <c r="R174" s="989"/>
      <c r="S174" s="989"/>
      <c r="T174" s="989"/>
      <c r="U174" s="989"/>
      <c r="V174" s="989"/>
      <c r="W174" s="989"/>
      <c r="X174" s="989"/>
      <c r="Y174" s="989"/>
      <c r="Z174" s="989"/>
    </row>
    <row r="175" spans="1:26" ht="15.75" customHeight="1">
      <c r="A175" s="989"/>
      <c r="B175" s="1079"/>
      <c r="C175" s="989"/>
      <c r="D175" s="989"/>
      <c r="E175" s="989"/>
      <c r="F175" s="989"/>
      <c r="G175" s="989"/>
      <c r="H175" s="989"/>
      <c r="I175" s="989"/>
      <c r="J175" s="989"/>
      <c r="K175" s="989"/>
      <c r="L175" s="989"/>
      <c r="M175" s="989"/>
      <c r="N175" s="989"/>
      <c r="O175" s="989"/>
      <c r="P175" s="989"/>
      <c r="Q175" s="989"/>
      <c r="R175" s="989"/>
      <c r="S175" s="989"/>
      <c r="T175" s="989"/>
      <c r="U175" s="989"/>
      <c r="V175" s="989"/>
      <c r="W175" s="989"/>
      <c r="X175" s="989"/>
      <c r="Y175" s="989"/>
      <c r="Z175" s="989"/>
    </row>
    <row r="176" spans="1:26" ht="15.75" customHeight="1">
      <c r="A176" s="989"/>
      <c r="B176" s="1079"/>
      <c r="C176" s="989"/>
      <c r="D176" s="989"/>
      <c r="E176" s="989"/>
      <c r="F176" s="989"/>
      <c r="G176" s="989"/>
      <c r="H176" s="989"/>
      <c r="I176" s="989"/>
      <c r="J176" s="989"/>
      <c r="K176" s="989"/>
      <c r="L176" s="989"/>
      <c r="M176" s="989"/>
      <c r="N176" s="989"/>
      <c r="O176" s="989"/>
      <c r="P176" s="989"/>
      <c r="Q176" s="989"/>
      <c r="R176" s="989"/>
      <c r="S176" s="989"/>
      <c r="T176" s="989"/>
      <c r="U176" s="989"/>
      <c r="V176" s="989"/>
      <c r="W176" s="989"/>
      <c r="X176" s="989"/>
      <c r="Y176" s="989"/>
      <c r="Z176" s="989"/>
    </row>
    <row r="177" spans="1:26" ht="15.75" customHeight="1">
      <c r="A177" s="989"/>
      <c r="B177" s="1079"/>
      <c r="C177" s="989"/>
      <c r="D177" s="989"/>
      <c r="E177" s="989"/>
      <c r="F177" s="989"/>
      <c r="G177" s="989"/>
      <c r="H177" s="989"/>
      <c r="I177" s="989"/>
      <c r="J177" s="989"/>
      <c r="K177" s="989"/>
      <c r="L177" s="989"/>
      <c r="M177" s="989"/>
      <c r="N177" s="989"/>
      <c r="O177" s="989"/>
      <c r="P177" s="989"/>
      <c r="Q177" s="989"/>
      <c r="R177" s="989"/>
      <c r="S177" s="989"/>
      <c r="T177" s="989"/>
      <c r="U177" s="989"/>
      <c r="V177" s="989"/>
      <c r="W177" s="989"/>
      <c r="X177" s="989"/>
      <c r="Y177" s="989"/>
      <c r="Z177" s="989"/>
    </row>
    <row r="178" spans="1:26" ht="15.75" customHeight="1">
      <c r="A178" s="989"/>
      <c r="B178" s="1079"/>
      <c r="C178" s="989"/>
      <c r="D178" s="989"/>
      <c r="E178" s="989"/>
      <c r="F178" s="989"/>
      <c r="G178" s="989"/>
      <c r="H178" s="989"/>
      <c r="I178" s="989"/>
      <c r="J178" s="989"/>
      <c r="K178" s="989"/>
      <c r="L178" s="989"/>
      <c r="M178" s="989"/>
      <c r="N178" s="989"/>
      <c r="O178" s="989"/>
      <c r="P178" s="989"/>
      <c r="Q178" s="989"/>
      <c r="R178" s="989"/>
      <c r="S178" s="989"/>
      <c r="T178" s="989"/>
      <c r="U178" s="989"/>
      <c r="V178" s="989"/>
      <c r="W178" s="989"/>
      <c r="X178" s="989"/>
      <c r="Y178" s="989"/>
      <c r="Z178" s="989"/>
    </row>
    <row r="179" spans="1:26" ht="15.75" customHeight="1">
      <c r="A179" s="989"/>
      <c r="B179" s="1079"/>
      <c r="C179" s="989"/>
      <c r="D179" s="989"/>
      <c r="E179" s="989"/>
      <c r="F179" s="989"/>
      <c r="G179" s="989"/>
      <c r="H179" s="989"/>
      <c r="I179" s="989"/>
      <c r="J179" s="989"/>
      <c r="K179" s="989"/>
      <c r="L179" s="989"/>
      <c r="M179" s="989"/>
      <c r="N179" s="989"/>
      <c r="O179" s="989"/>
      <c r="P179" s="989"/>
      <c r="Q179" s="989"/>
      <c r="R179" s="989"/>
      <c r="S179" s="989"/>
      <c r="T179" s="989"/>
      <c r="U179" s="989"/>
      <c r="V179" s="989"/>
      <c r="W179" s="989"/>
      <c r="X179" s="989"/>
      <c r="Y179" s="989"/>
      <c r="Z179" s="989"/>
    </row>
    <row r="180" spans="1:26" ht="15.75" customHeight="1">
      <c r="A180" s="989"/>
      <c r="B180" s="1079"/>
      <c r="C180" s="989"/>
      <c r="D180" s="989"/>
      <c r="E180" s="989"/>
      <c r="F180" s="989"/>
      <c r="G180" s="989"/>
      <c r="H180" s="989"/>
      <c r="I180" s="989"/>
      <c r="J180" s="989"/>
      <c r="K180" s="989"/>
      <c r="L180" s="989"/>
      <c r="M180" s="989"/>
      <c r="N180" s="989"/>
      <c r="O180" s="989"/>
      <c r="P180" s="989"/>
      <c r="Q180" s="989"/>
      <c r="R180" s="989"/>
      <c r="S180" s="989"/>
      <c r="T180" s="989"/>
      <c r="U180" s="989"/>
      <c r="V180" s="989"/>
      <c r="W180" s="989"/>
      <c r="X180" s="989"/>
      <c r="Y180" s="989"/>
      <c r="Z180" s="989"/>
    </row>
    <row r="181" spans="1:26" ht="15.75" customHeight="1">
      <c r="A181" s="989"/>
      <c r="B181" s="1079"/>
      <c r="C181" s="989"/>
      <c r="D181" s="989"/>
      <c r="E181" s="989"/>
      <c r="F181" s="989"/>
      <c r="G181" s="989"/>
      <c r="H181" s="989"/>
      <c r="I181" s="989"/>
      <c r="J181" s="989"/>
      <c r="K181" s="989"/>
      <c r="L181" s="989"/>
      <c r="M181" s="989"/>
      <c r="N181" s="989"/>
      <c r="O181" s="989"/>
      <c r="P181" s="989"/>
      <c r="Q181" s="989"/>
      <c r="R181" s="989"/>
      <c r="S181" s="989"/>
      <c r="T181" s="989"/>
      <c r="U181" s="989"/>
      <c r="V181" s="989"/>
      <c r="W181" s="989"/>
      <c r="X181" s="989"/>
      <c r="Y181" s="989"/>
      <c r="Z181" s="989"/>
    </row>
    <row r="182" spans="1:26" ht="15.75" customHeight="1">
      <c r="A182" s="989"/>
      <c r="B182" s="1079"/>
      <c r="C182" s="989"/>
      <c r="D182" s="989"/>
      <c r="E182" s="989"/>
      <c r="F182" s="989"/>
      <c r="G182" s="989"/>
      <c r="H182" s="989"/>
      <c r="I182" s="989"/>
      <c r="J182" s="989"/>
      <c r="K182" s="989"/>
      <c r="L182" s="989"/>
      <c r="M182" s="989"/>
      <c r="N182" s="989"/>
      <c r="O182" s="989"/>
      <c r="P182" s="989"/>
      <c r="Q182" s="989"/>
      <c r="R182" s="989"/>
      <c r="S182" s="989"/>
      <c r="T182" s="989"/>
      <c r="U182" s="989"/>
      <c r="V182" s="989"/>
      <c r="W182" s="989"/>
      <c r="X182" s="989"/>
      <c r="Y182" s="989"/>
      <c r="Z182" s="989"/>
    </row>
    <row r="183" spans="1:26" ht="15.75" customHeight="1">
      <c r="A183" s="989"/>
      <c r="B183" s="1079"/>
      <c r="C183" s="989"/>
      <c r="D183" s="989"/>
      <c r="E183" s="989"/>
      <c r="F183" s="989"/>
      <c r="G183" s="989"/>
      <c r="H183" s="989"/>
      <c r="I183" s="989"/>
      <c r="J183" s="989"/>
      <c r="K183" s="989"/>
      <c r="L183" s="989"/>
      <c r="M183" s="989"/>
      <c r="N183" s="989"/>
      <c r="O183" s="989"/>
      <c r="P183" s="989"/>
      <c r="Q183" s="989"/>
      <c r="R183" s="989"/>
      <c r="S183" s="989"/>
      <c r="T183" s="989"/>
      <c r="U183" s="989"/>
      <c r="V183" s="989"/>
      <c r="W183" s="989"/>
      <c r="X183" s="989"/>
      <c r="Y183" s="989"/>
      <c r="Z183" s="989"/>
    </row>
    <row r="184" spans="1:26" ht="15.75" customHeight="1">
      <c r="A184" s="989"/>
      <c r="B184" s="1079"/>
      <c r="C184" s="989"/>
      <c r="D184" s="989"/>
      <c r="E184" s="989"/>
      <c r="F184" s="989"/>
      <c r="G184" s="989"/>
      <c r="H184" s="989"/>
      <c r="I184" s="989"/>
      <c r="J184" s="989"/>
      <c r="K184" s="989"/>
      <c r="L184" s="989"/>
      <c r="M184" s="989"/>
      <c r="N184" s="989"/>
      <c r="O184" s="989"/>
      <c r="P184" s="989"/>
      <c r="Q184" s="989"/>
      <c r="R184" s="989"/>
      <c r="S184" s="989"/>
      <c r="T184" s="989"/>
      <c r="U184" s="989"/>
      <c r="V184" s="989"/>
      <c r="W184" s="989"/>
      <c r="X184" s="989"/>
      <c r="Y184" s="989"/>
      <c r="Z184" s="989"/>
    </row>
    <row r="185" spans="1:26" ht="15.75" customHeight="1">
      <c r="A185" s="989"/>
      <c r="B185" s="1079"/>
      <c r="C185" s="989"/>
      <c r="D185" s="989"/>
      <c r="E185" s="989"/>
      <c r="F185" s="989"/>
      <c r="G185" s="989"/>
      <c r="H185" s="989"/>
      <c r="I185" s="989"/>
      <c r="J185" s="989"/>
      <c r="K185" s="989"/>
      <c r="L185" s="989"/>
      <c r="M185" s="989"/>
      <c r="N185" s="989"/>
      <c r="O185" s="989"/>
      <c r="P185" s="989"/>
      <c r="Q185" s="989"/>
      <c r="R185" s="989"/>
      <c r="S185" s="989"/>
      <c r="T185" s="989"/>
      <c r="U185" s="989"/>
      <c r="V185" s="989"/>
      <c r="W185" s="989"/>
      <c r="X185" s="989"/>
      <c r="Y185" s="989"/>
      <c r="Z185" s="989"/>
    </row>
    <row r="186" spans="1:26" ht="15.75" customHeight="1">
      <c r="A186" s="989"/>
      <c r="B186" s="1079"/>
      <c r="C186" s="989"/>
      <c r="D186" s="989"/>
      <c r="E186" s="989"/>
      <c r="F186" s="989"/>
      <c r="G186" s="989"/>
      <c r="H186" s="989"/>
      <c r="I186" s="989"/>
      <c r="J186" s="989"/>
      <c r="K186" s="989"/>
      <c r="L186" s="989"/>
      <c r="M186" s="989"/>
      <c r="N186" s="989"/>
      <c r="O186" s="989"/>
      <c r="P186" s="989"/>
      <c r="Q186" s="989"/>
      <c r="R186" s="989"/>
      <c r="S186" s="989"/>
      <c r="T186" s="989"/>
      <c r="U186" s="989"/>
      <c r="V186" s="989"/>
      <c r="W186" s="989"/>
      <c r="X186" s="989"/>
      <c r="Y186" s="989"/>
      <c r="Z186" s="989"/>
    </row>
    <row r="187" spans="1:26" ht="15.75" customHeight="1">
      <c r="A187" s="989"/>
      <c r="B187" s="1079"/>
      <c r="C187" s="989"/>
      <c r="D187" s="989"/>
      <c r="E187" s="989"/>
      <c r="F187" s="989"/>
      <c r="G187" s="989"/>
      <c r="H187" s="989"/>
      <c r="I187" s="989"/>
      <c r="J187" s="989"/>
      <c r="K187" s="989"/>
      <c r="L187" s="989"/>
      <c r="M187" s="989"/>
      <c r="N187" s="989"/>
      <c r="O187" s="989"/>
      <c r="P187" s="989"/>
      <c r="Q187" s="989"/>
      <c r="R187" s="989"/>
      <c r="S187" s="989"/>
      <c r="T187" s="989"/>
      <c r="U187" s="989"/>
      <c r="V187" s="989"/>
      <c r="W187" s="989"/>
      <c r="X187" s="989"/>
      <c r="Y187" s="989"/>
      <c r="Z187" s="989"/>
    </row>
    <row r="188" spans="1:26" ht="15.75" customHeight="1">
      <c r="A188" s="989"/>
      <c r="B188" s="1079"/>
      <c r="C188" s="989"/>
      <c r="D188" s="989"/>
      <c r="E188" s="989"/>
      <c r="F188" s="989"/>
      <c r="G188" s="989"/>
      <c r="H188" s="989"/>
      <c r="I188" s="989"/>
      <c r="J188" s="989"/>
      <c r="K188" s="989"/>
      <c r="L188" s="989"/>
      <c r="M188" s="989"/>
      <c r="N188" s="989"/>
      <c r="O188" s="989"/>
      <c r="P188" s="989"/>
      <c r="Q188" s="989"/>
      <c r="R188" s="989"/>
      <c r="S188" s="989"/>
      <c r="T188" s="989"/>
      <c r="U188" s="989"/>
      <c r="V188" s="989"/>
      <c r="W188" s="989"/>
      <c r="X188" s="989"/>
      <c r="Y188" s="989"/>
      <c r="Z188" s="989"/>
    </row>
    <row r="189" spans="1:26" ht="15.75" customHeight="1">
      <c r="A189" s="989"/>
      <c r="B189" s="1079"/>
      <c r="C189" s="989"/>
      <c r="D189" s="989"/>
      <c r="E189" s="989"/>
      <c r="F189" s="989"/>
      <c r="G189" s="989"/>
      <c r="H189" s="989"/>
      <c r="I189" s="989"/>
      <c r="J189" s="989"/>
      <c r="K189" s="989"/>
      <c r="L189" s="989"/>
      <c r="M189" s="989"/>
      <c r="N189" s="989"/>
      <c r="O189" s="989"/>
      <c r="P189" s="989"/>
      <c r="Q189" s="989"/>
      <c r="R189" s="989"/>
      <c r="S189" s="989"/>
      <c r="T189" s="989"/>
      <c r="U189" s="989"/>
      <c r="V189" s="989"/>
      <c r="W189" s="989"/>
      <c r="X189" s="989"/>
      <c r="Y189" s="989"/>
      <c r="Z189" s="989"/>
    </row>
    <row r="190" spans="1:26" ht="15.75" customHeight="1">
      <c r="A190" s="989"/>
      <c r="B190" s="1079"/>
      <c r="C190" s="989"/>
      <c r="D190" s="989"/>
      <c r="E190" s="989"/>
      <c r="F190" s="989"/>
      <c r="G190" s="989"/>
      <c r="H190" s="989"/>
      <c r="I190" s="989"/>
      <c r="J190" s="989"/>
      <c r="K190" s="989"/>
      <c r="L190" s="989"/>
      <c r="M190" s="989"/>
      <c r="N190" s="989"/>
      <c r="O190" s="989"/>
      <c r="P190" s="989"/>
      <c r="Q190" s="989"/>
      <c r="R190" s="989"/>
      <c r="S190" s="989"/>
      <c r="T190" s="989"/>
      <c r="U190" s="989"/>
      <c r="V190" s="989"/>
      <c r="W190" s="989"/>
      <c r="X190" s="989"/>
      <c r="Y190" s="989"/>
      <c r="Z190" s="989"/>
    </row>
    <row r="191" spans="1:26" ht="15.75" customHeight="1">
      <c r="A191" s="989"/>
      <c r="B191" s="1079"/>
      <c r="C191" s="989"/>
      <c r="D191" s="989"/>
      <c r="E191" s="989"/>
      <c r="F191" s="989"/>
      <c r="G191" s="989"/>
      <c r="H191" s="989"/>
      <c r="I191" s="989"/>
      <c r="J191" s="989"/>
      <c r="K191" s="989"/>
      <c r="L191" s="989"/>
      <c r="M191" s="989"/>
      <c r="N191" s="989"/>
      <c r="O191" s="989"/>
      <c r="P191" s="989"/>
      <c r="Q191" s="989"/>
      <c r="R191" s="989"/>
      <c r="S191" s="989"/>
      <c r="T191" s="989"/>
      <c r="U191" s="989"/>
      <c r="V191" s="989"/>
      <c r="W191" s="989"/>
      <c r="X191" s="989"/>
      <c r="Y191" s="989"/>
      <c r="Z191" s="989"/>
    </row>
    <row r="192" spans="1:26" ht="15.75" customHeight="1">
      <c r="A192" s="989"/>
      <c r="B192" s="1079"/>
      <c r="C192" s="989"/>
      <c r="D192" s="989"/>
      <c r="E192" s="989"/>
      <c r="F192" s="989"/>
      <c r="G192" s="989"/>
      <c r="H192" s="989"/>
      <c r="I192" s="989"/>
      <c r="J192" s="989"/>
      <c r="K192" s="989"/>
      <c r="L192" s="989"/>
      <c r="M192" s="989"/>
      <c r="N192" s="989"/>
      <c r="O192" s="989"/>
      <c r="P192" s="989"/>
      <c r="Q192" s="989"/>
      <c r="R192" s="989"/>
      <c r="S192" s="989"/>
      <c r="T192" s="989"/>
      <c r="U192" s="989"/>
      <c r="V192" s="989"/>
      <c r="W192" s="989"/>
      <c r="X192" s="989"/>
      <c r="Y192" s="989"/>
      <c r="Z192" s="989"/>
    </row>
    <row r="193" spans="1:26" ht="15.75" customHeight="1">
      <c r="A193" s="989"/>
      <c r="B193" s="1079"/>
      <c r="C193" s="989"/>
      <c r="D193" s="989"/>
      <c r="E193" s="989"/>
      <c r="F193" s="989"/>
      <c r="G193" s="989"/>
      <c r="H193" s="989"/>
      <c r="I193" s="989"/>
      <c r="J193" s="989"/>
      <c r="K193" s="989"/>
      <c r="L193" s="989"/>
      <c r="M193" s="989"/>
      <c r="N193" s="989"/>
      <c r="O193" s="989"/>
      <c r="P193" s="989"/>
      <c r="Q193" s="989"/>
      <c r="R193" s="989"/>
      <c r="S193" s="989"/>
      <c r="T193" s="989"/>
      <c r="U193" s="989"/>
      <c r="V193" s="989"/>
      <c r="W193" s="989"/>
      <c r="X193" s="989"/>
      <c r="Y193" s="989"/>
      <c r="Z193" s="989"/>
    </row>
    <row r="194" spans="1:26" ht="15.75" customHeight="1">
      <c r="A194" s="989"/>
      <c r="B194" s="1079"/>
      <c r="C194" s="989"/>
      <c r="D194" s="989"/>
      <c r="E194" s="989"/>
      <c r="F194" s="989"/>
      <c r="G194" s="989"/>
      <c r="H194" s="989"/>
      <c r="I194" s="989"/>
      <c r="J194" s="989"/>
      <c r="K194" s="989"/>
      <c r="L194" s="989"/>
      <c r="M194" s="989"/>
      <c r="N194" s="989"/>
      <c r="O194" s="989"/>
      <c r="P194" s="989"/>
      <c r="Q194" s="989"/>
      <c r="R194" s="989"/>
      <c r="S194" s="989"/>
      <c r="T194" s="989"/>
      <c r="U194" s="989"/>
      <c r="V194" s="989"/>
      <c r="W194" s="989"/>
      <c r="X194" s="989"/>
      <c r="Y194" s="989"/>
      <c r="Z194" s="989"/>
    </row>
    <row r="195" spans="1:26" ht="15.75" customHeight="1">
      <c r="A195" s="989"/>
      <c r="B195" s="1079"/>
      <c r="C195" s="989"/>
      <c r="D195" s="989"/>
      <c r="E195" s="989"/>
      <c r="F195" s="989"/>
      <c r="G195" s="989"/>
      <c r="H195" s="989"/>
      <c r="I195" s="989"/>
      <c r="J195" s="989"/>
      <c r="K195" s="989"/>
      <c r="L195" s="989"/>
      <c r="M195" s="989"/>
      <c r="N195" s="989"/>
      <c r="O195" s="989"/>
      <c r="P195" s="989"/>
      <c r="Q195" s="989"/>
      <c r="R195" s="989"/>
      <c r="S195" s="989"/>
      <c r="T195" s="989"/>
      <c r="U195" s="989"/>
      <c r="V195" s="989"/>
      <c r="W195" s="989"/>
      <c r="X195" s="989"/>
      <c r="Y195" s="989"/>
      <c r="Z195" s="989"/>
    </row>
    <row r="196" spans="1:26" ht="15.75" customHeight="1">
      <c r="A196" s="989"/>
      <c r="B196" s="1079"/>
      <c r="C196" s="989"/>
      <c r="D196" s="989"/>
      <c r="E196" s="989"/>
      <c r="F196" s="989"/>
      <c r="G196" s="989"/>
      <c r="H196" s="989"/>
      <c r="I196" s="989"/>
      <c r="J196" s="989"/>
      <c r="K196" s="989"/>
      <c r="L196" s="989"/>
      <c r="M196" s="989"/>
      <c r="N196" s="989"/>
      <c r="O196" s="989"/>
      <c r="P196" s="989"/>
      <c r="Q196" s="989"/>
      <c r="R196" s="989"/>
      <c r="S196" s="989"/>
      <c r="T196" s="989"/>
      <c r="U196" s="989"/>
      <c r="V196" s="989"/>
      <c r="W196" s="989"/>
      <c r="X196" s="989"/>
      <c r="Y196" s="989"/>
      <c r="Z196" s="989"/>
    </row>
    <row r="197" spans="1:26" ht="15.75" customHeight="1">
      <c r="A197" s="989"/>
      <c r="B197" s="1079"/>
      <c r="C197" s="989"/>
      <c r="D197" s="989"/>
      <c r="E197" s="989"/>
      <c r="F197" s="989"/>
      <c r="G197" s="989"/>
      <c r="H197" s="989"/>
      <c r="I197" s="989"/>
      <c r="J197" s="989"/>
      <c r="K197" s="989"/>
      <c r="L197" s="989"/>
      <c r="M197" s="989"/>
      <c r="N197" s="989"/>
      <c r="O197" s="989"/>
      <c r="P197" s="989"/>
      <c r="Q197" s="989"/>
      <c r="R197" s="989"/>
      <c r="S197" s="989"/>
      <c r="T197" s="989"/>
      <c r="U197" s="989"/>
      <c r="V197" s="989"/>
      <c r="W197" s="989"/>
      <c r="X197" s="989"/>
      <c r="Y197" s="989"/>
      <c r="Z197" s="989"/>
    </row>
    <row r="198" spans="1:26" ht="15.75" customHeight="1">
      <c r="A198" s="989"/>
      <c r="B198" s="1079"/>
      <c r="C198" s="989"/>
      <c r="D198" s="989"/>
      <c r="E198" s="989"/>
      <c r="F198" s="989"/>
      <c r="G198" s="989"/>
      <c r="H198" s="989"/>
      <c r="I198" s="989"/>
      <c r="J198" s="989"/>
      <c r="K198" s="989"/>
      <c r="L198" s="989"/>
      <c r="M198" s="989"/>
      <c r="N198" s="989"/>
      <c r="O198" s="989"/>
      <c r="P198" s="989"/>
      <c r="Q198" s="989"/>
      <c r="R198" s="989"/>
      <c r="S198" s="989"/>
      <c r="T198" s="989"/>
      <c r="U198" s="989"/>
      <c r="V198" s="989"/>
      <c r="W198" s="989"/>
      <c r="X198" s="989"/>
      <c r="Y198" s="989"/>
      <c r="Z198" s="989"/>
    </row>
    <row r="199" spans="1:26" ht="15.75" customHeight="1">
      <c r="A199" s="989"/>
      <c r="B199" s="1079"/>
      <c r="C199" s="989"/>
      <c r="D199" s="989"/>
      <c r="E199" s="989"/>
      <c r="F199" s="989"/>
      <c r="G199" s="989"/>
      <c r="H199" s="989"/>
      <c r="I199" s="989"/>
      <c r="J199" s="989"/>
      <c r="K199" s="989"/>
      <c r="L199" s="989"/>
      <c r="M199" s="989"/>
      <c r="N199" s="989"/>
      <c r="O199" s="989"/>
      <c r="P199" s="989"/>
      <c r="Q199" s="989"/>
      <c r="R199" s="989"/>
      <c r="S199" s="989"/>
      <c r="T199" s="989"/>
      <c r="U199" s="989"/>
      <c r="V199" s="989"/>
      <c r="W199" s="989"/>
      <c r="X199" s="989"/>
      <c r="Y199" s="989"/>
      <c r="Z199" s="989"/>
    </row>
    <row r="200" spans="1:26" ht="15.75" customHeight="1">
      <c r="A200" s="989"/>
      <c r="B200" s="1079"/>
      <c r="C200" s="989"/>
      <c r="D200" s="989"/>
      <c r="E200" s="989"/>
      <c r="F200" s="989"/>
      <c r="G200" s="989"/>
      <c r="H200" s="989"/>
      <c r="I200" s="989"/>
      <c r="J200" s="989"/>
      <c r="K200" s="989"/>
      <c r="L200" s="989"/>
      <c r="M200" s="989"/>
      <c r="N200" s="989"/>
      <c r="O200" s="989"/>
      <c r="P200" s="989"/>
      <c r="Q200" s="989"/>
      <c r="R200" s="989"/>
      <c r="S200" s="989"/>
      <c r="T200" s="989"/>
      <c r="U200" s="989"/>
      <c r="V200" s="989"/>
      <c r="W200" s="989"/>
      <c r="X200" s="989"/>
      <c r="Y200" s="989"/>
      <c r="Z200" s="989"/>
    </row>
    <row r="201" spans="1:26" ht="15.75" customHeight="1">
      <c r="A201" s="989"/>
      <c r="B201" s="1079"/>
      <c r="C201" s="989"/>
      <c r="D201" s="989"/>
      <c r="E201" s="989"/>
      <c r="F201" s="989"/>
      <c r="G201" s="989"/>
      <c r="H201" s="989"/>
      <c r="I201" s="989"/>
      <c r="J201" s="989"/>
      <c r="K201" s="989"/>
      <c r="L201" s="989"/>
      <c r="M201" s="989"/>
      <c r="N201" s="989"/>
      <c r="O201" s="989"/>
      <c r="P201" s="989"/>
      <c r="Q201" s="989"/>
      <c r="R201" s="989"/>
      <c r="S201" s="989"/>
      <c r="T201" s="989"/>
      <c r="U201" s="989"/>
      <c r="V201" s="989"/>
      <c r="W201" s="989"/>
      <c r="X201" s="989"/>
      <c r="Y201" s="989"/>
      <c r="Z201" s="989"/>
    </row>
    <row r="202" spans="1:26" ht="15.75" customHeight="1">
      <c r="A202" s="989"/>
      <c r="B202" s="1079"/>
      <c r="C202" s="989"/>
      <c r="D202" s="989"/>
      <c r="E202" s="989"/>
      <c r="F202" s="989"/>
      <c r="G202" s="989"/>
      <c r="H202" s="989"/>
      <c r="I202" s="989"/>
      <c r="J202" s="989"/>
      <c r="K202" s="989"/>
      <c r="L202" s="989"/>
      <c r="M202" s="989"/>
      <c r="N202" s="989"/>
      <c r="O202" s="989"/>
      <c r="P202" s="989"/>
      <c r="Q202" s="989"/>
      <c r="R202" s="989"/>
      <c r="S202" s="989"/>
      <c r="T202" s="989"/>
      <c r="U202" s="989"/>
      <c r="V202" s="989"/>
      <c r="W202" s="989"/>
      <c r="X202" s="989"/>
      <c r="Y202" s="989"/>
      <c r="Z202" s="989"/>
    </row>
    <row r="203" spans="1:26" ht="15.75" customHeight="1">
      <c r="A203" s="989"/>
      <c r="B203" s="1079"/>
      <c r="C203" s="989"/>
      <c r="D203" s="989"/>
      <c r="E203" s="989"/>
      <c r="F203" s="989"/>
      <c r="G203" s="989"/>
      <c r="H203" s="989"/>
      <c r="I203" s="989"/>
      <c r="J203" s="989"/>
      <c r="K203" s="989"/>
      <c r="L203" s="989"/>
      <c r="M203" s="989"/>
      <c r="N203" s="989"/>
      <c r="O203" s="989"/>
      <c r="P203" s="989"/>
      <c r="Q203" s="989"/>
      <c r="R203" s="989"/>
      <c r="S203" s="989"/>
      <c r="T203" s="989"/>
      <c r="U203" s="989"/>
      <c r="V203" s="989"/>
      <c r="W203" s="989"/>
      <c r="X203" s="989"/>
      <c r="Y203" s="989"/>
      <c r="Z203" s="989"/>
    </row>
    <row r="204" spans="1:26" ht="15.75" customHeight="1">
      <c r="A204" s="989"/>
      <c r="B204" s="1079"/>
      <c r="C204" s="989"/>
      <c r="D204" s="989"/>
      <c r="E204" s="989"/>
      <c r="F204" s="989"/>
      <c r="G204" s="989"/>
      <c r="H204" s="989"/>
      <c r="I204" s="989"/>
      <c r="J204" s="989"/>
      <c r="K204" s="989"/>
      <c r="L204" s="989"/>
      <c r="M204" s="989"/>
      <c r="N204" s="989"/>
      <c r="O204" s="989"/>
      <c r="P204" s="989"/>
      <c r="Q204" s="989"/>
      <c r="R204" s="989"/>
      <c r="S204" s="989"/>
      <c r="T204" s="989"/>
      <c r="U204" s="989"/>
      <c r="V204" s="989"/>
      <c r="W204" s="989"/>
      <c r="X204" s="989"/>
      <c r="Y204" s="989"/>
      <c r="Z204" s="989"/>
    </row>
    <row r="205" spans="1:26" ht="15.75" customHeight="1">
      <c r="A205" s="989"/>
      <c r="B205" s="1079"/>
      <c r="C205" s="989"/>
      <c r="D205" s="989"/>
      <c r="E205" s="989"/>
      <c r="F205" s="989"/>
      <c r="G205" s="989"/>
      <c r="H205" s="989"/>
      <c r="I205" s="989"/>
      <c r="J205" s="989"/>
      <c r="K205" s="989"/>
      <c r="L205" s="989"/>
      <c r="M205" s="989"/>
      <c r="N205" s="989"/>
      <c r="O205" s="989"/>
      <c r="P205" s="989"/>
      <c r="Q205" s="989"/>
      <c r="R205" s="989"/>
      <c r="S205" s="989"/>
      <c r="T205" s="989"/>
      <c r="U205" s="989"/>
      <c r="V205" s="989"/>
      <c r="W205" s="989"/>
      <c r="X205" s="989"/>
      <c r="Y205" s="989"/>
      <c r="Z205" s="989"/>
    </row>
    <row r="206" spans="1:26" ht="15.75" customHeight="1">
      <c r="A206" s="989"/>
      <c r="B206" s="1079"/>
      <c r="C206" s="989"/>
      <c r="D206" s="989"/>
      <c r="E206" s="989"/>
      <c r="F206" s="989"/>
      <c r="G206" s="989"/>
      <c r="H206" s="989"/>
      <c r="I206" s="989"/>
      <c r="J206" s="989"/>
      <c r="K206" s="989"/>
      <c r="L206" s="989"/>
      <c r="M206" s="989"/>
      <c r="N206" s="989"/>
      <c r="O206" s="989"/>
      <c r="P206" s="989"/>
      <c r="Q206" s="989"/>
      <c r="R206" s="989"/>
      <c r="S206" s="989"/>
      <c r="T206" s="989"/>
      <c r="U206" s="989"/>
      <c r="V206" s="989"/>
      <c r="W206" s="989"/>
      <c r="X206" s="989"/>
      <c r="Y206" s="989"/>
      <c r="Z206" s="989"/>
    </row>
    <row r="207" spans="1:26" ht="15.75" customHeight="1">
      <c r="A207" s="989"/>
      <c r="B207" s="1079"/>
      <c r="C207" s="989"/>
      <c r="D207" s="989"/>
      <c r="E207" s="989"/>
      <c r="F207" s="989"/>
      <c r="G207" s="989"/>
      <c r="H207" s="989"/>
      <c r="I207" s="989"/>
      <c r="J207" s="989"/>
      <c r="K207" s="989"/>
      <c r="L207" s="989"/>
      <c r="M207" s="989"/>
      <c r="N207" s="989"/>
      <c r="O207" s="989"/>
      <c r="P207" s="989"/>
      <c r="Q207" s="989"/>
      <c r="R207" s="989"/>
      <c r="S207" s="989"/>
      <c r="T207" s="989"/>
      <c r="U207" s="989"/>
      <c r="V207" s="989"/>
      <c r="W207" s="989"/>
      <c r="X207" s="989"/>
      <c r="Y207" s="989"/>
      <c r="Z207" s="989"/>
    </row>
    <row r="208" spans="1:26" ht="15.75" customHeight="1">
      <c r="A208" s="989"/>
      <c r="B208" s="1079"/>
      <c r="C208" s="989"/>
      <c r="D208" s="989"/>
      <c r="E208" s="989"/>
      <c r="F208" s="989"/>
      <c r="G208" s="989"/>
      <c r="H208" s="989"/>
      <c r="I208" s="989"/>
      <c r="J208" s="989"/>
      <c r="K208" s="989"/>
      <c r="L208" s="989"/>
      <c r="M208" s="989"/>
      <c r="N208" s="989"/>
      <c r="O208" s="989"/>
      <c r="P208" s="989"/>
      <c r="Q208" s="989"/>
      <c r="R208" s="989"/>
      <c r="S208" s="989"/>
      <c r="T208" s="989"/>
      <c r="U208" s="989"/>
      <c r="V208" s="989"/>
      <c r="W208" s="989"/>
      <c r="X208" s="989"/>
      <c r="Y208" s="989"/>
      <c r="Z208" s="989"/>
    </row>
    <row r="209" spans="1:26" ht="15.75" customHeight="1">
      <c r="A209" s="989"/>
      <c r="B209" s="1079"/>
      <c r="C209" s="989"/>
      <c r="D209" s="989"/>
      <c r="E209" s="989"/>
      <c r="F209" s="989"/>
      <c r="G209" s="989"/>
      <c r="H209" s="989"/>
      <c r="I209" s="989"/>
      <c r="J209" s="989"/>
      <c r="K209" s="989"/>
      <c r="L209" s="989"/>
      <c r="M209" s="989"/>
      <c r="N209" s="989"/>
      <c r="O209" s="989"/>
      <c r="P209" s="989"/>
      <c r="Q209" s="989"/>
      <c r="R209" s="989"/>
      <c r="S209" s="989"/>
      <c r="T209" s="989"/>
      <c r="U209" s="989"/>
      <c r="V209" s="989"/>
      <c r="W209" s="989"/>
      <c r="X209" s="989"/>
      <c r="Y209" s="989"/>
      <c r="Z209" s="989"/>
    </row>
    <row r="210" spans="1:26" ht="15.75" customHeight="1">
      <c r="A210" s="989"/>
      <c r="B210" s="1079"/>
      <c r="C210" s="989"/>
      <c r="D210" s="989"/>
      <c r="E210" s="989"/>
      <c r="F210" s="989"/>
      <c r="G210" s="989"/>
      <c r="H210" s="989"/>
      <c r="I210" s="989"/>
      <c r="J210" s="989"/>
      <c r="K210" s="989"/>
      <c r="L210" s="989"/>
      <c r="M210" s="989"/>
      <c r="N210" s="989"/>
      <c r="O210" s="989"/>
      <c r="P210" s="989"/>
      <c r="Q210" s="989"/>
      <c r="R210" s="989"/>
      <c r="S210" s="989"/>
      <c r="T210" s="989"/>
      <c r="U210" s="989"/>
      <c r="V210" s="989"/>
      <c r="W210" s="989"/>
      <c r="X210" s="989"/>
      <c r="Y210" s="989"/>
      <c r="Z210" s="989"/>
    </row>
    <row r="211" spans="1:26" ht="15.75" customHeight="1">
      <c r="A211" s="989"/>
      <c r="B211" s="1079"/>
      <c r="C211" s="989"/>
      <c r="D211" s="989"/>
      <c r="E211" s="989"/>
      <c r="F211" s="989"/>
      <c r="G211" s="989"/>
      <c r="H211" s="989"/>
      <c r="I211" s="989"/>
      <c r="J211" s="989"/>
      <c r="K211" s="989"/>
      <c r="L211" s="989"/>
      <c r="M211" s="989"/>
      <c r="N211" s="989"/>
      <c r="O211" s="989"/>
      <c r="P211" s="989"/>
      <c r="Q211" s="989"/>
      <c r="R211" s="989"/>
      <c r="S211" s="989"/>
      <c r="T211" s="989"/>
      <c r="U211" s="989"/>
      <c r="V211" s="989"/>
      <c r="W211" s="989"/>
      <c r="X211" s="989"/>
      <c r="Y211" s="989"/>
      <c r="Z211" s="989"/>
    </row>
    <row r="212" spans="1:26" ht="15.75" customHeight="1">
      <c r="A212" s="989"/>
      <c r="B212" s="1079"/>
      <c r="C212" s="989"/>
      <c r="D212" s="989"/>
      <c r="E212" s="989"/>
      <c r="F212" s="989"/>
      <c r="G212" s="989"/>
      <c r="H212" s="989"/>
      <c r="I212" s="989"/>
      <c r="J212" s="989"/>
      <c r="K212" s="989"/>
      <c r="L212" s="989"/>
      <c r="M212" s="989"/>
      <c r="N212" s="989"/>
      <c r="O212" s="989"/>
      <c r="P212" s="989"/>
      <c r="Q212" s="989"/>
      <c r="R212" s="989"/>
      <c r="S212" s="989"/>
      <c r="T212" s="989"/>
      <c r="U212" s="989"/>
      <c r="V212" s="989"/>
      <c r="W212" s="989"/>
      <c r="X212" s="989"/>
      <c r="Y212" s="989"/>
      <c r="Z212" s="989"/>
    </row>
    <row r="213" spans="1:26" ht="15.75" customHeight="1">
      <c r="A213" s="989"/>
      <c r="B213" s="1079"/>
      <c r="C213" s="989"/>
      <c r="D213" s="989"/>
      <c r="E213" s="989"/>
      <c r="F213" s="989"/>
      <c r="G213" s="989"/>
      <c r="H213" s="989"/>
      <c r="I213" s="989"/>
      <c r="J213" s="989"/>
      <c r="K213" s="989"/>
      <c r="L213" s="989"/>
      <c r="M213" s="989"/>
      <c r="N213" s="989"/>
      <c r="O213" s="989"/>
      <c r="P213" s="989"/>
      <c r="Q213" s="989"/>
      <c r="R213" s="989"/>
      <c r="S213" s="989"/>
      <c r="T213" s="989"/>
      <c r="U213" s="989"/>
      <c r="V213" s="989"/>
      <c r="W213" s="989"/>
      <c r="X213" s="989"/>
      <c r="Y213" s="989"/>
      <c r="Z213" s="989"/>
    </row>
    <row r="214" spans="1:26" ht="15.75" customHeight="1">
      <c r="A214" s="989"/>
      <c r="B214" s="1079"/>
      <c r="C214" s="989"/>
      <c r="D214" s="989"/>
      <c r="E214" s="989"/>
      <c r="F214" s="989"/>
      <c r="G214" s="989"/>
      <c r="H214" s="989"/>
      <c r="I214" s="989"/>
      <c r="J214" s="989"/>
      <c r="K214" s="989"/>
      <c r="L214" s="989"/>
      <c r="M214" s="989"/>
      <c r="N214" s="989"/>
      <c r="O214" s="989"/>
      <c r="P214" s="989"/>
      <c r="Q214" s="989"/>
      <c r="R214" s="989"/>
      <c r="S214" s="989"/>
      <c r="T214" s="989"/>
      <c r="U214" s="989"/>
      <c r="V214" s="989"/>
      <c r="W214" s="989"/>
      <c r="X214" s="989"/>
      <c r="Y214" s="989"/>
      <c r="Z214" s="989"/>
    </row>
    <row r="215" spans="1:26" ht="15.75" customHeight="1">
      <c r="A215" s="989"/>
      <c r="B215" s="1079"/>
      <c r="C215" s="989"/>
      <c r="D215" s="989"/>
      <c r="E215" s="989"/>
      <c r="F215" s="989"/>
      <c r="G215" s="989"/>
      <c r="H215" s="989"/>
      <c r="I215" s="989"/>
      <c r="J215" s="989"/>
      <c r="K215" s="989"/>
      <c r="L215" s="989"/>
      <c r="M215" s="989"/>
      <c r="N215" s="989"/>
      <c r="O215" s="989"/>
      <c r="P215" s="989"/>
      <c r="Q215" s="989"/>
      <c r="R215" s="989"/>
      <c r="S215" s="989"/>
      <c r="T215" s="989"/>
      <c r="U215" s="989"/>
      <c r="V215" s="989"/>
      <c r="W215" s="989"/>
      <c r="X215" s="989"/>
      <c r="Y215" s="989"/>
      <c r="Z215" s="989"/>
    </row>
    <row r="216" spans="1:26" ht="15.75" customHeight="1">
      <c r="A216" s="989"/>
      <c r="B216" s="1079"/>
      <c r="C216" s="989"/>
      <c r="D216" s="989"/>
      <c r="E216" s="989"/>
      <c r="F216" s="989"/>
      <c r="G216" s="989"/>
      <c r="H216" s="989"/>
      <c r="I216" s="989"/>
      <c r="J216" s="989"/>
      <c r="K216" s="989"/>
      <c r="L216" s="989"/>
      <c r="M216" s="989"/>
      <c r="N216" s="989"/>
      <c r="O216" s="989"/>
      <c r="P216" s="989"/>
      <c r="Q216" s="989"/>
      <c r="R216" s="989"/>
      <c r="S216" s="989"/>
      <c r="T216" s="989"/>
      <c r="U216" s="989"/>
      <c r="V216" s="989"/>
      <c r="W216" s="989"/>
      <c r="X216" s="989"/>
      <c r="Y216" s="989"/>
      <c r="Z216" s="989"/>
    </row>
    <row r="217" spans="1:26" ht="15.75" customHeight="1">
      <c r="A217" s="989"/>
      <c r="B217" s="1079"/>
      <c r="C217" s="989"/>
      <c r="D217" s="989"/>
      <c r="E217" s="989"/>
      <c r="F217" s="989"/>
      <c r="G217" s="989"/>
      <c r="H217" s="989"/>
      <c r="I217" s="989"/>
      <c r="J217" s="989"/>
      <c r="K217" s="989"/>
      <c r="L217" s="989"/>
      <c r="M217" s="989"/>
      <c r="N217" s="989"/>
      <c r="O217" s="989"/>
      <c r="P217" s="989"/>
      <c r="Q217" s="989"/>
      <c r="R217" s="989"/>
      <c r="S217" s="989"/>
      <c r="T217" s="989"/>
      <c r="U217" s="989"/>
      <c r="V217" s="989"/>
      <c r="W217" s="989"/>
      <c r="X217" s="989"/>
      <c r="Y217" s="989"/>
      <c r="Z217" s="989"/>
    </row>
    <row r="218" spans="1:26" ht="15.75" customHeight="1">
      <c r="A218" s="989"/>
      <c r="B218" s="1079"/>
      <c r="C218" s="989"/>
      <c r="D218" s="989"/>
      <c r="E218" s="989"/>
      <c r="F218" s="989"/>
      <c r="G218" s="989"/>
      <c r="H218" s="989"/>
      <c r="I218" s="989"/>
      <c r="J218" s="989"/>
      <c r="K218" s="989"/>
      <c r="L218" s="989"/>
      <c r="M218" s="989"/>
      <c r="N218" s="989"/>
      <c r="O218" s="989"/>
      <c r="P218" s="989"/>
      <c r="Q218" s="989"/>
      <c r="R218" s="989"/>
      <c r="S218" s="989"/>
      <c r="T218" s="989"/>
      <c r="U218" s="989"/>
      <c r="V218" s="989"/>
      <c r="W218" s="989"/>
      <c r="X218" s="989"/>
      <c r="Y218" s="989"/>
      <c r="Z218" s="989"/>
    </row>
    <row r="219" spans="1:26" ht="15.75" customHeight="1">
      <c r="A219" s="989"/>
      <c r="B219" s="1079"/>
      <c r="C219" s="989"/>
      <c r="D219" s="989"/>
      <c r="E219" s="989"/>
      <c r="F219" s="989"/>
      <c r="G219" s="989"/>
      <c r="H219" s="989"/>
      <c r="I219" s="989"/>
      <c r="J219" s="989"/>
      <c r="K219" s="989"/>
      <c r="L219" s="989"/>
      <c r="M219" s="989"/>
      <c r="N219" s="989"/>
      <c r="O219" s="989"/>
      <c r="P219" s="989"/>
      <c r="Q219" s="989"/>
      <c r="R219" s="989"/>
      <c r="S219" s="989"/>
      <c r="T219" s="989"/>
      <c r="U219" s="989"/>
      <c r="V219" s="989"/>
      <c r="W219" s="989"/>
      <c r="X219" s="989"/>
      <c r="Y219" s="989"/>
      <c r="Z219" s="989"/>
    </row>
    <row r="220" spans="1:26" ht="15.75" customHeight="1">
      <c r="A220" s="989"/>
      <c r="B220" s="1079"/>
      <c r="C220" s="989"/>
      <c r="D220" s="989"/>
      <c r="E220" s="989"/>
      <c r="F220" s="989"/>
      <c r="G220" s="989"/>
      <c r="H220" s="989"/>
      <c r="I220" s="989"/>
      <c r="J220" s="989"/>
      <c r="K220" s="989"/>
      <c r="L220" s="989"/>
      <c r="M220" s="989"/>
      <c r="N220" s="989"/>
      <c r="O220" s="989"/>
      <c r="P220" s="989"/>
      <c r="Q220" s="989"/>
      <c r="R220" s="989"/>
      <c r="S220" s="989"/>
      <c r="T220" s="989"/>
      <c r="U220" s="989"/>
      <c r="V220" s="989"/>
      <c r="W220" s="989"/>
      <c r="X220" s="989"/>
      <c r="Y220" s="989"/>
      <c r="Z220" s="989"/>
    </row>
    <row r="221" spans="1:26" ht="15.75" customHeight="1">
      <c r="A221" s="989"/>
      <c r="B221" s="1079"/>
      <c r="C221" s="989"/>
      <c r="D221" s="989"/>
      <c r="E221" s="989"/>
      <c r="F221" s="989"/>
      <c r="G221" s="989"/>
      <c r="H221" s="989"/>
      <c r="I221" s="989"/>
      <c r="J221" s="989"/>
      <c r="K221" s="989"/>
      <c r="L221" s="989"/>
      <c r="M221" s="989"/>
      <c r="N221" s="989"/>
      <c r="O221" s="989"/>
      <c r="P221" s="989"/>
      <c r="Q221" s="989"/>
      <c r="R221" s="989"/>
      <c r="S221" s="989"/>
      <c r="T221" s="989"/>
      <c r="U221" s="989"/>
      <c r="V221" s="989"/>
      <c r="W221" s="989"/>
      <c r="X221" s="989"/>
      <c r="Y221" s="989"/>
      <c r="Z221" s="989"/>
    </row>
    <row r="222" spans="1:26" ht="15.75" customHeight="1">
      <c r="A222" s="989"/>
      <c r="B222" s="1079"/>
      <c r="C222" s="989"/>
      <c r="D222" s="989"/>
      <c r="E222" s="989"/>
      <c r="F222" s="989"/>
      <c r="G222" s="989"/>
      <c r="H222" s="989"/>
      <c r="I222" s="989"/>
      <c r="J222" s="989"/>
      <c r="K222" s="989"/>
      <c r="L222" s="989"/>
      <c r="M222" s="989"/>
      <c r="N222" s="989"/>
      <c r="O222" s="989"/>
      <c r="P222" s="989"/>
      <c r="Q222" s="989"/>
      <c r="R222" s="989"/>
      <c r="S222" s="989"/>
      <c r="T222" s="989"/>
      <c r="U222" s="989"/>
      <c r="V222" s="989"/>
      <c r="W222" s="989"/>
      <c r="X222" s="989"/>
      <c r="Y222" s="989"/>
      <c r="Z222" s="989"/>
    </row>
    <row r="223" spans="1:26" ht="15.75" customHeight="1">
      <c r="A223" s="989"/>
      <c r="B223" s="1079"/>
      <c r="C223" s="989"/>
      <c r="D223" s="989"/>
      <c r="E223" s="989"/>
      <c r="F223" s="989"/>
      <c r="G223" s="989"/>
      <c r="H223" s="989"/>
      <c r="I223" s="989"/>
      <c r="J223" s="989"/>
      <c r="K223" s="989"/>
      <c r="L223" s="989"/>
      <c r="M223" s="989"/>
      <c r="N223" s="989"/>
      <c r="O223" s="989"/>
      <c r="P223" s="989"/>
      <c r="Q223" s="989"/>
      <c r="R223" s="989"/>
      <c r="S223" s="989"/>
      <c r="T223" s="989"/>
      <c r="U223" s="989"/>
      <c r="V223" s="989"/>
      <c r="W223" s="989"/>
      <c r="X223" s="989"/>
      <c r="Y223" s="989"/>
      <c r="Z223" s="989"/>
    </row>
    <row r="224" spans="1:26" ht="15.75" customHeight="1">
      <c r="A224" s="989"/>
      <c r="B224" s="1079"/>
      <c r="C224" s="989"/>
      <c r="D224" s="989"/>
      <c r="E224" s="989"/>
      <c r="F224" s="989"/>
      <c r="G224" s="989"/>
      <c r="H224" s="989"/>
      <c r="I224" s="989"/>
      <c r="J224" s="989"/>
      <c r="K224" s="989"/>
      <c r="L224" s="989"/>
      <c r="M224" s="989"/>
      <c r="N224" s="989"/>
      <c r="O224" s="989"/>
      <c r="P224" s="989"/>
      <c r="Q224" s="989"/>
      <c r="R224" s="989"/>
      <c r="S224" s="989"/>
      <c r="T224" s="989"/>
      <c r="U224" s="989"/>
      <c r="V224" s="989"/>
      <c r="W224" s="989"/>
      <c r="X224" s="989"/>
      <c r="Y224" s="989"/>
      <c r="Z224" s="989"/>
    </row>
    <row r="225" spans="1:26" ht="15.75" customHeight="1">
      <c r="A225" s="989"/>
      <c r="B225" s="1079"/>
      <c r="C225" s="989"/>
      <c r="D225" s="989"/>
      <c r="E225" s="989"/>
      <c r="F225" s="989"/>
      <c r="G225" s="989"/>
      <c r="H225" s="989"/>
      <c r="I225" s="989"/>
      <c r="J225" s="989"/>
      <c r="K225" s="989"/>
      <c r="L225" s="989"/>
      <c r="M225" s="989"/>
      <c r="N225" s="989"/>
      <c r="O225" s="989"/>
      <c r="P225" s="989"/>
      <c r="Q225" s="989"/>
      <c r="R225" s="989"/>
      <c r="S225" s="989"/>
      <c r="T225" s="989"/>
      <c r="U225" s="989"/>
      <c r="V225" s="989"/>
      <c r="W225" s="989"/>
      <c r="X225" s="989"/>
      <c r="Y225" s="989"/>
      <c r="Z225" s="989"/>
    </row>
    <row r="226" spans="1:26" ht="15.75" customHeight="1">
      <c r="A226" s="989"/>
      <c r="B226" s="1079"/>
      <c r="C226" s="989"/>
      <c r="D226" s="989"/>
      <c r="E226" s="989"/>
      <c r="F226" s="989"/>
      <c r="G226" s="989"/>
      <c r="H226" s="989"/>
      <c r="I226" s="989"/>
      <c r="J226" s="989"/>
      <c r="K226" s="989"/>
      <c r="L226" s="989"/>
      <c r="M226" s="989"/>
      <c r="N226" s="989"/>
      <c r="O226" s="989"/>
      <c r="P226" s="989"/>
      <c r="Q226" s="989"/>
      <c r="R226" s="989"/>
      <c r="S226" s="989"/>
      <c r="T226" s="989"/>
      <c r="U226" s="989"/>
      <c r="V226" s="989"/>
      <c r="W226" s="989"/>
      <c r="X226" s="989"/>
      <c r="Y226" s="989"/>
      <c r="Z226" s="989"/>
    </row>
    <row r="227" spans="1:26" ht="15.75" customHeight="1">
      <c r="A227" s="989"/>
      <c r="B227" s="1079"/>
      <c r="C227" s="989"/>
      <c r="D227" s="989"/>
      <c r="E227" s="989"/>
      <c r="F227" s="989"/>
      <c r="G227" s="989"/>
      <c r="H227" s="989"/>
      <c r="I227" s="989"/>
      <c r="J227" s="989"/>
      <c r="K227" s="989"/>
      <c r="L227" s="989"/>
      <c r="M227" s="989"/>
      <c r="N227" s="989"/>
      <c r="O227" s="989"/>
      <c r="P227" s="989"/>
      <c r="Q227" s="989"/>
      <c r="R227" s="989"/>
      <c r="S227" s="989"/>
      <c r="T227" s="989"/>
      <c r="U227" s="989"/>
      <c r="V227" s="989"/>
      <c r="W227" s="989"/>
      <c r="X227" s="989"/>
      <c r="Y227" s="989"/>
      <c r="Z227" s="989"/>
    </row>
    <row r="228" spans="1:26" ht="15.75" customHeight="1">
      <c r="A228" s="989"/>
      <c r="B228" s="1079"/>
      <c r="C228" s="989"/>
      <c r="D228" s="989"/>
      <c r="E228" s="989"/>
      <c r="F228" s="989"/>
      <c r="G228" s="989"/>
      <c r="H228" s="989"/>
      <c r="I228" s="989"/>
      <c r="J228" s="989"/>
      <c r="K228" s="989"/>
      <c r="L228" s="989"/>
      <c r="M228" s="989"/>
      <c r="N228" s="989"/>
      <c r="O228" s="989"/>
      <c r="P228" s="989"/>
      <c r="Q228" s="989"/>
      <c r="R228" s="989"/>
      <c r="S228" s="989"/>
      <c r="T228" s="989"/>
      <c r="U228" s="989"/>
      <c r="V228" s="989"/>
      <c r="W228" s="989"/>
      <c r="X228" s="989"/>
      <c r="Y228" s="989"/>
      <c r="Z228" s="989"/>
    </row>
    <row r="229" spans="1:26" ht="15.75" customHeight="1">
      <c r="A229" s="989"/>
      <c r="B229" s="1079"/>
      <c r="C229" s="989"/>
      <c r="D229" s="989"/>
      <c r="E229" s="989"/>
      <c r="F229" s="989"/>
      <c r="G229" s="989"/>
      <c r="H229" s="989"/>
      <c r="I229" s="989"/>
      <c r="J229" s="989"/>
      <c r="K229" s="989"/>
      <c r="L229" s="989"/>
      <c r="M229" s="989"/>
      <c r="N229" s="989"/>
      <c r="O229" s="989"/>
      <c r="P229" s="989"/>
      <c r="Q229" s="989"/>
      <c r="R229" s="989"/>
      <c r="S229" s="989"/>
      <c r="T229" s="989"/>
      <c r="U229" s="989"/>
      <c r="V229" s="989"/>
      <c r="W229" s="989"/>
      <c r="X229" s="989"/>
      <c r="Y229" s="989"/>
      <c r="Z229" s="989"/>
    </row>
    <row r="230" spans="1:26" ht="15.75" customHeight="1">
      <c r="A230" s="989"/>
      <c r="B230" s="1079"/>
      <c r="C230" s="989"/>
      <c r="D230" s="989"/>
      <c r="E230" s="989"/>
      <c r="F230" s="989"/>
      <c r="G230" s="989"/>
      <c r="H230" s="989"/>
      <c r="I230" s="989"/>
      <c r="J230" s="989"/>
      <c r="K230" s="989"/>
      <c r="L230" s="989"/>
      <c r="M230" s="989"/>
      <c r="N230" s="989"/>
      <c r="O230" s="989"/>
      <c r="P230" s="989"/>
      <c r="Q230" s="989"/>
      <c r="R230" s="989"/>
      <c r="S230" s="989"/>
      <c r="T230" s="989"/>
      <c r="U230" s="989"/>
      <c r="V230" s="989"/>
      <c r="W230" s="989"/>
      <c r="X230" s="989"/>
      <c r="Y230" s="989"/>
      <c r="Z230" s="989"/>
    </row>
    <row r="231" spans="1:26" ht="15.75" customHeight="1">
      <c r="A231" s="989"/>
      <c r="B231" s="1079"/>
      <c r="C231" s="989"/>
      <c r="D231" s="989"/>
      <c r="E231" s="989"/>
      <c r="F231" s="989"/>
      <c r="G231" s="989"/>
      <c r="H231" s="989"/>
      <c r="I231" s="989"/>
      <c r="J231" s="989"/>
      <c r="K231" s="989"/>
      <c r="L231" s="989"/>
      <c r="M231" s="989"/>
      <c r="N231" s="989"/>
      <c r="O231" s="989"/>
      <c r="P231" s="989"/>
      <c r="Q231" s="989"/>
      <c r="R231" s="989"/>
      <c r="S231" s="989"/>
      <c r="T231" s="989"/>
      <c r="U231" s="989"/>
      <c r="V231" s="989"/>
      <c r="W231" s="989"/>
      <c r="X231" s="989"/>
      <c r="Y231" s="989"/>
      <c r="Z231" s="989"/>
    </row>
    <row r="232" spans="1:26" ht="15.75" customHeight="1">
      <c r="A232" s="989"/>
      <c r="B232" s="1079"/>
      <c r="C232" s="989"/>
      <c r="D232" s="989"/>
      <c r="E232" s="989"/>
      <c r="F232" s="989"/>
      <c r="G232" s="989"/>
      <c r="H232" s="989"/>
      <c r="I232" s="989"/>
      <c r="J232" s="989"/>
      <c r="K232" s="989"/>
      <c r="L232" s="989"/>
      <c r="M232" s="989"/>
      <c r="N232" s="989"/>
      <c r="O232" s="989"/>
      <c r="P232" s="989"/>
      <c r="Q232" s="989"/>
      <c r="R232" s="989"/>
      <c r="S232" s="989"/>
      <c r="T232" s="989"/>
      <c r="U232" s="989"/>
      <c r="V232" s="989"/>
      <c r="W232" s="989"/>
      <c r="X232" s="989"/>
      <c r="Y232" s="989"/>
      <c r="Z232" s="989"/>
    </row>
    <row r="233" spans="1:26" ht="15.75" customHeight="1">
      <c r="A233" s="989"/>
      <c r="B233" s="1079"/>
      <c r="C233" s="989"/>
      <c r="D233" s="989"/>
      <c r="E233" s="989"/>
      <c r="F233" s="989"/>
      <c r="G233" s="989"/>
      <c r="H233" s="989"/>
      <c r="I233" s="989"/>
      <c r="J233" s="989"/>
      <c r="K233" s="989"/>
      <c r="L233" s="989"/>
      <c r="M233" s="989"/>
      <c r="N233" s="989"/>
      <c r="O233" s="989"/>
      <c r="P233" s="989"/>
      <c r="Q233" s="989"/>
      <c r="R233" s="989"/>
      <c r="S233" s="989"/>
      <c r="T233" s="989"/>
      <c r="U233" s="989"/>
      <c r="V233" s="989"/>
      <c r="W233" s="989"/>
      <c r="X233" s="989"/>
      <c r="Y233" s="989"/>
      <c r="Z233" s="989"/>
    </row>
    <row r="234" spans="1:26" ht="15.75" customHeight="1">
      <c r="A234" s="989"/>
      <c r="B234" s="1079"/>
      <c r="C234" s="989"/>
      <c r="D234" s="989"/>
      <c r="E234" s="989"/>
      <c r="F234" s="989"/>
      <c r="G234" s="989"/>
      <c r="H234" s="989"/>
      <c r="I234" s="989"/>
      <c r="J234" s="989"/>
      <c r="K234" s="989"/>
      <c r="L234" s="989"/>
      <c r="M234" s="989"/>
      <c r="N234" s="989"/>
      <c r="O234" s="989"/>
      <c r="P234" s="989"/>
      <c r="Q234" s="989"/>
      <c r="R234" s="989"/>
      <c r="S234" s="989"/>
      <c r="T234" s="989"/>
      <c r="U234" s="989"/>
      <c r="V234" s="989"/>
      <c r="W234" s="989"/>
      <c r="X234" s="989"/>
      <c r="Y234" s="989"/>
      <c r="Z234" s="989"/>
    </row>
    <row r="235" spans="1:26" ht="15.75" customHeight="1">
      <c r="A235" s="989"/>
      <c r="B235" s="1079"/>
      <c r="C235" s="989"/>
      <c r="D235" s="989"/>
      <c r="E235" s="989"/>
      <c r="F235" s="989"/>
      <c r="G235" s="989"/>
      <c r="H235" s="989"/>
      <c r="I235" s="989"/>
      <c r="J235" s="989"/>
      <c r="K235" s="989"/>
      <c r="L235" s="989"/>
      <c r="M235" s="989"/>
      <c r="N235" s="989"/>
      <c r="O235" s="989"/>
      <c r="P235" s="989"/>
      <c r="Q235" s="989"/>
      <c r="R235" s="989"/>
      <c r="S235" s="989"/>
      <c r="T235" s="989"/>
      <c r="U235" s="989"/>
      <c r="V235" s="989"/>
      <c r="W235" s="989"/>
      <c r="X235" s="989"/>
      <c r="Y235" s="989"/>
      <c r="Z235" s="989"/>
    </row>
    <row r="236" spans="1:26" ht="15.75" customHeight="1">
      <c r="A236" s="989"/>
      <c r="B236" s="1079"/>
      <c r="C236" s="989"/>
      <c r="D236" s="989"/>
      <c r="E236" s="989"/>
      <c r="F236" s="989"/>
      <c r="G236" s="989"/>
      <c r="H236" s="989"/>
      <c r="I236" s="989"/>
      <c r="J236" s="989"/>
      <c r="K236" s="989"/>
      <c r="L236" s="989"/>
      <c r="M236" s="989"/>
      <c r="N236" s="989"/>
      <c r="O236" s="989"/>
      <c r="P236" s="989"/>
      <c r="Q236" s="989"/>
      <c r="R236" s="989"/>
      <c r="S236" s="989"/>
      <c r="T236" s="989"/>
      <c r="U236" s="989"/>
      <c r="V236" s="989"/>
      <c r="W236" s="989"/>
      <c r="X236" s="989"/>
      <c r="Y236" s="989"/>
      <c r="Z236" s="989"/>
    </row>
    <row r="237" spans="1:26" ht="15.75" customHeight="1">
      <c r="A237" s="989"/>
      <c r="B237" s="1079"/>
      <c r="C237" s="989"/>
      <c r="D237" s="989"/>
      <c r="E237" s="989"/>
      <c r="F237" s="989"/>
      <c r="G237" s="989"/>
      <c r="H237" s="989"/>
      <c r="I237" s="989"/>
      <c r="J237" s="989"/>
      <c r="K237" s="989"/>
      <c r="L237" s="989"/>
      <c r="M237" s="989"/>
      <c r="N237" s="989"/>
      <c r="O237" s="989"/>
      <c r="P237" s="989"/>
      <c r="Q237" s="989"/>
      <c r="R237" s="989"/>
      <c r="S237" s="989"/>
      <c r="T237" s="989"/>
      <c r="U237" s="989"/>
      <c r="V237" s="989"/>
      <c r="W237" s="989"/>
      <c r="X237" s="989"/>
      <c r="Y237" s="989"/>
      <c r="Z237" s="989"/>
    </row>
    <row r="238" spans="1:26" ht="15.75" customHeight="1">
      <c r="A238" s="989"/>
      <c r="B238" s="1079"/>
      <c r="C238" s="989"/>
      <c r="D238" s="989"/>
      <c r="E238" s="989"/>
      <c r="F238" s="989"/>
      <c r="G238" s="989"/>
      <c r="H238" s="989"/>
      <c r="I238" s="989"/>
      <c r="J238" s="989"/>
      <c r="K238" s="989"/>
      <c r="L238" s="989"/>
      <c r="M238" s="989"/>
      <c r="N238" s="989"/>
      <c r="O238" s="989"/>
      <c r="P238" s="989"/>
      <c r="Q238" s="989"/>
      <c r="R238" s="989"/>
      <c r="S238" s="989"/>
      <c r="T238" s="989"/>
      <c r="U238" s="989"/>
      <c r="V238" s="989"/>
      <c r="W238" s="989"/>
      <c r="X238" s="989"/>
      <c r="Y238" s="989"/>
      <c r="Z238" s="989"/>
    </row>
    <row r="239" spans="1:26" ht="15.75" customHeight="1">
      <c r="A239" s="989"/>
      <c r="B239" s="1079"/>
      <c r="C239" s="989"/>
      <c r="D239" s="989"/>
      <c r="E239" s="989"/>
      <c r="F239" s="989"/>
      <c r="G239" s="989"/>
      <c r="H239" s="989"/>
      <c r="I239" s="989"/>
      <c r="J239" s="989"/>
      <c r="K239" s="989"/>
      <c r="L239" s="989"/>
      <c r="M239" s="989"/>
      <c r="N239" s="989"/>
      <c r="O239" s="989"/>
      <c r="P239" s="989"/>
      <c r="Q239" s="989"/>
      <c r="R239" s="989"/>
      <c r="S239" s="989"/>
      <c r="T239" s="989"/>
      <c r="U239" s="989"/>
      <c r="V239" s="989"/>
      <c r="W239" s="989"/>
      <c r="X239" s="989"/>
      <c r="Y239" s="989"/>
      <c r="Z239" s="989"/>
    </row>
    <row r="240" spans="1:26" ht="15.75" customHeight="1">
      <c r="A240" s="989"/>
      <c r="B240" s="1079"/>
      <c r="C240" s="989"/>
      <c r="D240" s="989"/>
      <c r="E240" s="989"/>
      <c r="F240" s="989"/>
      <c r="G240" s="989"/>
      <c r="H240" s="989"/>
      <c r="I240" s="989"/>
      <c r="J240" s="989"/>
      <c r="K240" s="989"/>
      <c r="L240" s="989"/>
      <c r="M240" s="989"/>
      <c r="N240" s="989"/>
      <c r="O240" s="989"/>
      <c r="P240" s="989"/>
      <c r="Q240" s="989"/>
      <c r="R240" s="989"/>
      <c r="S240" s="989"/>
      <c r="T240" s="989"/>
      <c r="U240" s="989"/>
      <c r="V240" s="989"/>
      <c r="W240" s="989"/>
      <c r="X240" s="989"/>
      <c r="Y240" s="989"/>
      <c r="Z240" s="989"/>
    </row>
    <row r="241" spans="1:26" ht="15.75" customHeight="1">
      <c r="A241" s="989"/>
      <c r="B241" s="1079"/>
      <c r="C241" s="989"/>
      <c r="D241" s="989"/>
      <c r="E241" s="989"/>
      <c r="F241" s="989"/>
      <c r="G241" s="989"/>
      <c r="H241" s="989"/>
      <c r="I241" s="989"/>
      <c r="J241" s="989"/>
      <c r="K241" s="989"/>
      <c r="L241" s="989"/>
      <c r="M241" s="989"/>
      <c r="N241" s="989"/>
      <c r="O241" s="989"/>
      <c r="P241" s="989"/>
      <c r="Q241" s="989"/>
      <c r="R241" s="989"/>
      <c r="S241" s="989"/>
      <c r="T241" s="989"/>
      <c r="U241" s="989"/>
      <c r="V241" s="989"/>
      <c r="W241" s="989"/>
      <c r="X241" s="989"/>
      <c r="Y241" s="989"/>
      <c r="Z241" s="989"/>
    </row>
    <row r="242" spans="1:26" ht="15.75" customHeight="1">
      <c r="A242" s="989"/>
      <c r="B242" s="1079"/>
      <c r="C242" s="989"/>
      <c r="D242" s="989"/>
      <c r="E242" s="989"/>
      <c r="F242" s="989"/>
      <c r="G242" s="989"/>
      <c r="H242" s="989"/>
      <c r="I242" s="989"/>
      <c r="J242" s="989"/>
      <c r="K242" s="989"/>
      <c r="L242" s="989"/>
      <c r="M242" s="989"/>
      <c r="N242" s="989"/>
      <c r="O242" s="989"/>
      <c r="P242" s="989"/>
      <c r="Q242" s="989"/>
      <c r="R242" s="989"/>
      <c r="S242" s="989"/>
      <c r="T242" s="989"/>
      <c r="U242" s="989"/>
      <c r="V242" s="989"/>
      <c r="W242" s="989"/>
      <c r="X242" s="989"/>
      <c r="Y242" s="989"/>
      <c r="Z242" s="989"/>
    </row>
    <row r="243" spans="1:26" ht="15.75" customHeight="1">
      <c r="A243" s="989"/>
      <c r="B243" s="1079"/>
      <c r="C243" s="989"/>
      <c r="D243" s="989"/>
      <c r="E243" s="989"/>
      <c r="F243" s="989"/>
      <c r="G243" s="989"/>
      <c r="H243" s="989"/>
      <c r="I243" s="989"/>
      <c r="J243" s="989"/>
      <c r="K243" s="989"/>
      <c r="L243" s="989"/>
      <c r="M243" s="989"/>
      <c r="N243" s="989"/>
      <c r="O243" s="989"/>
      <c r="P243" s="989"/>
      <c r="Q243" s="989"/>
      <c r="R243" s="989"/>
      <c r="S243" s="989"/>
      <c r="T243" s="989"/>
      <c r="U243" s="989"/>
      <c r="V243" s="989"/>
      <c r="W243" s="989"/>
      <c r="X243" s="989"/>
      <c r="Y243" s="989"/>
      <c r="Z243" s="989"/>
    </row>
    <row r="244" spans="1:26" ht="15.75" customHeight="1">
      <c r="A244" s="989"/>
      <c r="B244" s="1079"/>
      <c r="C244" s="989"/>
      <c r="D244" s="989"/>
      <c r="E244" s="989"/>
      <c r="F244" s="989"/>
      <c r="G244" s="989"/>
      <c r="H244" s="989"/>
      <c r="I244" s="989"/>
      <c r="J244" s="989"/>
      <c r="K244" s="989"/>
      <c r="L244" s="989"/>
      <c r="M244" s="989"/>
      <c r="N244" s="989"/>
      <c r="O244" s="989"/>
      <c r="P244" s="989"/>
      <c r="Q244" s="989"/>
      <c r="R244" s="989"/>
      <c r="S244" s="989"/>
      <c r="T244" s="989"/>
      <c r="U244" s="989"/>
      <c r="V244" s="989"/>
      <c r="W244" s="989"/>
      <c r="X244" s="989"/>
      <c r="Y244" s="989"/>
      <c r="Z244" s="989"/>
    </row>
    <row r="245" spans="1:26" ht="15.75" customHeight="1">
      <c r="A245" s="989"/>
      <c r="B245" s="1079"/>
      <c r="C245" s="989"/>
      <c r="D245" s="989"/>
      <c r="E245" s="989"/>
      <c r="F245" s="989"/>
      <c r="G245" s="989"/>
      <c r="H245" s="989"/>
      <c r="I245" s="989"/>
      <c r="J245" s="989"/>
      <c r="K245" s="989"/>
      <c r="L245" s="989"/>
      <c r="M245" s="989"/>
      <c r="N245" s="989"/>
      <c r="O245" s="989"/>
      <c r="P245" s="989"/>
      <c r="Q245" s="989"/>
      <c r="R245" s="989"/>
      <c r="S245" s="989"/>
      <c r="T245" s="989"/>
      <c r="U245" s="989"/>
      <c r="V245" s="989"/>
      <c r="W245" s="989"/>
      <c r="X245" s="989"/>
      <c r="Y245" s="989"/>
      <c r="Z245" s="989"/>
    </row>
    <row r="246" spans="1:26" ht="15.75" customHeight="1">
      <c r="A246" s="989"/>
      <c r="B246" s="1079"/>
      <c r="C246" s="989"/>
      <c r="D246" s="989"/>
      <c r="E246" s="989"/>
      <c r="F246" s="989"/>
      <c r="G246" s="989"/>
      <c r="H246" s="989"/>
      <c r="I246" s="989"/>
      <c r="J246" s="989"/>
      <c r="K246" s="989"/>
      <c r="L246" s="989"/>
      <c r="M246" s="989"/>
      <c r="N246" s="989"/>
      <c r="O246" s="989"/>
      <c r="P246" s="989"/>
      <c r="Q246" s="989"/>
      <c r="R246" s="989"/>
      <c r="S246" s="989"/>
      <c r="T246" s="989"/>
      <c r="U246" s="989"/>
      <c r="V246" s="989"/>
      <c r="W246" s="989"/>
      <c r="X246" s="989"/>
      <c r="Y246" s="989"/>
      <c r="Z246" s="989"/>
    </row>
    <row r="247" spans="1:26" ht="15.75" customHeight="1">
      <c r="A247" s="989"/>
      <c r="B247" s="1079"/>
      <c r="C247" s="989"/>
      <c r="D247" s="989"/>
      <c r="E247" s="989"/>
      <c r="F247" s="989"/>
      <c r="G247" s="989"/>
      <c r="H247" s="989"/>
      <c r="I247" s="989"/>
      <c r="J247" s="989"/>
      <c r="K247" s="989"/>
      <c r="L247" s="989"/>
      <c r="M247" s="989"/>
      <c r="N247" s="989"/>
      <c r="O247" s="989"/>
      <c r="P247" s="989"/>
      <c r="Q247" s="989"/>
      <c r="R247" s="989"/>
      <c r="S247" s="989"/>
      <c r="T247" s="989"/>
      <c r="U247" s="989"/>
      <c r="V247" s="989"/>
      <c r="W247" s="989"/>
      <c r="X247" s="989"/>
      <c r="Y247" s="989"/>
      <c r="Z247" s="989"/>
    </row>
    <row r="248" spans="1:26" ht="15.75" customHeight="1">
      <c r="A248" s="989"/>
      <c r="B248" s="1079"/>
      <c r="C248" s="989"/>
      <c r="D248" s="989"/>
      <c r="E248" s="989"/>
      <c r="F248" s="989"/>
      <c r="G248" s="989"/>
      <c r="H248" s="989"/>
      <c r="I248" s="989"/>
      <c r="J248" s="989"/>
      <c r="K248" s="989"/>
      <c r="L248" s="989"/>
      <c r="M248" s="989"/>
      <c r="N248" s="989"/>
      <c r="O248" s="989"/>
      <c r="P248" s="989"/>
      <c r="Q248" s="989"/>
      <c r="R248" s="989"/>
      <c r="S248" s="989"/>
      <c r="T248" s="989"/>
      <c r="U248" s="989"/>
      <c r="V248" s="989"/>
      <c r="W248" s="989"/>
      <c r="X248" s="989"/>
      <c r="Y248" s="989"/>
      <c r="Z248" s="989"/>
    </row>
    <row r="249" spans="1:26" ht="15.75" customHeight="1">
      <c r="A249" s="989"/>
      <c r="B249" s="1079"/>
      <c r="C249" s="989"/>
      <c r="D249" s="989"/>
      <c r="E249" s="989"/>
      <c r="F249" s="989"/>
      <c r="G249" s="989"/>
      <c r="H249" s="989"/>
      <c r="I249" s="989"/>
      <c r="J249" s="989"/>
      <c r="K249" s="989"/>
      <c r="L249" s="989"/>
      <c r="M249" s="989"/>
      <c r="N249" s="989"/>
      <c r="O249" s="989"/>
      <c r="P249" s="989"/>
      <c r="Q249" s="989"/>
      <c r="R249" s="989"/>
      <c r="S249" s="989"/>
      <c r="T249" s="989"/>
      <c r="U249" s="989"/>
      <c r="V249" s="989"/>
      <c r="W249" s="989"/>
      <c r="X249" s="989"/>
      <c r="Y249" s="989"/>
      <c r="Z249" s="989"/>
    </row>
    <row r="250" spans="1:26" ht="15.75" customHeight="1">
      <c r="A250" s="989"/>
      <c r="B250" s="1079"/>
      <c r="C250" s="989"/>
      <c r="D250" s="989"/>
      <c r="E250" s="989"/>
      <c r="F250" s="989"/>
      <c r="G250" s="989"/>
      <c r="H250" s="989"/>
      <c r="I250" s="989"/>
      <c r="J250" s="989"/>
      <c r="K250" s="989"/>
      <c r="L250" s="989"/>
      <c r="M250" s="989"/>
      <c r="N250" s="989"/>
      <c r="O250" s="989"/>
      <c r="P250" s="989"/>
      <c r="Q250" s="989"/>
      <c r="R250" s="989"/>
      <c r="S250" s="989"/>
      <c r="T250" s="989"/>
      <c r="U250" s="989"/>
      <c r="V250" s="989"/>
      <c r="W250" s="989"/>
      <c r="X250" s="989"/>
      <c r="Y250" s="989"/>
      <c r="Z250" s="989"/>
    </row>
    <row r="251" spans="1:26" ht="15.75" customHeight="1">
      <c r="A251" s="989"/>
      <c r="B251" s="1079"/>
      <c r="C251" s="989"/>
      <c r="D251" s="989"/>
      <c r="E251" s="989"/>
      <c r="F251" s="989"/>
      <c r="G251" s="989"/>
      <c r="H251" s="989"/>
      <c r="I251" s="989"/>
      <c r="J251" s="989"/>
      <c r="K251" s="989"/>
      <c r="L251" s="989"/>
      <c r="M251" s="989"/>
      <c r="N251" s="989"/>
      <c r="O251" s="989"/>
      <c r="P251" s="989"/>
      <c r="Q251" s="989"/>
      <c r="R251" s="989"/>
      <c r="S251" s="989"/>
      <c r="T251" s="989"/>
      <c r="U251" s="989"/>
      <c r="V251" s="989"/>
      <c r="W251" s="989"/>
      <c r="X251" s="989"/>
      <c r="Y251" s="989"/>
      <c r="Z251" s="989"/>
    </row>
    <row r="252" spans="1:26" ht="15.75" customHeight="1">
      <c r="A252" s="989"/>
      <c r="B252" s="1079"/>
      <c r="C252" s="989"/>
      <c r="D252" s="989"/>
      <c r="E252" s="989"/>
      <c r="F252" s="989"/>
      <c r="G252" s="989"/>
      <c r="H252" s="989"/>
      <c r="I252" s="989"/>
      <c r="J252" s="989"/>
      <c r="K252" s="989"/>
      <c r="L252" s="989"/>
      <c r="M252" s="989"/>
      <c r="N252" s="989"/>
      <c r="O252" s="989"/>
      <c r="P252" s="989"/>
      <c r="Q252" s="989"/>
      <c r="R252" s="989"/>
      <c r="S252" s="989"/>
      <c r="T252" s="989"/>
      <c r="U252" s="989"/>
      <c r="V252" s="989"/>
      <c r="W252" s="989"/>
      <c r="X252" s="989"/>
      <c r="Y252" s="989"/>
      <c r="Z252" s="989"/>
    </row>
    <row r="253" spans="1:26" ht="15.75" customHeight="1">
      <c r="A253" s="989"/>
      <c r="B253" s="1079"/>
      <c r="C253" s="989"/>
      <c r="D253" s="989"/>
      <c r="E253" s="989"/>
      <c r="F253" s="989"/>
      <c r="G253" s="989"/>
      <c r="H253" s="989"/>
      <c r="I253" s="989"/>
      <c r="J253" s="989"/>
      <c r="K253" s="989"/>
      <c r="L253" s="989"/>
      <c r="M253" s="989"/>
      <c r="N253" s="989"/>
      <c r="O253" s="989"/>
      <c r="P253" s="989"/>
      <c r="Q253" s="989"/>
      <c r="R253" s="989"/>
      <c r="S253" s="989"/>
      <c r="T253" s="989"/>
      <c r="U253" s="989"/>
      <c r="V253" s="989"/>
      <c r="W253" s="989"/>
      <c r="X253" s="989"/>
      <c r="Y253" s="989"/>
      <c r="Z253" s="989"/>
    </row>
    <row r="254" spans="1:26" ht="15.75" customHeight="1">
      <c r="A254" s="989"/>
      <c r="B254" s="1079"/>
      <c r="C254" s="989"/>
      <c r="D254" s="989"/>
      <c r="E254" s="989"/>
      <c r="F254" s="989"/>
      <c r="G254" s="989"/>
      <c r="H254" s="989"/>
      <c r="I254" s="989"/>
      <c r="J254" s="989"/>
      <c r="K254" s="989"/>
      <c r="L254" s="989"/>
      <c r="M254" s="989"/>
      <c r="N254" s="989"/>
      <c r="O254" s="989"/>
      <c r="P254" s="989"/>
      <c r="Q254" s="989"/>
      <c r="R254" s="989"/>
      <c r="S254" s="989"/>
      <c r="T254" s="989"/>
      <c r="U254" s="989"/>
      <c r="V254" s="989"/>
      <c r="W254" s="989"/>
      <c r="X254" s="989"/>
      <c r="Y254" s="989"/>
      <c r="Z254" s="989"/>
    </row>
    <row r="255" spans="1:26" ht="15.75" customHeight="1">
      <c r="A255" s="989"/>
      <c r="B255" s="1079"/>
      <c r="C255" s="989"/>
      <c r="D255" s="989"/>
      <c r="E255" s="989"/>
      <c r="F255" s="989"/>
      <c r="G255" s="989"/>
      <c r="H255" s="989"/>
      <c r="I255" s="989"/>
      <c r="J255" s="989"/>
      <c r="K255" s="989"/>
      <c r="L255" s="989"/>
      <c r="M255" s="989"/>
      <c r="N255" s="989"/>
      <c r="O255" s="989"/>
      <c r="P255" s="989"/>
      <c r="Q255" s="989"/>
      <c r="R255" s="989"/>
      <c r="S255" s="989"/>
      <c r="T255" s="989"/>
      <c r="U255" s="989"/>
      <c r="V255" s="989"/>
      <c r="W255" s="989"/>
      <c r="X255" s="989"/>
      <c r="Y255" s="989"/>
      <c r="Z255" s="989"/>
    </row>
    <row r="256" spans="1:26" ht="15.75" customHeight="1">
      <c r="A256" s="989"/>
      <c r="B256" s="1079"/>
      <c r="C256" s="989"/>
      <c r="D256" s="989"/>
      <c r="E256" s="989"/>
      <c r="F256" s="989"/>
      <c r="G256" s="989"/>
      <c r="H256" s="989"/>
      <c r="I256" s="989"/>
      <c r="J256" s="989"/>
      <c r="K256" s="989"/>
      <c r="L256" s="989"/>
      <c r="M256" s="989"/>
      <c r="N256" s="989"/>
      <c r="O256" s="989"/>
      <c r="P256" s="989"/>
      <c r="Q256" s="989"/>
      <c r="R256" s="989"/>
      <c r="S256" s="989"/>
      <c r="T256" s="989"/>
      <c r="U256" s="989"/>
      <c r="V256" s="989"/>
      <c r="W256" s="989"/>
      <c r="X256" s="989"/>
      <c r="Y256" s="989"/>
      <c r="Z256" s="989"/>
    </row>
    <row r="257" spans="1:26" ht="15.75" customHeight="1">
      <c r="A257" s="989"/>
      <c r="B257" s="1079"/>
      <c r="C257" s="989"/>
      <c r="D257" s="989"/>
      <c r="E257" s="989"/>
      <c r="F257" s="989"/>
      <c r="G257" s="989"/>
      <c r="H257" s="989"/>
      <c r="I257" s="989"/>
      <c r="J257" s="989"/>
      <c r="K257" s="989"/>
      <c r="L257" s="989"/>
      <c r="M257" s="989"/>
      <c r="N257" s="989"/>
      <c r="O257" s="989"/>
      <c r="P257" s="989"/>
      <c r="Q257" s="989"/>
      <c r="R257" s="989"/>
      <c r="S257" s="989"/>
      <c r="T257" s="989"/>
      <c r="U257" s="989"/>
      <c r="V257" s="989"/>
      <c r="W257" s="989"/>
      <c r="X257" s="989"/>
      <c r="Y257" s="989"/>
      <c r="Z257" s="989"/>
    </row>
    <row r="258" spans="1:26" ht="15.75" customHeight="1">
      <c r="A258" s="989"/>
      <c r="B258" s="1079"/>
      <c r="C258" s="989"/>
      <c r="D258" s="989"/>
      <c r="E258" s="989"/>
      <c r="F258" s="989"/>
      <c r="G258" s="989"/>
      <c r="H258" s="989"/>
      <c r="I258" s="989"/>
      <c r="J258" s="989"/>
      <c r="K258" s="989"/>
      <c r="L258" s="989"/>
      <c r="M258" s="989"/>
      <c r="N258" s="989"/>
      <c r="O258" s="989"/>
      <c r="P258" s="989"/>
      <c r="Q258" s="989"/>
      <c r="R258" s="989"/>
      <c r="S258" s="989"/>
      <c r="T258" s="989"/>
      <c r="U258" s="989"/>
      <c r="V258" s="989"/>
      <c r="W258" s="989"/>
      <c r="X258" s="989"/>
      <c r="Y258" s="989"/>
      <c r="Z258" s="989"/>
    </row>
    <row r="259" spans="1:26" ht="15.75" customHeight="1">
      <c r="A259" s="989"/>
      <c r="B259" s="1079"/>
      <c r="C259" s="989"/>
      <c r="D259" s="989"/>
      <c r="E259" s="989"/>
      <c r="F259" s="989"/>
      <c r="G259" s="989"/>
      <c r="H259" s="989"/>
      <c r="I259" s="989"/>
      <c r="J259" s="989"/>
      <c r="K259" s="989"/>
      <c r="L259" s="989"/>
      <c r="M259" s="989"/>
      <c r="N259" s="989"/>
      <c r="O259" s="989"/>
      <c r="P259" s="989"/>
      <c r="Q259" s="989"/>
      <c r="R259" s="989"/>
      <c r="S259" s="989"/>
      <c r="T259" s="989"/>
      <c r="U259" s="989"/>
      <c r="V259" s="989"/>
      <c r="W259" s="989"/>
      <c r="X259" s="989"/>
      <c r="Y259" s="989"/>
      <c r="Z259" s="989"/>
    </row>
    <row r="260" spans="1:26" ht="15.75" customHeight="1">
      <c r="A260" s="989"/>
      <c r="B260" s="1079"/>
      <c r="C260" s="989"/>
      <c r="D260" s="989"/>
      <c r="E260" s="989"/>
      <c r="F260" s="989"/>
      <c r="G260" s="989"/>
      <c r="H260" s="989"/>
      <c r="I260" s="989"/>
      <c r="J260" s="989"/>
      <c r="K260" s="989"/>
      <c r="L260" s="989"/>
      <c r="M260" s="989"/>
      <c r="N260" s="989"/>
      <c r="O260" s="989"/>
      <c r="P260" s="989"/>
      <c r="Q260" s="989"/>
      <c r="R260" s="989"/>
      <c r="S260" s="989"/>
      <c r="T260" s="989"/>
      <c r="U260" s="989"/>
      <c r="V260" s="989"/>
      <c r="W260" s="989"/>
      <c r="X260" s="989"/>
      <c r="Y260" s="989"/>
      <c r="Z260" s="989"/>
    </row>
    <row r="261" spans="1:26" ht="15.75" customHeight="1">
      <c r="A261" s="989"/>
      <c r="B261" s="1079"/>
      <c r="C261" s="989"/>
      <c r="D261" s="989"/>
      <c r="E261" s="989"/>
      <c r="F261" s="989"/>
      <c r="G261" s="989"/>
      <c r="H261" s="989"/>
      <c r="I261" s="989"/>
      <c r="J261" s="989"/>
      <c r="K261" s="989"/>
      <c r="L261" s="989"/>
      <c r="M261" s="989"/>
      <c r="N261" s="989"/>
      <c r="O261" s="989"/>
      <c r="P261" s="989"/>
      <c r="Q261" s="989"/>
      <c r="R261" s="989"/>
      <c r="S261" s="989"/>
      <c r="T261" s="989"/>
      <c r="U261" s="989"/>
      <c r="V261" s="989"/>
      <c r="W261" s="989"/>
      <c r="X261" s="989"/>
      <c r="Y261" s="989"/>
      <c r="Z261" s="989"/>
    </row>
    <row r="262" spans="1:26" ht="15.75" customHeight="1">
      <c r="A262" s="989"/>
      <c r="B262" s="1079"/>
      <c r="C262" s="989"/>
      <c r="D262" s="989"/>
      <c r="E262" s="989"/>
      <c r="F262" s="989"/>
      <c r="G262" s="989"/>
      <c r="H262" s="989"/>
      <c r="I262" s="989"/>
      <c r="J262" s="989"/>
      <c r="K262" s="989"/>
      <c r="L262" s="989"/>
      <c r="M262" s="989"/>
      <c r="N262" s="989"/>
      <c r="O262" s="989"/>
      <c r="P262" s="989"/>
      <c r="Q262" s="989"/>
      <c r="R262" s="989"/>
      <c r="S262" s="989"/>
      <c r="T262" s="989"/>
      <c r="U262" s="989"/>
      <c r="V262" s="989"/>
      <c r="W262" s="989"/>
      <c r="X262" s="989"/>
      <c r="Y262" s="989"/>
      <c r="Z262" s="989"/>
    </row>
    <row r="263" spans="1:26" ht="15.75" customHeight="1">
      <c r="A263" s="989"/>
      <c r="B263" s="1079"/>
      <c r="C263" s="989"/>
      <c r="D263" s="989"/>
      <c r="E263" s="989"/>
      <c r="F263" s="989"/>
      <c r="G263" s="989"/>
      <c r="H263" s="989"/>
      <c r="I263" s="989"/>
      <c r="J263" s="989"/>
      <c r="K263" s="989"/>
      <c r="L263" s="989"/>
      <c r="M263" s="989"/>
      <c r="N263" s="989"/>
      <c r="O263" s="989"/>
      <c r="P263" s="989"/>
      <c r="Q263" s="989"/>
      <c r="R263" s="989"/>
      <c r="S263" s="989"/>
      <c r="T263" s="989"/>
      <c r="U263" s="989"/>
      <c r="V263" s="989"/>
      <c r="W263" s="989"/>
      <c r="X263" s="989"/>
      <c r="Y263" s="989"/>
      <c r="Z263" s="989"/>
    </row>
    <row r="264" spans="1:26" ht="15.75" customHeight="1">
      <c r="A264" s="989"/>
      <c r="B264" s="1079"/>
      <c r="C264" s="989"/>
      <c r="D264" s="989"/>
      <c r="E264" s="989"/>
      <c r="F264" s="989"/>
      <c r="G264" s="989"/>
      <c r="H264" s="989"/>
      <c r="I264" s="989"/>
      <c r="J264" s="989"/>
      <c r="K264" s="989"/>
      <c r="L264" s="989"/>
      <c r="M264" s="989"/>
      <c r="N264" s="989"/>
      <c r="O264" s="989"/>
      <c r="P264" s="989"/>
      <c r="Q264" s="989"/>
      <c r="R264" s="989"/>
      <c r="S264" s="989"/>
      <c r="T264" s="989"/>
      <c r="U264" s="989"/>
      <c r="V264" s="989"/>
      <c r="W264" s="989"/>
      <c r="X264" s="989"/>
      <c r="Y264" s="989"/>
      <c r="Z264" s="989"/>
    </row>
    <row r="265" spans="1:26" ht="15.75" customHeight="1">
      <c r="A265" s="989"/>
      <c r="B265" s="1079"/>
      <c r="C265" s="989"/>
      <c r="D265" s="989"/>
      <c r="E265" s="989"/>
      <c r="F265" s="989"/>
      <c r="G265" s="989"/>
      <c r="H265" s="989"/>
      <c r="I265" s="989"/>
      <c r="J265" s="989"/>
      <c r="K265" s="989"/>
      <c r="L265" s="989"/>
      <c r="M265" s="989"/>
      <c r="N265" s="989"/>
      <c r="O265" s="989"/>
      <c r="P265" s="989"/>
      <c r="Q265" s="989"/>
      <c r="R265" s="989"/>
      <c r="S265" s="989"/>
      <c r="T265" s="989"/>
      <c r="U265" s="989"/>
      <c r="V265" s="989"/>
      <c r="W265" s="989"/>
      <c r="X265" s="989"/>
      <c r="Y265" s="989"/>
      <c r="Z265" s="989"/>
    </row>
    <row r="266" spans="1:26" ht="15.75" customHeight="1">
      <c r="A266" s="989"/>
      <c r="B266" s="1079"/>
      <c r="C266" s="989"/>
      <c r="D266" s="989"/>
      <c r="E266" s="989"/>
      <c r="F266" s="989"/>
      <c r="G266" s="989"/>
      <c r="H266" s="989"/>
      <c r="I266" s="989"/>
      <c r="J266" s="989"/>
      <c r="K266" s="989"/>
      <c r="L266" s="989"/>
      <c r="M266" s="989"/>
      <c r="N266" s="989"/>
      <c r="O266" s="989"/>
      <c r="P266" s="989"/>
      <c r="Q266" s="989"/>
      <c r="R266" s="989"/>
      <c r="S266" s="989"/>
      <c r="T266" s="989"/>
      <c r="U266" s="989"/>
      <c r="V266" s="989"/>
      <c r="W266" s="989"/>
      <c r="X266" s="989"/>
      <c r="Y266" s="989"/>
      <c r="Z266" s="989"/>
    </row>
    <row r="267" spans="1:26" ht="15.75" customHeight="1">
      <c r="A267" s="989"/>
      <c r="B267" s="1079"/>
      <c r="C267" s="989"/>
      <c r="D267" s="989"/>
      <c r="E267" s="989"/>
      <c r="F267" s="989"/>
      <c r="G267" s="989"/>
      <c r="H267" s="989"/>
      <c r="I267" s="989"/>
      <c r="J267" s="989"/>
      <c r="K267" s="989"/>
      <c r="L267" s="989"/>
      <c r="M267" s="989"/>
      <c r="N267" s="989"/>
      <c r="O267" s="989"/>
      <c r="P267" s="989"/>
      <c r="Q267" s="989"/>
      <c r="R267" s="989"/>
      <c r="S267" s="989"/>
      <c r="T267" s="989"/>
      <c r="U267" s="989"/>
      <c r="V267" s="989"/>
      <c r="W267" s="989"/>
      <c r="X267" s="989"/>
      <c r="Y267" s="989"/>
      <c r="Z267" s="989"/>
    </row>
    <row r="268" spans="1:26" ht="15.75" customHeight="1">
      <c r="A268" s="989"/>
      <c r="B268" s="1079"/>
      <c r="C268" s="989"/>
      <c r="D268" s="989"/>
      <c r="E268" s="989"/>
      <c r="F268" s="989"/>
      <c r="G268" s="989"/>
      <c r="H268" s="989"/>
      <c r="I268" s="989"/>
      <c r="J268" s="989"/>
      <c r="K268" s="989"/>
      <c r="L268" s="989"/>
      <c r="M268" s="989"/>
      <c r="N268" s="989"/>
      <c r="O268" s="989"/>
      <c r="P268" s="989"/>
      <c r="Q268" s="989"/>
      <c r="R268" s="989"/>
      <c r="S268" s="989"/>
      <c r="T268" s="989"/>
      <c r="U268" s="989"/>
      <c r="V268" s="989"/>
      <c r="W268" s="989"/>
      <c r="X268" s="989"/>
      <c r="Y268" s="989"/>
      <c r="Z268" s="989"/>
    </row>
    <row r="269" spans="1:26" ht="15.75" customHeight="1">
      <c r="A269" s="989"/>
      <c r="B269" s="1079"/>
      <c r="C269" s="989"/>
      <c r="D269" s="989"/>
      <c r="E269" s="989"/>
      <c r="F269" s="989"/>
      <c r="G269" s="989"/>
      <c r="H269" s="989"/>
      <c r="I269" s="989"/>
      <c r="J269" s="989"/>
      <c r="K269" s="989"/>
      <c r="L269" s="989"/>
      <c r="M269" s="989"/>
      <c r="N269" s="989"/>
      <c r="O269" s="989"/>
      <c r="P269" s="989"/>
      <c r="Q269" s="989"/>
      <c r="R269" s="989"/>
      <c r="S269" s="989"/>
      <c r="T269" s="989"/>
      <c r="U269" s="989"/>
      <c r="V269" s="989"/>
      <c r="W269" s="989"/>
      <c r="X269" s="989"/>
      <c r="Y269" s="989"/>
      <c r="Z269" s="989"/>
    </row>
    <row r="270" spans="1:26" ht="15.75" customHeight="1">
      <c r="A270" s="989"/>
      <c r="B270" s="1079"/>
      <c r="C270" s="989"/>
      <c r="D270" s="989"/>
      <c r="E270" s="989"/>
      <c r="F270" s="989"/>
      <c r="G270" s="989"/>
      <c r="H270" s="989"/>
      <c r="I270" s="989"/>
      <c r="J270" s="989"/>
      <c r="K270" s="989"/>
      <c r="L270" s="989"/>
      <c r="M270" s="989"/>
      <c r="N270" s="989"/>
      <c r="O270" s="989"/>
      <c r="P270" s="989"/>
      <c r="Q270" s="989"/>
      <c r="R270" s="989"/>
      <c r="S270" s="989"/>
      <c r="T270" s="989"/>
      <c r="U270" s="989"/>
      <c r="V270" s="989"/>
      <c r="W270" s="989"/>
      <c r="X270" s="989"/>
      <c r="Y270" s="989"/>
      <c r="Z270" s="989"/>
    </row>
    <row r="271" spans="1:26" ht="15.75" customHeight="1">
      <c r="A271" s="989"/>
      <c r="B271" s="1079"/>
      <c r="C271" s="989"/>
      <c r="D271" s="989"/>
      <c r="E271" s="989"/>
      <c r="F271" s="989"/>
      <c r="G271" s="989"/>
      <c r="H271" s="989"/>
      <c r="I271" s="989"/>
      <c r="J271" s="989"/>
      <c r="K271" s="989"/>
      <c r="L271" s="989"/>
      <c r="M271" s="989"/>
      <c r="N271" s="989"/>
      <c r="O271" s="989"/>
      <c r="P271" s="989"/>
      <c r="Q271" s="989"/>
      <c r="R271" s="989"/>
      <c r="S271" s="989"/>
      <c r="T271" s="989"/>
      <c r="U271" s="989"/>
      <c r="V271" s="989"/>
      <c r="W271" s="989"/>
      <c r="X271" s="989"/>
      <c r="Y271" s="989"/>
      <c r="Z271" s="989"/>
    </row>
    <row r="272" spans="1:26" ht="15.75" customHeight="1">
      <c r="A272" s="989"/>
      <c r="B272" s="1079"/>
      <c r="C272" s="989"/>
      <c r="D272" s="989"/>
      <c r="E272" s="989"/>
      <c r="F272" s="989"/>
      <c r="G272" s="989"/>
      <c r="H272" s="989"/>
      <c r="I272" s="989"/>
      <c r="J272" s="989"/>
      <c r="K272" s="989"/>
      <c r="L272" s="989"/>
      <c r="M272" s="989"/>
      <c r="N272" s="989"/>
      <c r="O272" s="989"/>
      <c r="P272" s="989"/>
      <c r="Q272" s="989"/>
      <c r="R272" s="989"/>
      <c r="S272" s="989"/>
      <c r="T272" s="989"/>
      <c r="U272" s="989"/>
      <c r="V272" s="989"/>
      <c r="W272" s="989"/>
      <c r="X272" s="989"/>
      <c r="Y272" s="989"/>
      <c r="Z272" s="989"/>
    </row>
    <row r="273" spans="1:26" ht="15.75" customHeight="1">
      <c r="A273" s="989"/>
      <c r="B273" s="1079"/>
      <c r="C273" s="989"/>
      <c r="D273" s="989"/>
      <c r="E273" s="989"/>
      <c r="F273" s="989"/>
      <c r="G273" s="989"/>
      <c r="H273" s="989"/>
      <c r="I273" s="989"/>
      <c r="J273" s="989"/>
      <c r="K273" s="989"/>
      <c r="L273" s="989"/>
      <c r="M273" s="989"/>
      <c r="N273" s="989"/>
      <c r="O273" s="989"/>
      <c r="P273" s="989"/>
      <c r="Q273" s="989"/>
      <c r="R273" s="989"/>
      <c r="S273" s="989"/>
      <c r="T273" s="989"/>
      <c r="U273" s="989"/>
      <c r="V273" s="989"/>
      <c r="W273" s="989"/>
      <c r="X273" s="989"/>
      <c r="Y273" s="989"/>
      <c r="Z273" s="989"/>
    </row>
    <row r="274" spans="1:26" ht="15.75" customHeight="1">
      <c r="A274" s="989"/>
      <c r="B274" s="1079"/>
      <c r="C274" s="989"/>
      <c r="D274" s="989"/>
      <c r="E274" s="989"/>
      <c r="F274" s="989"/>
      <c r="G274" s="989"/>
      <c r="H274" s="989"/>
      <c r="I274" s="989"/>
      <c r="J274" s="989"/>
      <c r="K274" s="989"/>
      <c r="L274" s="989"/>
      <c r="M274" s="989"/>
      <c r="N274" s="989"/>
      <c r="O274" s="989"/>
      <c r="P274" s="989"/>
      <c r="Q274" s="989"/>
      <c r="R274" s="989"/>
      <c r="S274" s="989"/>
      <c r="T274" s="989"/>
      <c r="U274" s="989"/>
      <c r="V274" s="989"/>
      <c r="W274" s="989"/>
      <c r="X274" s="989"/>
      <c r="Y274" s="989"/>
      <c r="Z274" s="989"/>
    </row>
    <row r="275" spans="1:26" ht="15.75" customHeight="1">
      <c r="A275" s="989"/>
      <c r="B275" s="1079"/>
      <c r="C275" s="989"/>
      <c r="D275" s="989"/>
      <c r="E275" s="989"/>
      <c r="F275" s="989"/>
      <c r="G275" s="989"/>
      <c r="H275" s="989"/>
      <c r="I275" s="989"/>
      <c r="J275" s="989"/>
      <c r="K275" s="989"/>
      <c r="L275" s="989"/>
      <c r="M275" s="989"/>
      <c r="N275" s="989"/>
      <c r="O275" s="989"/>
      <c r="P275" s="989"/>
      <c r="Q275" s="989"/>
      <c r="R275" s="989"/>
      <c r="S275" s="989"/>
      <c r="T275" s="989"/>
      <c r="U275" s="989"/>
      <c r="V275" s="989"/>
      <c r="W275" s="989"/>
      <c r="X275" s="989"/>
      <c r="Y275" s="989"/>
      <c r="Z275" s="989"/>
    </row>
    <row r="276" spans="1:26" ht="15.75" customHeight="1">
      <c r="A276" s="989"/>
      <c r="B276" s="1079"/>
      <c r="C276" s="989"/>
      <c r="D276" s="989"/>
      <c r="E276" s="989"/>
      <c r="F276" s="989"/>
      <c r="G276" s="989"/>
      <c r="H276" s="989"/>
      <c r="I276" s="989"/>
      <c r="J276" s="989"/>
      <c r="K276" s="989"/>
      <c r="L276" s="989"/>
      <c r="M276" s="989"/>
      <c r="N276" s="989"/>
      <c r="O276" s="989"/>
      <c r="P276" s="989"/>
      <c r="Q276" s="989"/>
      <c r="R276" s="989"/>
      <c r="S276" s="989"/>
      <c r="T276" s="989"/>
      <c r="U276" s="989"/>
      <c r="V276" s="989"/>
      <c r="W276" s="989"/>
      <c r="X276" s="989"/>
      <c r="Y276" s="989"/>
      <c r="Z276" s="989"/>
    </row>
    <row r="277" spans="1:26" ht="15.75" customHeight="1">
      <c r="A277" s="989"/>
      <c r="B277" s="1079"/>
      <c r="C277" s="989"/>
      <c r="D277" s="989"/>
      <c r="E277" s="989"/>
      <c r="F277" s="989"/>
      <c r="G277" s="989"/>
      <c r="H277" s="989"/>
      <c r="I277" s="989"/>
      <c r="J277" s="989"/>
      <c r="K277" s="989"/>
      <c r="L277" s="989"/>
      <c r="M277" s="989"/>
      <c r="N277" s="989"/>
      <c r="O277" s="989"/>
      <c r="P277" s="989"/>
      <c r="Q277" s="989"/>
      <c r="R277" s="989"/>
      <c r="S277" s="989"/>
      <c r="T277" s="989"/>
      <c r="U277" s="989"/>
      <c r="V277" s="989"/>
      <c r="W277" s="989"/>
      <c r="X277" s="989"/>
      <c r="Y277" s="989"/>
      <c r="Z277" s="989"/>
    </row>
    <row r="278" spans="1:26" ht="15.75" customHeight="1">
      <c r="A278" s="989"/>
      <c r="B278" s="1079"/>
      <c r="C278" s="989"/>
      <c r="D278" s="989"/>
      <c r="E278" s="989"/>
      <c r="F278" s="989"/>
      <c r="G278" s="989"/>
      <c r="H278" s="989"/>
      <c r="I278" s="989"/>
      <c r="J278" s="989"/>
      <c r="K278" s="989"/>
      <c r="L278" s="989"/>
      <c r="M278" s="989"/>
      <c r="N278" s="989"/>
      <c r="O278" s="989"/>
      <c r="P278" s="989"/>
      <c r="Q278" s="989"/>
      <c r="R278" s="989"/>
      <c r="S278" s="989"/>
      <c r="T278" s="989"/>
      <c r="U278" s="989"/>
      <c r="V278" s="989"/>
      <c r="W278" s="989"/>
      <c r="X278" s="989"/>
      <c r="Y278" s="989"/>
      <c r="Z278" s="989"/>
    </row>
    <row r="279" spans="1:26" ht="15.75" customHeight="1">
      <c r="A279" s="989"/>
      <c r="B279" s="1079"/>
      <c r="C279" s="989"/>
      <c r="D279" s="989"/>
      <c r="E279" s="989"/>
      <c r="F279" s="989"/>
      <c r="G279" s="989"/>
      <c r="H279" s="989"/>
      <c r="I279" s="989"/>
      <c r="J279" s="989"/>
      <c r="K279" s="989"/>
      <c r="L279" s="989"/>
      <c r="M279" s="989"/>
      <c r="N279" s="989"/>
      <c r="O279" s="989"/>
      <c r="P279" s="989"/>
      <c r="Q279" s="989"/>
      <c r="R279" s="989"/>
      <c r="S279" s="989"/>
      <c r="T279" s="989"/>
      <c r="U279" s="989"/>
      <c r="V279" s="989"/>
      <c r="W279" s="989"/>
      <c r="X279" s="989"/>
      <c r="Y279" s="989"/>
      <c r="Z279" s="989"/>
    </row>
    <row r="280" spans="1:26" ht="15.75" customHeight="1">
      <c r="A280" s="989"/>
      <c r="B280" s="1079"/>
      <c r="C280" s="989"/>
      <c r="D280" s="989"/>
      <c r="E280" s="989"/>
      <c r="F280" s="989"/>
      <c r="G280" s="989"/>
      <c r="H280" s="989"/>
      <c r="I280" s="989"/>
      <c r="J280" s="989"/>
      <c r="K280" s="989"/>
      <c r="L280" s="989"/>
      <c r="M280" s="989"/>
      <c r="N280" s="989"/>
      <c r="O280" s="989"/>
      <c r="P280" s="989"/>
      <c r="Q280" s="989"/>
      <c r="R280" s="989"/>
      <c r="S280" s="989"/>
      <c r="T280" s="989"/>
      <c r="U280" s="989"/>
      <c r="V280" s="989"/>
      <c r="W280" s="989"/>
      <c r="X280" s="989"/>
      <c r="Y280" s="989"/>
      <c r="Z280" s="989"/>
    </row>
    <row r="281" spans="1:26" ht="15.75" customHeight="1">
      <c r="A281" s="989"/>
      <c r="B281" s="1079"/>
      <c r="C281" s="989"/>
      <c r="D281" s="989"/>
      <c r="E281" s="989"/>
      <c r="F281" s="989"/>
      <c r="G281" s="989"/>
      <c r="H281" s="989"/>
      <c r="I281" s="989"/>
      <c r="J281" s="989"/>
      <c r="K281" s="989"/>
      <c r="L281" s="989"/>
      <c r="M281" s="989"/>
      <c r="N281" s="989"/>
      <c r="O281" s="989"/>
      <c r="P281" s="989"/>
      <c r="Q281" s="989"/>
      <c r="R281" s="989"/>
      <c r="S281" s="989"/>
      <c r="T281" s="989"/>
      <c r="U281" s="989"/>
      <c r="V281" s="989"/>
      <c r="W281" s="989"/>
      <c r="X281" s="989"/>
      <c r="Y281" s="989"/>
      <c r="Z281" s="989"/>
    </row>
    <row r="282" spans="1:26" ht="15.75" customHeight="1">
      <c r="A282" s="989"/>
      <c r="B282" s="1079"/>
      <c r="C282" s="989"/>
      <c r="D282" s="989"/>
      <c r="E282" s="989"/>
      <c r="F282" s="989"/>
      <c r="G282" s="989"/>
      <c r="H282" s="989"/>
      <c r="I282" s="989"/>
      <c r="J282" s="989"/>
      <c r="K282" s="989"/>
      <c r="L282" s="989"/>
      <c r="M282" s="989"/>
      <c r="N282" s="989"/>
      <c r="O282" s="989"/>
      <c r="P282" s="989"/>
      <c r="Q282" s="989"/>
      <c r="R282" s="989"/>
      <c r="S282" s="989"/>
      <c r="T282" s="989"/>
      <c r="U282" s="989"/>
      <c r="V282" s="989"/>
      <c r="W282" s="989"/>
      <c r="X282" s="989"/>
      <c r="Y282" s="989"/>
      <c r="Z282" s="989"/>
    </row>
    <row r="283" spans="1:26" ht="15.75" customHeight="1">
      <c r="A283" s="989"/>
      <c r="B283" s="1079"/>
      <c r="C283" s="989"/>
      <c r="D283" s="989"/>
      <c r="E283" s="989"/>
      <c r="F283" s="989"/>
      <c r="G283" s="989"/>
      <c r="H283" s="989"/>
      <c r="I283" s="989"/>
      <c r="J283" s="989"/>
      <c r="K283" s="989"/>
      <c r="L283" s="989"/>
      <c r="M283" s="989"/>
      <c r="N283" s="989"/>
      <c r="O283" s="989"/>
      <c r="P283" s="989"/>
      <c r="Q283" s="989"/>
      <c r="R283" s="989"/>
      <c r="S283" s="989"/>
      <c r="T283" s="989"/>
      <c r="U283" s="989"/>
      <c r="V283" s="989"/>
      <c r="W283" s="989"/>
      <c r="X283" s="989"/>
      <c r="Y283" s="989"/>
      <c r="Z283" s="989"/>
    </row>
    <row r="284" spans="1:26" ht="15.75" customHeight="1">
      <c r="A284" s="989"/>
      <c r="B284" s="1079"/>
      <c r="C284" s="989"/>
      <c r="D284" s="989"/>
      <c r="E284" s="989"/>
      <c r="F284" s="989"/>
      <c r="G284" s="989"/>
      <c r="H284" s="989"/>
      <c r="I284" s="989"/>
      <c r="J284" s="989"/>
      <c r="K284" s="989"/>
      <c r="L284" s="989"/>
      <c r="M284" s="989"/>
      <c r="N284" s="989"/>
      <c r="O284" s="989"/>
      <c r="P284" s="989"/>
      <c r="Q284" s="989"/>
      <c r="R284" s="989"/>
      <c r="S284" s="989"/>
      <c r="T284" s="989"/>
      <c r="U284" s="989"/>
      <c r="V284" s="989"/>
      <c r="W284" s="989"/>
      <c r="X284" s="989"/>
      <c r="Y284" s="989"/>
      <c r="Z284" s="989"/>
    </row>
    <row r="285" spans="1:26" ht="15.75" customHeight="1">
      <c r="A285" s="989"/>
      <c r="B285" s="1079"/>
      <c r="C285" s="989"/>
      <c r="D285" s="989"/>
      <c r="E285" s="989"/>
      <c r="F285" s="989"/>
      <c r="G285" s="989"/>
      <c r="H285" s="989"/>
      <c r="I285" s="989"/>
      <c r="J285" s="989"/>
      <c r="K285" s="989"/>
      <c r="L285" s="989"/>
      <c r="M285" s="989"/>
      <c r="N285" s="989"/>
      <c r="O285" s="989"/>
      <c r="P285" s="989"/>
      <c r="Q285" s="989"/>
      <c r="R285" s="989"/>
      <c r="S285" s="989"/>
      <c r="T285" s="989"/>
      <c r="U285" s="989"/>
      <c r="V285" s="989"/>
      <c r="W285" s="989"/>
      <c r="X285" s="989"/>
      <c r="Y285" s="989"/>
      <c r="Z285" s="989"/>
    </row>
    <row r="286" spans="1:26" ht="15.75" customHeight="1">
      <c r="A286" s="989"/>
      <c r="B286" s="1079"/>
      <c r="C286" s="989"/>
      <c r="D286" s="989"/>
      <c r="E286" s="989"/>
      <c r="F286" s="989"/>
      <c r="G286" s="989"/>
      <c r="H286" s="989"/>
      <c r="I286" s="989"/>
      <c r="J286" s="989"/>
      <c r="K286" s="989"/>
      <c r="L286" s="989"/>
      <c r="M286" s="989"/>
      <c r="N286" s="989"/>
      <c r="O286" s="989"/>
      <c r="P286" s="989"/>
      <c r="Q286" s="989"/>
      <c r="R286" s="989"/>
      <c r="S286" s="989"/>
      <c r="T286" s="989"/>
      <c r="U286" s="989"/>
      <c r="V286" s="989"/>
      <c r="W286" s="989"/>
      <c r="X286" s="989"/>
      <c r="Y286" s="989"/>
      <c r="Z286" s="989"/>
    </row>
    <row r="287" spans="1:26" ht="15.75" customHeight="1">
      <c r="A287" s="989"/>
      <c r="B287" s="1079"/>
      <c r="C287" s="989"/>
      <c r="D287" s="989"/>
      <c r="E287" s="989"/>
      <c r="F287" s="989"/>
      <c r="G287" s="989"/>
      <c r="H287" s="989"/>
      <c r="I287" s="989"/>
      <c r="J287" s="989"/>
      <c r="K287" s="989"/>
      <c r="L287" s="989"/>
      <c r="M287" s="989"/>
      <c r="N287" s="989"/>
      <c r="O287" s="989"/>
      <c r="P287" s="989"/>
      <c r="Q287" s="989"/>
      <c r="R287" s="989"/>
      <c r="S287" s="989"/>
      <c r="T287" s="989"/>
      <c r="U287" s="989"/>
      <c r="V287" s="989"/>
      <c r="W287" s="989"/>
      <c r="X287" s="989"/>
      <c r="Y287" s="989"/>
      <c r="Z287" s="989"/>
    </row>
    <row r="288" spans="1:26" ht="15.75" customHeight="1">
      <c r="A288" s="989"/>
      <c r="B288" s="1079"/>
      <c r="C288" s="989"/>
      <c r="D288" s="989"/>
      <c r="E288" s="989"/>
      <c r="F288" s="989"/>
      <c r="G288" s="989"/>
      <c r="H288" s="989"/>
      <c r="I288" s="989"/>
      <c r="J288" s="989"/>
      <c r="K288" s="989"/>
      <c r="L288" s="989"/>
      <c r="M288" s="989"/>
      <c r="N288" s="989"/>
      <c r="O288" s="989"/>
      <c r="P288" s="989"/>
      <c r="Q288" s="989"/>
      <c r="R288" s="989"/>
      <c r="S288" s="989"/>
      <c r="T288" s="989"/>
      <c r="U288" s="989"/>
      <c r="V288" s="989"/>
      <c r="W288" s="989"/>
      <c r="X288" s="989"/>
      <c r="Y288" s="989"/>
      <c r="Z288" s="989"/>
    </row>
    <row r="289" spans="1:26" ht="15.75" customHeight="1">
      <c r="A289" s="989"/>
      <c r="B289" s="1079"/>
      <c r="C289" s="989"/>
      <c r="D289" s="989"/>
      <c r="E289" s="989"/>
      <c r="F289" s="989"/>
      <c r="G289" s="989"/>
      <c r="H289" s="989"/>
      <c r="I289" s="989"/>
      <c r="J289" s="989"/>
      <c r="K289" s="989"/>
      <c r="L289" s="989"/>
      <c r="M289" s="989"/>
      <c r="N289" s="989"/>
      <c r="O289" s="989"/>
      <c r="P289" s="989"/>
      <c r="Q289" s="989"/>
      <c r="R289" s="989"/>
      <c r="S289" s="989"/>
      <c r="T289" s="989"/>
      <c r="U289" s="989"/>
      <c r="V289" s="989"/>
      <c r="W289" s="989"/>
      <c r="X289" s="989"/>
      <c r="Y289" s="989"/>
      <c r="Z289" s="989"/>
    </row>
    <row r="290" spans="1:26" ht="15.75" customHeight="1">
      <c r="A290" s="989"/>
      <c r="B290" s="1079"/>
      <c r="C290" s="989"/>
      <c r="D290" s="989"/>
      <c r="E290" s="989"/>
      <c r="F290" s="989"/>
      <c r="G290" s="989"/>
      <c r="H290" s="989"/>
      <c r="I290" s="989"/>
      <c r="J290" s="989"/>
      <c r="K290" s="989"/>
      <c r="L290" s="989"/>
      <c r="M290" s="989"/>
      <c r="N290" s="989"/>
      <c r="O290" s="989"/>
      <c r="P290" s="989"/>
      <c r="Q290" s="989"/>
      <c r="R290" s="989"/>
      <c r="S290" s="989"/>
      <c r="T290" s="989"/>
      <c r="U290" s="989"/>
      <c r="V290" s="989"/>
      <c r="W290" s="989"/>
      <c r="X290" s="989"/>
      <c r="Y290" s="989"/>
      <c r="Z290" s="989"/>
    </row>
    <row r="291" spans="1:26" ht="15.75" customHeight="1">
      <c r="A291" s="989"/>
      <c r="B291" s="1079"/>
      <c r="C291" s="989"/>
      <c r="D291" s="989"/>
      <c r="E291" s="989"/>
      <c r="F291" s="989"/>
      <c r="G291" s="989"/>
      <c r="H291" s="989"/>
      <c r="I291" s="989"/>
      <c r="J291" s="989"/>
      <c r="K291" s="989"/>
      <c r="L291" s="989"/>
      <c r="M291" s="989"/>
      <c r="N291" s="989"/>
      <c r="O291" s="989"/>
      <c r="P291" s="989"/>
      <c r="Q291" s="989"/>
      <c r="R291" s="989"/>
      <c r="S291" s="989"/>
      <c r="T291" s="989"/>
      <c r="U291" s="989"/>
      <c r="V291" s="989"/>
      <c r="W291" s="989"/>
      <c r="X291" s="989"/>
      <c r="Y291" s="989"/>
      <c r="Z291" s="989"/>
    </row>
    <row r="292" spans="1:26" ht="15.75" customHeight="1">
      <c r="A292" s="989"/>
      <c r="B292" s="1079"/>
      <c r="C292" s="989"/>
      <c r="D292" s="989"/>
      <c r="E292" s="989"/>
      <c r="F292" s="989"/>
      <c r="G292" s="989"/>
      <c r="H292" s="989"/>
      <c r="I292" s="989"/>
      <c r="J292" s="989"/>
      <c r="K292" s="989"/>
      <c r="L292" s="989"/>
      <c r="M292" s="989"/>
      <c r="N292" s="989"/>
      <c r="O292" s="989"/>
      <c r="P292" s="989"/>
      <c r="Q292" s="989"/>
      <c r="R292" s="989"/>
      <c r="S292" s="989"/>
      <c r="T292" s="989"/>
      <c r="U292" s="989"/>
      <c r="V292" s="989"/>
      <c r="W292" s="989"/>
      <c r="X292" s="989"/>
      <c r="Y292" s="989"/>
      <c r="Z292" s="989"/>
    </row>
    <row r="293" spans="1:26" ht="15.75" customHeight="1">
      <c r="A293" s="989"/>
      <c r="B293" s="1079"/>
      <c r="C293" s="989"/>
      <c r="D293" s="989"/>
      <c r="E293" s="989"/>
      <c r="F293" s="989"/>
      <c r="G293" s="989"/>
      <c r="H293" s="989"/>
      <c r="I293" s="989"/>
      <c r="J293" s="989"/>
      <c r="K293" s="989"/>
      <c r="L293" s="989"/>
      <c r="M293" s="989"/>
      <c r="N293" s="989"/>
      <c r="O293" s="989"/>
      <c r="P293" s="989"/>
      <c r="Q293" s="989"/>
      <c r="R293" s="989"/>
      <c r="S293" s="989"/>
      <c r="T293" s="989"/>
      <c r="U293" s="989"/>
      <c r="V293" s="989"/>
      <c r="W293" s="989"/>
      <c r="X293" s="989"/>
      <c r="Y293" s="989"/>
      <c r="Z293" s="989"/>
    </row>
    <row r="294" spans="1:26" ht="15.75" customHeight="1">
      <c r="A294" s="989"/>
      <c r="B294" s="1079"/>
      <c r="C294" s="989"/>
      <c r="D294" s="989"/>
      <c r="E294" s="989"/>
      <c r="F294" s="989"/>
      <c r="G294" s="989"/>
      <c r="H294" s="989"/>
      <c r="I294" s="989"/>
      <c r="J294" s="989"/>
      <c r="K294" s="989"/>
      <c r="L294" s="989"/>
      <c r="M294" s="989"/>
      <c r="N294" s="989"/>
      <c r="O294" s="989"/>
      <c r="P294" s="989"/>
      <c r="Q294" s="989"/>
      <c r="R294" s="989"/>
      <c r="S294" s="989"/>
      <c r="T294" s="989"/>
      <c r="U294" s="989"/>
      <c r="V294" s="989"/>
      <c r="W294" s="989"/>
      <c r="X294" s="989"/>
      <c r="Y294" s="989"/>
      <c r="Z294" s="989"/>
    </row>
    <row r="295" spans="1:26" ht="15.75" customHeight="1">
      <c r="A295" s="989"/>
      <c r="B295" s="1079"/>
      <c r="C295" s="989"/>
      <c r="D295" s="989"/>
      <c r="E295" s="989"/>
      <c r="F295" s="989"/>
      <c r="G295" s="989"/>
      <c r="H295" s="989"/>
      <c r="I295" s="989"/>
      <c r="J295" s="989"/>
      <c r="K295" s="989"/>
      <c r="L295" s="989"/>
      <c r="M295" s="989"/>
      <c r="N295" s="989"/>
      <c r="O295" s="989"/>
      <c r="P295" s="989"/>
      <c r="Q295" s="989"/>
      <c r="R295" s="989"/>
      <c r="S295" s="989"/>
      <c r="T295" s="989"/>
      <c r="U295" s="989"/>
      <c r="V295" s="989"/>
      <c r="W295" s="989"/>
      <c r="X295" s="989"/>
      <c r="Y295" s="989"/>
      <c r="Z295" s="989"/>
    </row>
    <row r="296" spans="1:26" ht="15.75" customHeight="1">
      <c r="A296" s="989"/>
      <c r="B296" s="1079"/>
      <c r="C296" s="989"/>
      <c r="D296" s="989"/>
      <c r="E296" s="989"/>
      <c r="F296" s="989"/>
      <c r="G296" s="989"/>
      <c r="H296" s="989"/>
      <c r="I296" s="989"/>
      <c r="J296" s="989"/>
      <c r="K296" s="989"/>
      <c r="L296" s="989"/>
      <c r="M296" s="989"/>
      <c r="N296" s="989"/>
      <c r="O296" s="989"/>
      <c r="P296" s="989"/>
      <c r="Q296" s="989"/>
      <c r="R296" s="989"/>
      <c r="S296" s="989"/>
      <c r="T296" s="989"/>
      <c r="U296" s="989"/>
      <c r="V296" s="989"/>
      <c r="W296" s="989"/>
      <c r="X296" s="989"/>
      <c r="Y296" s="989"/>
      <c r="Z296" s="989"/>
    </row>
    <row r="297" spans="1:26" ht="15.75" customHeight="1">
      <c r="A297" s="989"/>
      <c r="B297" s="1079"/>
      <c r="C297" s="989"/>
      <c r="D297" s="989"/>
      <c r="E297" s="989"/>
      <c r="F297" s="989"/>
      <c r="G297" s="989"/>
      <c r="H297" s="989"/>
      <c r="I297" s="989"/>
      <c r="J297" s="989"/>
      <c r="K297" s="989"/>
      <c r="L297" s="989"/>
      <c r="M297" s="989"/>
      <c r="N297" s="989"/>
      <c r="O297" s="989"/>
      <c r="P297" s="989"/>
      <c r="Q297" s="989"/>
      <c r="R297" s="989"/>
      <c r="S297" s="989"/>
      <c r="T297" s="989"/>
      <c r="U297" s="989"/>
      <c r="V297" s="989"/>
      <c r="W297" s="989"/>
      <c r="X297" s="989"/>
      <c r="Y297" s="989"/>
      <c r="Z297" s="989"/>
    </row>
    <row r="298" spans="1:26" ht="15.75" customHeight="1">
      <c r="A298" s="989"/>
      <c r="B298" s="1079"/>
      <c r="C298" s="989"/>
      <c r="D298" s="989"/>
      <c r="E298" s="989"/>
      <c r="F298" s="989"/>
      <c r="G298" s="989"/>
      <c r="H298" s="989"/>
      <c r="I298" s="989"/>
      <c r="J298" s="989"/>
      <c r="K298" s="989"/>
      <c r="L298" s="989"/>
      <c r="M298" s="989"/>
      <c r="N298" s="989"/>
      <c r="O298" s="989"/>
      <c r="P298" s="989"/>
      <c r="Q298" s="989"/>
      <c r="R298" s="989"/>
      <c r="S298" s="989"/>
      <c r="T298" s="989"/>
      <c r="U298" s="989"/>
      <c r="V298" s="989"/>
      <c r="W298" s="989"/>
      <c r="X298" s="989"/>
      <c r="Y298" s="989"/>
      <c r="Z298" s="989"/>
    </row>
    <row r="299" spans="1:26" ht="15.75" customHeight="1">
      <c r="A299" s="989"/>
      <c r="B299" s="1079"/>
      <c r="C299" s="989"/>
      <c r="D299" s="989"/>
      <c r="E299" s="989"/>
      <c r="F299" s="989"/>
      <c r="G299" s="989"/>
      <c r="H299" s="989"/>
      <c r="I299" s="989"/>
      <c r="J299" s="989"/>
      <c r="K299" s="989"/>
      <c r="L299" s="989"/>
      <c r="M299" s="989"/>
      <c r="N299" s="989"/>
      <c r="O299" s="989"/>
      <c r="P299" s="989"/>
      <c r="Q299" s="989"/>
      <c r="R299" s="989"/>
      <c r="S299" s="989"/>
      <c r="T299" s="989"/>
      <c r="U299" s="989"/>
      <c r="V299" s="989"/>
      <c r="W299" s="989"/>
      <c r="X299" s="989"/>
      <c r="Y299" s="989"/>
      <c r="Z299" s="989"/>
    </row>
    <row r="300" spans="1:26" ht="15.75" customHeight="1">
      <c r="A300" s="989"/>
      <c r="B300" s="1079"/>
      <c r="C300" s="989"/>
      <c r="D300" s="989"/>
      <c r="E300" s="989"/>
      <c r="F300" s="989"/>
      <c r="G300" s="989"/>
      <c r="H300" s="989"/>
      <c r="I300" s="989"/>
      <c r="J300" s="989"/>
      <c r="K300" s="989"/>
      <c r="L300" s="989"/>
      <c r="M300" s="989"/>
      <c r="N300" s="989"/>
      <c r="O300" s="989"/>
      <c r="P300" s="989"/>
      <c r="Q300" s="989"/>
      <c r="R300" s="989"/>
      <c r="S300" s="989"/>
      <c r="T300" s="989"/>
      <c r="U300" s="989"/>
      <c r="V300" s="989"/>
      <c r="W300" s="989"/>
      <c r="X300" s="989"/>
      <c r="Y300" s="989"/>
      <c r="Z300" s="989"/>
    </row>
    <row r="301" spans="1:26" ht="15.75" customHeight="1">
      <c r="A301" s="989"/>
      <c r="B301" s="1079"/>
      <c r="C301" s="989"/>
      <c r="D301" s="989"/>
      <c r="E301" s="989"/>
      <c r="F301" s="989"/>
      <c r="G301" s="989"/>
      <c r="H301" s="989"/>
      <c r="I301" s="989"/>
      <c r="J301" s="989"/>
      <c r="K301" s="989"/>
      <c r="L301" s="989"/>
      <c r="M301" s="989"/>
      <c r="N301" s="989"/>
      <c r="O301" s="989"/>
      <c r="P301" s="989"/>
      <c r="Q301" s="989"/>
      <c r="R301" s="989"/>
      <c r="S301" s="989"/>
      <c r="T301" s="989"/>
      <c r="U301" s="989"/>
      <c r="V301" s="989"/>
      <c r="W301" s="989"/>
      <c r="X301" s="989"/>
      <c r="Y301" s="989"/>
      <c r="Z301" s="989"/>
    </row>
    <row r="302" spans="1:26" ht="15.75" customHeight="1">
      <c r="A302" s="989"/>
      <c r="B302" s="1079"/>
      <c r="C302" s="989"/>
      <c r="D302" s="989"/>
      <c r="E302" s="989"/>
      <c r="F302" s="989"/>
      <c r="G302" s="989"/>
      <c r="H302" s="989"/>
      <c r="I302" s="989"/>
      <c r="J302" s="989"/>
      <c r="K302" s="989"/>
      <c r="L302" s="989"/>
      <c r="M302" s="989"/>
      <c r="N302" s="989"/>
      <c r="O302" s="989"/>
      <c r="P302" s="989"/>
      <c r="Q302" s="989"/>
      <c r="R302" s="989"/>
      <c r="S302" s="989"/>
      <c r="T302" s="989"/>
      <c r="U302" s="989"/>
      <c r="V302" s="989"/>
      <c r="W302" s="989"/>
      <c r="X302" s="989"/>
      <c r="Y302" s="989"/>
      <c r="Z302" s="989"/>
    </row>
    <row r="303" spans="1:26" ht="15.75" customHeight="1">
      <c r="A303" s="989"/>
      <c r="B303" s="1079"/>
      <c r="C303" s="989"/>
      <c r="D303" s="989"/>
      <c r="E303" s="989"/>
      <c r="F303" s="989"/>
      <c r="G303" s="989"/>
      <c r="H303" s="989"/>
      <c r="I303" s="989"/>
      <c r="J303" s="989"/>
      <c r="K303" s="989"/>
      <c r="L303" s="989"/>
      <c r="M303" s="989"/>
      <c r="N303" s="989"/>
      <c r="O303" s="989"/>
      <c r="P303" s="989"/>
      <c r="Q303" s="989"/>
      <c r="R303" s="989"/>
      <c r="S303" s="989"/>
      <c r="T303" s="989"/>
      <c r="U303" s="989"/>
      <c r="V303" s="989"/>
      <c r="W303" s="989"/>
      <c r="X303" s="989"/>
      <c r="Y303" s="989"/>
      <c r="Z303" s="989"/>
    </row>
    <row r="304" spans="1:26" ht="15.75" customHeight="1">
      <c r="A304" s="989"/>
      <c r="B304" s="1079"/>
      <c r="C304" s="989"/>
      <c r="D304" s="989"/>
      <c r="E304" s="989"/>
      <c r="F304" s="989"/>
      <c r="G304" s="989"/>
      <c r="H304" s="989"/>
      <c r="I304" s="989"/>
      <c r="J304" s="989"/>
      <c r="K304" s="989"/>
      <c r="L304" s="989"/>
      <c r="M304" s="989"/>
      <c r="N304" s="989"/>
      <c r="O304" s="989"/>
      <c r="P304" s="989"/>
      <c r="Q304" s="989"/>
      <c r="R304" s="989"/>
      <c r="S304" s="989"/>
      <c r="T304" s="989"/>
      <c r="U304" s="989"/>
      <c r="V304" s="989"/>
      <c r="W304" s="989"/>
      <c r="X304" s="989"/>
      <c r="Y304" s="989"/>
      <c r="Z304" s="989"/>
    </row>
    <row r="305" spans="1:26" ht="15.75" customHeight="1">
      <c r="A305" s="989"/>
      <c r="B305" s="1079"/>
      <c r="C305" s="989"/>
      <c r="D305" s="989"/>
      <c r="E305" s="989"/>
      <c r="F305" s="989"/>
      <c r="G305" s="989"/>
      <c r="H305" s="989"/>
      <c r="I305" s="989"/>
      <c r="J305" s="989"/>
      <c r="K305" s="989"/>
      <c r="L305" s="989"/>
      <c r="M305" s="989"/>
      <c r="N305" s="989"/>
      <c r="O305" s="989"/>
      <c r="P305" s="989"/>
      <c r="Q305" s="989"/>
      <c r="R305" s="989"/>
      <c r="S305" s="989"/>
      <c r="T305" s="989"/>
      <c r="U305" s="989"/>
      <c r="V305" s="989"/>
      <c r="W305" s="989"/>
      <c r="X305" s="989"/>
      <c r="Y305" s="989"/>
      <c r="Z305" s="989"/>
    </row>
    <row r="306" spans="1:26" ht="15.75" customHeight="1">
      <c r="A306" s="989"/>
      <c r="B306" s="1079"/>
      <c r="C306" s="989"/>
      <c r="D306" s="989"/>
      <c r="E306" s="989"/>
      <c r="F306" s="989"/>
      <c r="G306" s="989"/>
      <c r="H306" s="989"/>
      <c r="I306" s="989"/>
      <c r="J306" s="989"/>
      <c r="K306" s="989"/>
      <c r="L306" s="989"/>
      <c r="M306" s="989"/>
      <c r="N306" s="989"/>
      <c r="O306" s="989"/>
      <c r="P306" s="989"/>
      <c r="Q306" s="989"/>
      <c r="R306" s="989"/>
      <c r="S306" s="989"/>
      <c r="T306" s="989"/>
      <c r="U306" s="989"/>
      <c r="V306" s="989"/>
      <c r="W306" s="989"/>
      <c r="X306" s="989"/>
      <c r="Y306" s="989"/>
      <c r="Z306" s="989"/>
    </row>
    <row r="307" spans="1:26" ht="15.75" customHeight="1">
      <c r="A307" s="989"/>
      <c r="B307" s="1079"/>
      <c r="C307" s="989"/>
      <c r="D307" s="989"/>
      <c r="E307" s="989"/>
      <c r="F307" s="989"/>
      <c r="G307" s="989"/>
      <c r="H307" s="989"/>
      <c r="I307" s="989"/>
      <c r="J307" s="989"/>
      <c r="K307" s="989"/>
      <c r="L307" s="989"/>
      <c r="M307" s="989"/>
      <c r="N307" s="989"/>
      <c r="O307" s="989"/>
      <c r="P307" s="989"/>
      <c r="Q307" s="989"/>
      <c r="R307" s="989"/>
      <c r="S307" s="989"/>
      <c r="T307" s="989"/>
      <c r="U307" s="989"/>
      <c r="V307" s="989"/>
      <c r="W307" s="989"/>
      <c r="X307" s="989"/>
      <c r="Y307" s="989"/>
      <c r="Z307" s="989"/>
    </row>
    <row r="308" spans="1:26" ht="15.75" customHeight="1">
      <c r="A308" s="989"/>
      <c r="B308" s="1079"/>
      <c r="C308" s="989"/>
      <c r="D308" s="989"/>
      <c r="E308" s="989"/>
      <c r="F308" s="989"/>
      <c r="G308" s="989"/>
      <c r="H308" s="989"/>
      <c r="I308" s="989"/>
      <c r="J308" s="989"/>
      <c r="K308" s="989"/>
      <c r="L308" s="989"/>
      <c r="M308" s="989"/>
      <c r="N308" s="989"/>
      <c r="O308" s="989"/>
      <c r="P308" s="989"/>
      <c r="Q308" s="989"/>
      <c r="R308" s="989"/>
      <c r="S308" s="989"/>
      <c r="T308" s="989"/>
      <c r="U308" s="989"/>
      <c r="V308" s="989"/>
      <c r="W308" s="989"/>
      <c r="X308" s="989"/>
      <c r="Y308" s="989"/>
      <c r="Z308" s="989"/>
    </row>
    <row r="309" spans="1:26" ht="15.75" customHeight="1">
      <c r="A309" s="989"/>
      <c r="B309" s="1079"/>
      <c r="C309" s="989"/>
      <c r="D309" s="989"/>
      <c r="E309" s="989"/>
      <c r="F309" s="989"/>
      <c r="G309" s="989"/>
      <c r="H309" s="989"/>
      <c r="I309" s="989"/>
      <c r="J309" s="989"/>
      <c r="K309" s="989"/>
      <c r="L309" s="989"/>
      <c r="M309" s="989"/>
      <c r="N309" s="989"/>
      <c r="O309" s="989"/>
      <c r="P309" s="989"/>
      <c r="Q309" s="989"/>
      <c r="R309" s="989"/>
      <c r="S309" s="989"/>
      <c r="T309" s="989"/>
      <c r="U309" s="989"/>
      <c r="V309" s="989"/>
      <c r="W309" s="989"/>
      <c r="X309" s="989"/>
      <c r="Y309" s="989"/>
      <c r="Z309" s="989"/>
    </row>
    <row r="310" spans="1:26" ht="15.75" customHeight="1">
      <c r="A310" s="989"/>
      <c r="B310" s="1079"/>
      <c r="C310" s="989"/>
      <c r="D310" s="989"/>
      <c r="E310" s="989"/>
      <c r="F310" s="989"/>
      <c r="G310" s="989"/>
      <c r="H310" s="989"/>
      <c r="I310" s="989"/>
      <c r="J310" s="989"/>
      <c r="K310" s="989"/>
      <c r="L310" s="989"/>
      <c r="M310" s="989"/>
      <c r="N310" s="989"/>
      <c r="O310" s="989"/>
      <c r="P310" s="989"/>
      <c r="Q310" s="989"/>
      <c r="R310" s="989"/>
      <c r="S310" s="989"/>
      <c r="T310" s="989"/>
      <c r="U310" s="989"/>
      <c r="V310" s="989"/>
      <c r="W310" s="989"/>
      <c r="X310" s="989"/>
      <c r="Y310" s="989"/>
      <c r="Z310" s="989"/>
    </row>
    <row r="311" spans="1:26" ht="15.75" customHeight="1">
      <c r="A311" s="989"/>
      <c r="B311" s="1079"/>
      <c r="C311" s="989"/>
      <c r="D311" s="989"/>
      <c r="E311" s="989"/>
      <c r="F311" s="989"/>
      <c r="G311" s="989"/>
      <c r="H311" s="989"/>
      <c r="I311" s="989"/>
      <c r="J311" s="989"/>
      <c r="K311" s="989"/>
      <c r="L311" s="989"/>
      <c r="M311" s="989"/>
      <c r="N311" s="989"/>
      <c r="O311" s="989"/>
      <c r="P311" s="989"/>
      <c r="Q311" s="989"/>
      <c r="R311" s="989"/>
      <c r="S311" s="989"/>
      <c r="T311" s="989"/>
      <c r="U311" s="989"/>
      <c r="V311" s="989"/>
      <c r="W311" s="989"/>
      <c r="X311" s="989"/>
      <c r="Y311" s="989"/>
      <c r="Z311" s="989"/>
    </row>
    <row r="312" spans="1:26" ht="15.75" customHeight="1">
      <c r="A312" s="989"/>
      <c r="B312" s="1079"/>
      <c r="C312" s="989"/>
      <c r="D312" s="989"/>
      <c r="E312" s="989"/>
      <c r="F312" s="989"/>
      <c r="G312" s="989"/>
      <c r="H312" s="989"/>
      <c r="I312" s="989"/>
      <c r="J312" s="989"/>
      <c r="K312" s="989"/>
      <c r="L312" s="989"/>
      <c r="M312" s="989"/>
      <c r="N312" s="989"/>
      <c r="O312" s="989"/>
      <c r="P312" s="989"/>
      <c r="Q312" s="989"/>
      <c r="R312" s="989"/>
      <c r="S312" s="989"/>
      <c r="T312" s="989"/>
      <c r="U312" s="989"/>
      <c r="V312" s="989"/>
      <c r="W312" s="989"/>
      <c r="X312" s="989"/>
      <c r="Y312" s="989"/>
      <c r="Z312" s="989"/>
    </row>
    <row r="313" spans="1:26" ht="15.75" customHeight="1">
      <c r="A313" s="989"/>
      <c r="B313" s="1079"/>
      <c r="C313" s="989"/>
      <c r="D313" s="989"/>
      <c r="E313" s="989"/>
      <c r="F313" s="989"/>
      <c r="G313" s="989"/>
      <c r="H313" s="989"/>
      <c r="I313" s="989"/>
      <c r="J313" s="989"/>
      <c r="K313" s="989"/>
      <c r="L313" s="989"/>
      <c r="M313" s="989"/>
      <c r="N313" s="989"/>
      <c r="O313" s="989"/>
      <c r="P313" s="989"/>
      <c r="Q313" s="989"/>
      <c r="R313" s="989"/>
      <c r="S313" s="989"/>
      <c r="T313" s="989"/>
      <c r="U313" s="989"/>
      <c r="V313" s="989"/>
      <c r="W313" s="989"/>
      <c r="X313" s="989"/>
      <c r="Y313" s="989"/>
      <c r="Z313" s="989"/>
    </row>
    <row r="314" spans="1:26" ht="15.75" customHeight="1">
      <c r="A314" s="989"/>
      <c r="B314" s="1079"/>
      <c r="C314" s="989"/>
      <c r="D314" s="989"/>
      <c r="E314" s="989"/>
      <c r="F314" s="989"/>
      <c r="G314" s="989"/>
      <c r="H314" s="989"/>
      <c r="I314" s="989"/>
      <c r="J314" s="989"/>
      <c r="K314" s="989"/>
      <c r="L314" s="989"/>
      <c r="M314" s="989"/>
      <c r="N314" s="989"/>
      <c r="O314" s="989"/>
      <c r="P314" s="989"/>
      <c r="Q314" s="989"/>
      <c r="R314" s="989"/>
      <c r="S314" s="989"/>
      <c r="T314" s="989"/>
      <c r="U314" s="989"/>
      <c r="V314" s="989"/>
      <c r="W314" s="989"/>
      <c r="X314" s="989"/>
      <c r="Y314" s="989"/>
      <c r="Z314" s="989"/>
    </row>
    <row r="315" spans="1:26" ht="15.75" customHeight="1">
      <c r="A315" s="989"/>
      <c r="B315" s="1079"/>
      <c r="C315" s="989"/>
      <c r="D315" s="989"/>
      <c r="E315" s="989"/>
      <c r="F315" s="989"/>
      <c r="G315" s="989"/>
      <c r="H315" s="989"/>
      <c r="I315" s="989"/>
      <c r="J315" s="989"/>
      <c r="K315" s="989"/>
      <c r="L315" s="989"/>
      <c r="M315" s="989"/>
      <c r="N315" s="989"/>
      <c r="O315" s="989"/>
      <c r="P315" s="989"/>
      <c r="Q315" s="989"/>
      <c r="R315" s="989"/>
      <c r="S315" s="989"/>
      <c r="T315" s="989"/>
      <c r="U315" s="989"/>
      <c r="V315" s="989"/>
      <c r="W315" s="989"/>
      <c r="X315" s="989"/>
      <c r="Y315" s="989"/>
      <c r="Z315" s="989"/>
    </row>
    <row r="316" spans="1:26" ht="15.75" customHeight="1">
      <c r="A316" s="989"/>
      <c r="B316" s="1079"/>
      <c r="C316" s="989"/>
      <c r="D316" s="989"/>
      <c r="E316" s="989"/>
      <c r="F316" s="989"/>
      <c r="G316" s="989"/>
      <c r="H316" s="989"/>
      <c r="I316" s="989"/>
      <c r="J316" s="989"/>
      <c r="K316" s="989"/>
      <c r="L316" s="989"/>
      <c r="M316" s="989"/>
      <c r="N316" s="989"/>
      <c r="O316" s="989"/>
      <c r="P316" s="989"/>
      <c r="Q316" s="989"/>
      <c r="R316" s="989"/>
      <c r="S316" s="989"/>
      <c r="T316" s="989"/>
      <c r="U316" s="989"/>
      <c r="V316" s="989"/>
      <c r="W316" s="989"/>
      <c r="X316" s="989"/>
      <c r="Y316" s="989"/>
      <c r="Z316" s="989"/>
    </row>
    <row r="317" spans="1:26" ht="15.75" customHeight="1">
      <c r="A317" s="989"/>
      <c r="B317" s="1079"/>
      <c r="C317" s="989"/>
      <c r="D317" s="989"/>
      <c r="E317" s="989"/>
      <c r="F317" s="989"/>
      <c r="G317" s="989"/>
      <c r="H317" s="989"/>
      <c r="I317" s="989"/>
      <c r="J317" s="989"/>
      <c r="K317" s="989"/>
      <c r="L317" s="989"/>
      <c r="M317" s="989"/>
      <c r="N317" s="989"/>
      <c r="O317" s="989"/>
      <c r="P317" s="989"/>
      <c r="Q317" s="989"/>
      <c r="R317" s="989"/>
      <c r="S317" s="989"/>
      <c r="T317" s="989"/>
      <c r="U317" s="989"/>
      <c r="V317" s="989"/>
      <c r="W317" s="989"/>
      <c r="X317" s="989"/>
      <c r="Y317" s="989"/>
      <c r="Z317" s="989"/>
    </row>
    <row r="318" spans="1:26" ht="15.75" customHeight="1">
      <c r="A318" s="989"/>
      <c r="B318" s="1079"/>
      <c r="C318" s="989"/>
      <c r="D318" s="989"/>
      <c r="E318" s="989"/>
      <c r="F318" s="989"/>
      <c r="G318" s="989"/>
      <c r="H318" s="989"/>
      <c r="I318" s="989"/>
      <c r="J318" s="989"/>
      <c r="K318" s="989"/>
      <c r="L318" s="989"/>
      <c r="M318" s="989"/>
      <c r="N318" s="989"/>
      <c r="O318" s="989"/>
      <c r="P318" s="989"/>
      <c r="Q318" s="989"/>
      <c r="R318" s="989"/>
      <c r="S318" s="989"/>
      <c r="T318" s="989"/>
      <c r="U318" s="989"/>
      <c r="V318" s="989"/>
      <c r="W318" s="989"/>
      <c r="X318" s="989"/>
      <c r="Y318" s="989"/>
      <c r="Z318" s="989"/>
    </row>
    <row r="319" spans="1:26" ht="15.75" customHeight="1">
      <c r="A319" s="989"/>
      <c r="B319" s="1079"/>
      <c r="C319" s="989"/>
      <c r="D319" s="989"/>
      <c r="E319" s="989"/>
      <c r="F319" s="989"/>
      <c r="G319" s="989"/>
      <c r="H319" s="989"/>
      <c r="I319" s="989"/>
      <c r="J319" s="989"/>
      <c r="K319" s="989"/>
      <c r="L319" s="989"/>
      <c r="M319" s="989"/>
      <c r="N319" s="989"/>
      <c r="O319" s="989"/>
      <c r="P319" s="989"/>
      <c r="Q319" s="989"/>
      <c r="R319" s="989"/>
      <c r="S319" s="989"/>
      <c r="T319" s="989"/>
      <c r="U319" s="989"/>
      <c r="V319" s="989"/>
      <c r="W319" s="989"/>
      <c r="X319" s="989"/>
      <c r="Y319" s="989"/>
      <c r="Z319" s="989"/>
    </row>
    <row r="320" spans="1:26" ht="15.75" customHeight="1">
      <c r="A320" s="989"/>
      <c r="B320" s="1079"/>
      <c r="C320" s="989"/>
      <c r="D320" s="989"/>
      <c r="E320" s="989"/>
      <c r="F320" s="989"/>
      <c r="G320" s="989"/>
      <c r="H320" s="989"/>
      <c r="I320" s="989"/>
      <c r="J320" s="989"/>
      <c r="K320" s="989"/>
      <c r="L320" s="989"/>
      <c r="M320" s="989"/>
      <c r="N320" s="989"/>
      <c r="O320" s="989"/>
      <c r="P320" s="989"/>
      <c r="Q320" s="989"/>
      <c r="R320" s="989"/>
      <c r="S320" s="989"/>
      <c r="T320" s="989"/>
      <c r="U320" s="989"/>
      <c r="V320" s="989"/>
      <c r="W320" s="989"/>
      <c r="X320" s="989"/>
      <c r="Y320" s="989"/>
      <c r="Z320" s="989"/>
    </row>
    <row r="321" spans="1:26" ht="15.75" customHeight="1">
      <c r="A321" s="989"/>
      <c r="B321" s="1079"/>
      <c r="C321" s="989"/>
      <c r="D321" s="989"/>
      <c r="E321" s="989"/>
      <c r="F321" s="989"/>
      <c r="G321" s="989"/>
      <c r="H321" s="989"/>
      <c r="I321" s="989"/>
      <c r="J321" s="989"/>
      <c r="K321" s="989"/>
      <c r="L321" s="989"/>
      <c r="M321" s="989"/>
      <c r="N321" s="989"/>
      <c r="O321" s="989"/>
      <c r="P321" s="989"/>
      <c r="Q321" s="989"/>
      <c r="R321" s="989"/>
      <c r="S321" s="989"/>
      <c r="T321" s="989"/>
      <c r="U321" s="989"/>
      <c r="V321" s="989"/>
      <c r="W321" s="989"/>
      <c r="X321" s="989"/>
      <c r="Y321" s="989"/>
      <c r="Z321" s="989"/>
    </row>
    <row r="322" spans="1:26" ht="15.75" customHeight="1">
      <c r="A322" s="989"/>
      <c r="B322" s="1079"/>
      <c r="C322" s="989"/>
      <c r="D322" s="989"/>
      <c r="E322" s="989"/>
      <c r="F322" s="989"/>
      <c r="G322" s="989"/>
      <c r="H322" s="989"/>
      <c r="I322" s="989"/>
      <c r="J322" s="989"/>
      <c r="K322" s="989"/>
      <c r="L322" s="989"/>
      <c r="M322" s="989"/>
      <c r="N322" s="989"/>
      <c r="O322" s="989"/>
      <c r="P322" s="989"/>
      <c r="Q322" s="989"/>
      <c r="R322" s="989"/>
      <c r="S322" s="989"/>
      <c r="T322" s="989"/>
      <c r="U322" s="989"/>
      <c r="V322" s="989"/>
      <c r="W322" s="989"/>
      <c r="X322" s="989"/>
      <c r="Y322" s="989"/>
      <c r="Z322" s="989"/>
    </row>
    <row r="323" spans="1:26" ht="15.75" customHeight="1">
      <c r="A323" s="989"/>
      <c r="B323" s="1079"/>
      <c r="C323" s="989"/>
      <c r="D323" s="989"/>
      <c r="E323" s="989"/>
      <c r="F323" s="989"/>
      <c r="G323" s="989"/>
      <c r="H323" s="989"/>
      <c r="I323" s="989"/>
      <c r="J323" s="989"/>
      <c r="K323" s="989"/>
      <c r="L323" s="989"/>
      <c r="M323" s="989"/>
      <c r="N323" s="989"/>
      <c r="O323" s="989"/>
      <c r="P323" s="989"/>
      <c r="Q323" s="989"/>
      <c r="R323" s="989"/>
      <c r="S323" s="989"/>
      <c r="T323" s="989"/>
      <c r="U323" s="989"/>
      <c r="V323" s="989"/>
      <c r="W323" s="989"/>
      <c r="X323" s="989"/>
      <c r="Y323" s="989"/>
      <c r="Z323" s="989"/>
    </row>
    <row r="324" spans="1:26" ht="15.75" customHeight="1">
      <c r="A324" s="989"/>
      <c r="B324" s="1079"/>
      <c r="C324" s="989"/>
      <c r="D324" s="989"/>
      <c r="E324" s="989"/>
      <c r="F324" s="989"/>
      <c r="G324" s="989"/>
      <c r="H324" s="989"/>
      <c r="I324" s="989"/>
      <c r="J324" s="989"/>
      <c r="K324" s="989"/>
      <c r="L324" s="989"/>
      <c r="M324" s="989"/>
      <c r="N324" s="989"/>
      <c r="O324" s="989"/>
      <c r="P324" s="989"/>
      <c r="Q324" s="989"/>
      <c r="R324" s="989"/>
      <c r="S324" s="989"/>
      <c r="T324" s="989"/>
      <c r="U324" s="989"/>
      <c r="V324" s="989"/>
      <c r="W324" s="989"/>
      <c r="X324" s="989"/>
      <c r="Y324" s="989"/>
      <c r="Z324" s="989"/>
    </row>
    <row r="325" spans="1:26" ht="15.75" customHeight="1">
      <c r="A325" s="989"/>
      <c r="B325" s="1079"/>
      <c r="C325" s="989"/>
      <c r="D325" s="989"/>
      <c r="E325" s="989"/>
      <c r="F325" s="989"/>
      <c r="G325" s="989"/>
      <c r="H325" s="989"/>
      <c r="I325" s="989"/>
      <c r="J325" s="989"/>
      <c r="K325" s="989"/>
      <c r="L325" s="989"/>
      <c r="M325" s="989"/>
      <c r="N325" s="989"/>
      <c r="O325" s="989"/>
      <c r="P325" s="989"/>
      <c r="Q325" s="989"/>
      <c r="R325" s="989"/>
      <c r="S325" s="989"/>
      <c r="T325" s="989"/>
      <c r="U325" s="989"/>
      <c r="V325" s="989"/>
      <c r="W325" s="989"/>
      <c r="X325" s="989"/>
      <c r="Y325" s="989"/>
      <c r="Z325" s="989"/>
    </row>
    <row r="326" spans="1:26" ht="15.75" customHeight="1">
      <c r="A326" s="989"/>
      <c r="B326" s="1079"/>
      <c r="C326" s="989"/>
      <c r="D326" s="989"/>
      <c r="E326" s="989"/>
      <c r="F326" s="989"/>
      <c r="G326" s="989"/>
      <c r="H326" s="989"/>
      <c r="I326" s="989"/>
      <c r="J326" s="989"/>
      <c r="K326" s="989"/>
      <c r="L326" s="989"/>
      <c r="M326" s="989"/>
      <c r="N326" s="989"/>
      <c r="O326" s="989"/>
      <c r="P326" s="989"/>
      <c r="Q326" s="989"/>
      <c r="R326" s="989"/>
      <c r="S326" s="989"/>
      <c r="T326" s="989"/>
      <c r="U326" s="989"/>
      <c r="V326" s="989"/>
      <c r="W326" s="989"/>
      <c r="X326" s="989"/>
      <c r="Y326" s="989"/>
      <c r="Z326" s="989"/>
    </row>
    <row r="327" spans="1:26" ht="15.75" customHeight="1">
      <c r="A327" s="989"/>
      <c r="B327" s="1079"/>
      <c r="C327" s="989"/>
      <c r="D327" s="989"/>
      <c r="E327" s="989"/>
      <c r="F327" s="989"/>
      <c r="G327" s="989"/>
      <c r="H327" s="989"/>
      <c r="I327" s="989"/>
      <c r="J327" s="989"/>
      <c r="K327" s="989"/>
      <c r="L327" s="989"/>
      <c r="M327" s="989"/>
      <c r="N327" s="989"/>
      <c r="O327" s="989"/>
      <c r="P327" s="989"/>
      <c r="Q327" s="989"/>
      <c r="R327" s="989"/>
      <c r="S327" s="989"/>
      <c r="T327" s="989"/>
      <c r="U327" s="989"/>
      <c r="V327" s="989"/>
      <c r="W327" s="989"/>
      <c r="X327" s="989"/>
      <c r="Y327" s="989"/>
      <c r="Z327" s="989"/>
    </row>
    <row r="328" spans="1:26" ht="15.75" customHeight="1">
      <c r="A328" s="989"/>
      <c r="B328" s="1079"/>
      <c r="C328" s="989"/>
      <c r="D328" s="989"/>
      <c r="E328" s="989"/>
      <c r="F328" s="989"/>
      <c r="G328" s="989"/>
      <c r="H328" s="989"/>
      <c r="I328" s="989"/>
      <c r="J328" s="989"/>
      <c r="K328" s="989"/>
      <c r="L328" s="989"/>
      <c r="M328" s="989"/>
      <c r="N328" s="989"/>
      <c r="O328" s="989"/>
      <c r="P328" s="989"/>
      <c r="Q328" s="989"/>
      <c r="R328" s="989"/>
      <c r="S328" s="989"/>
      <c r="T328" s="989"/>
      <c r="U328" s="989"/>
      <c r="V328" s="989"/>
      <c r="W328" s="989"/>
      <c r="X328" s="989"/>
      <c r="Y328" s="989"/>
      <c r="Z328" s="989"/>
    </row>
    <row r="329" spans="1:26" ht="15.75" customHeight="1">
      <c r="A329" s="989"/>
      <c r="B329" s="1079"/>
      <c r="C329" s="989"/>
      <c r="D329" s="989"/>
      <c r="E329" s="989"/>
      <c r="F329" s="989"/>
      <c r="G329" s="989"/>
      <c r="H329" s="989"/>
      <c r="I329" s="989"/>
      <c r="J329" s="989"/>
      <c r="K329" s="989"/>
      <c r="L329" s="989"/>
      <c r="M329" s="989"/>
      <c r="N329" s="989"/>
      <c r="O329" s="989"/>
      <c r="P329" s="989"/>
      <c r="Q329" s="989"/>
      <c r="R329" s="989"/>
      <c r="S329" s="989"/>
      <c r="T329" s="989"/>
      <c r="U329" s="989"/>
      <c r="V329" s="989"/>
      <c r="W329" s="989"/>
      <c r="X329" s="989"/>
      <c r="Y329" s="989"/>
      <c r="Z329" s="989"/>
    </row>
    <row r="330" spans="1:26" ht="15.75" customHeight="1">
      <c r="A330" s="989"/>
      <c r="B330" s="1079"/>
      <c r="C330" s="989"/>
      <c r="D330" s="989"/>
      <c r="E330" s="989"/>
      <c r="F330" s="989"/>
      <c r="G330" s="989"/>
      <c r="H330" s="989"/>
      <c r="I330" s="989"/>
      <c r="J330" s="989"/>
      <c r="K330" s="989"/>
      <c r="L330" s="989"/>
      <c r="M330" s="989"/>
      <c r="N330" s="989"/>
      <c r="O330" s="989"/>
      <c r="P330" s="989"/>
      <c r="Q330" s="989"/>
      <c r="R330" s="989"/>
      <c r="S330" s="989"/>
      <c r="T330" s="989"/>
      <c r="U330" s="989"/>
      <c r="V330" s="989"/>
      <c r="W330" s="989"/>
      <c r="X330" s="989"/>
      <c r="Y330" s="989"/>
      <c r="Z330" s="989"/>
    </row>
    <row r="331" spans="1:26" ht="15.75" customHeight="1">
      <c r="A331" s="989"/>
      <c r="B331" s="1079"/>
      <c r="C331" s="989"/>
      <c r="D331" s="989"/>
      <c r="E331" s="989"/>
      <c r="F331" s="989"/>
      <c r="G331" s="989"/>
      <c r="H331" s="989"/>
      <c r="I331" s="989"/>
      <c r="J331" s="989"/>
      <c r="K331" s="989"/>
      <c r="L331" s="989"/>
      <c r="M331" s="989"/>
      <c r="N331" s="989"/>
      <c r="O331" s="989"/>
      <c r="P331" s="989"/>
      <c r="Q331" s="989"/>
      <c r="R331" s="989"/>
      <c r="S331" s="989"/>
      <c r="T331" s="989"/>
      <c r="U331" s="989"/>
      <c r="V331" s="989"/>
      <c r="W331" s="989"/>
      <c r="X331" s="989"/>
      <c r="Y331" s="989"/>
      <c r="Z331" s="989"/>
    </row>
    <row r="332" spans="1:26" ht="15.75" customHeight="1">
      <c r="A332" s="989"/>
      <c r="B332" s="1079"/>
      <c r="C332" s="989"/>
      <c r="D332" s="989"/>
      <c r="E332" s="989"/>
      <c r="F332" s="989"/>
      <c r="G332" s="989"/>
      <c r="H332" s="989"/>
      <c r="I332" s="989"/>
      <c r="J332" s="989"/>
      <c r="K332" s="989"/>
      <c r="L332" s="989"/>
      <c r="M332" s="989"/>
      <c r="N332" s="989"/>
      <c r="O332" s="989"/>
      <c r="P332" s="989"/>
      <c r="Q332" s="989"/>
      <c r="R332" s="989"/>
      <c r="S332" s="989"/>
      <c r="T332" s="989"/>
      <c r="U332" s="989"/>
      <c r="V332" s="989"/>
      <c r="W332" s="989"/>
      <c r="X332" s="989"/>
      <c r="Y332" s="989"/>
      <c r="Z332" s="989"/>
    </row>
    <row r="333" spans="1:26" ht="15.75" customHeight="1">
      <c r="A333" s="989"/>
      <c r="B333" s="1079"/>
      <c r="C333" s="989"/>
      <c r="D333" s="989"/>
      <c r="E333" s="989"/>
      <c r="F333" s="989"/>
      <c r="G333" s="989"/>
      <c r="H333" s="989"/>
      <c r="I333" s="989"/>
      <c r="J333" s="989"/>
      <c r="K333" s="989"/>
      <c r="L333" s="989"/>
      <c r="M333" s="989"/>
      <c r="N333" s="989"/>
      <c r="O333" s="989"/>
      <c r="P333" s="989"/>
      <c r="Q333" s="989"/>
      <c r="R333" s="989"/>
      <c r="S333" s="989"/>
      <c r="T333" s="989"/>
      <c r="U333" s="989"/>
      <c r="V333" s="989"/>
      <c r="W333" s="989"/>
      <c r="X333" s="989"/>
      <c r="Y333" s="989"/>
      <c r="Z333" s="989"/>
    </row>
    <row r="334" spans="1:26" ht="15.75" customHeight="1">
      <c r="A334" s="989"/>
      <c r="B334" s="1079"/>
      <c r="C334" s="989"/>
      <c r="D334" s="989"/>
      <c r="E334" s="989"/>
      <c r="F334" s="989"/>
      <c r="G334" s="989"/>
      <c r="H334" s="989"/>
      <c r="I334" s="989"/>
      <c r="J334" s="989"/>
      <c r="K334" s="989"/>
      <c r="L334" s="989"/>
      <c r="M334" s="989"/>
      <c r="N334" s="989"/>
      <c r="O334" s="989"/>
      <c r="P334" s="989"/>
      <c r="Q334" s="989"/>
      <c r="R334" s="989"/>
      <c r="S334" s="989"/>
      <c r="T334" s="989"/>
      <c r="U334" s="989"/>
      <c r="V334" s="989"/>
      <c r="W334" s="989"/>
      <c r="X334" s="989"/>
      <c r="Y334" s="989"/>
      <c r="Z334" s="989"/>
    </row>
    <row r="335" spans="1:26" ht="15.75" customHeight="1">
      <c r="A335" s="989"/>
      <c r="B335" s="1079"/>
      <c r="C335" s="989"/>
      <c r="D335" s="989"/>
      <c r="E335" s="989"/>
      <c r="F335" s="989"/>
      <c r="G335" s="989"/>
      <c r="H335" s="989"/>
      <c r="I335" s="989"/>
      <c r="J335" s="989"/>
      <c r="K335" s="989"/>
      <c r="L335" s="989"/>
      <c r="M335" s="989"/>
      <c r="N335" s="989"/>
      <c r="O335" s="989"/>
      <c r="P335" s="989"/>
      <c r="Q335" s="989"/>
      <c r="R335" s="989"/>
      <c r="S335" s="989"/>
      <c r="T335" s="989"/>
      <c r="U335" s="989"/>
      <c r="V335" s="989"/>
      <c r="W335" s="989"/>
      <c r="X335" s="989"/>
      <c r="Y335" s="989"/>
      <c r="Z335" s="989"/>
    </row>
    <row r="336" spans="1:26" ht="15.75" customHeight="1">
      <c r="A336" s="989"/>
      <c r="B336" s="1079"/>
      <c r="C336" s="989"/>
      <c r="D336" s="989"/>
      <c r="E336" s="989"/>
      <c r="F336" s="989"/>
      <c r="G336" s="989"/>
      <c r="H336" s="989"/>
      <c r="I336" s="989"/>
      <c r="J336" s="989"/>
      <c r="K336" s="989"/>
      <c r="L336" s="989"/>
      <c r="M336" s="989"/>
      <c r="N336" s="989"/>
      <c r="O336" s="989"/>
      <c r="P336" s="989"/>
      <c r="Q336" s="989"/>
      <c r="R336" s="989"/>
      <c r="S336" s="989"/>
      <c r="T336" s="989"/>
      <c r="U336" s="989"/>
      <c r="V336" s="989"/>
      <c r="W336" s="989"/>
      <c r="X336" s="989"/>
      <c r="Y336" s="989"/>
      <c r="Z336" s="989"/>
    </row>
    <row r="337" spans="1:26" ht="15.75" customHeight="1">
      <c r="A337" s="989"/>
      <c r="B337" s="1079"/>
      <c r="C337" s="989"/>
      <c r="D337" s="989"/>
      <c r="E337" s="989"/>
      <c r="F337" s="989"/>
      <c r="G337" s="989"/>
      <c r="H337" s="989"/>
      <c r="I337" s="989"/>
      <c r="J337" s="989"/>
      <c r="K337" s="989"/>
      <c r="L337" s="989"/>
      <c r="M337" s="989"/>
      <c r="N337" s="989"/>
      <c r="O337" s="989"/>
      <c r="P337" s="989"/>
      <c r="Q337" s="989"/>
      <c r="R337" s="989"/>
      <c r="S337" s="989"/>
      <c r="T337" s="989"/>
      <c r="U337" s="989"/>
      <c r="V337" s="989"/>
      <c r="W337" s="989"/>
      <c r="X337" s="989"/>
      <c r="Y337" s="989"/>
      <c r="Z337" s="989"/>
    </row>
    <row r="338" spans="1:26" ht="15.75" customHeight="1">
      <c r="A338" s="989"/>
      <c r="B338" s="1079"/>
      <c r="C338" s="989"/>
      <c r="D338" s="989"/>
      <c r="E338" s="989"/>
      <c r="F338" s="989"/>
      <c r="G338" s="989"/>
      <c r="H338" s="989"/>
      <c r="I338" s="989"/>
      <c r="J338" s="989"/>
      <c r="K338" s="989"/>
      <c r="L338" s="989"/>
      <c r="M338" s="989"/>
      <c r="N338" s="989"/>
      <c r="O338" s="989"/>
      <c r="P338" s="989"/>
      <c r="Q338" s="989"/>
      <c r="R338" s="989"/>
      <c r="S338" s="989"/>
      <c r="T338" s="989"/>
      <c r="U338" s="989"/>
      <c r="V338" s="989"/>
      <c r="W338" s="989"/>
      <c r="X338" s="989"/>
      <c r="Y338" s="989"/>
      <c r="Z338" s="989"/>
    </row>
    <row r="339" spans="1:26" ht="15.75" customHeight="1">
      <c r="A339" s="989"/>
      <c r="B339" s="1079"/>
      <c r="C339" s="989"/>
      <c r="D339" s="989"/>
      <c r="E339" s="989"/>
      <c r="F339" s="989"/>
      <c r="G339" s="989"/>
      <c r="H339" s="989"/>
      <c r="I339" s="989"/>
      <c r="J339" s="989"/>
      <c r="K339" s="989"/>
      <c r="L339" s="989"/>
      <c r="M339" s="989"/>
      <c r="N339" s="989"/>
      <c r="O339" s="989"/>
      <c r="P339" s="989"/>
      <c r="Q339" s="989"/>
      <c r="R339" s="989"/>
      <c r="S339" s="989"/>
      <c r="T339" s="989"/>
      <c r="U339" s="989"/>
      <c r="V339" s="989"/>
      <c r="W339" s="989"/>
      <c r="X339" s="989"/>
      <c r="Y339" s="989"/>
      <c r="Z339" s="989"/>
    </row>
    <row r="340" spans="1:26" ht="15.75" customHeight="1">
      <c r="A340" s="989"/>
      <c r="B340" s="1079"/>
      <c r="C340" s="989"/>
      <c r="D340" s="989"/>
      <c r="E340" s="989"/>
      <c r="F340" s="989"/>
      <c r="G340" s="989"/>
      <c r="H340" s="989"/>
      <c r="I340" s="989"/>
      <c r="J340" s="989"/>
      <c r="K340" s="989"/>
      <c r="L340" s="989"/>
      <c r="M340" s="989"/>
      <c r="N340" s="989"/>
      <c r="O340" s="989"/>
      <c r="P340" s="989"/>
      <c r="Q340" s="989"/>
      <c r="R340" s="989"/>
      <c r="S340" s="989"/>
      <c r="T340" s="989"/>
      <c r="U340" s="989"/>
      <c r="V340" s="989"/>
      <c r="W340" s="989"/>
      <c r="X340" s="989"/>
      <c r="Y340" s="989"/>
      <c r="Z340" s="989"/>
    </row>
    <row r="341" spans="1:26" ht="15.75" customHeight="1">
      <c r="A341" s="989"/>
      <c r="B341" s="1079"/>
      <c r="C341" s="989"/>
      <c r="D341" s="989"/>
      <c r="E341" s="989"/>
      <c r="F341" s="989"/>
      <c r="G341" s="989"/>
      <c r="H341" s="989"/>
      <c r="I341" s="989"/>
      <c r="J341" s="989"/>
      <c r="K341" s="989"/>
      <c r="L341" s="989"/>
      <c r="M341" s="989"/>
      <c r="N341" s="989"/>
      <c r="O341" s="989"/>
      <c r="P341" s="989"/>
      <c r="Q341" s="989"/>
      <c r="R341" s="989"/>
      <c r="S341" s="989"/>
      <c r="T341" s="989"/>
      <c r="U341" s="989"/>
      <c r="V341" s="989"/>
      <c r="W341" s="989"/>
      <c r="X341" s="989"/>
      <c r="Y341" s="989"/>
      <c r="Z341" s="989"/>
    </row>
    <row r="342" spans="1:26" ht="15.75" customHeight="1">
      <c r="A342" s="989"/>
      <c r="B342" s="1079"/>
      <c r="C342" s="989"/>
      <c r="D342" s="989"/>
      <c r="E342" s="989"/>
      <c r="F342" s="989"/>
      <c r="G342" s="989"/>
      <c r="H342" s="989"/>
      <c r="I342" s="989"/>
      <c r="J342" s="989"/>
      <c r="K342" s="989"/>
      <c r="L342" s="989"/>
      <c r="M342" s="989"/>
      <c r="N342" s="989"/>
      <c r="O342" s="989"/>
      <c r="P342" s="989"/>
      <c r="Q342" s="989"/>
      <c r="R342" s="989"/>
      <c r="S342" s="989"/>
      <c r="T342" s="989"/>
      <c r="U342" s="989"/>
      <c r="V342" s="989"/>
      <c r="W342" s="989"/>
      <c r="X342" s="989"/>
      <c r="Y342" s="989"/>
      <c r="Z342" s="989"/>
    </row>
    <row r="343" spans="1:26" ht="15.75" customHeight="1">
      <c r="A343" s="989"/>
      <c r="B343" s="1079"/>
      <c r="C343" s="989"/>
      <c r="D343" s="989"/>
      <c r="E343" s="989"/>
      <c r="F343" s="989"/>
      <c r="G343" s="989"/>
      <c r="H343" s="989"/>
      <c r="I343" s="989"/>
      <c r="J343" s="989"/>
      <c r="K343" s="989"/>
      <c r="L343" s="989"/>
      <c r="M343" s="989"/>
      <c r="N343" s="989"/>
      <c r="O343" s="989"/>
      <c r="P343" s="989"/>
      <c r="Q343" s="989"/>
      <c r="R343" s="989"/>
      <c r="S343" s="989"/>
      <c r="T343" s="989"/>
      <c r="U343" s="989"/>
      <c r="V343" s="989"/>
      <c r="W343" s="989"/>
      <c r="X343" s="989"/>
      <c r="Y343" s="989"/>
      <c r="Z343" s="989"/>
    </row>
    <row r="344" spans="1:26" ht="15.75" customHeight="1">
      <c r="A344" s="989"/>
      <c r="B344" s="1079"/>
      <c r="C344" s="989"/>
      <c r="D344" s="989"/>
      <c r="E344" s="989"/>
      <c r="F344" s="989"/>
      <c r="G344" s="989"/>
      <c r="H344" s="989"/>
      <c r="I344" s="989"/>
      <c r="J344" s="989"/>
      <c r="K344" s="989"/>
      <c r="L344" s="989"/>
      <c r="M344" s="989"/>
      <c r="N344" s="989"/>
      <c r="O344" s="989"/>
      <c r="P344" s="989"/>
      <c r="Q344" s="989"/>
      <c r="R344" s="989"/>
      <c r="S344" s="989"/>
      <c r="T344" s="989"/>
      <c r="U344" s="989"/>
      <c r="V344" s="989"/>
      <c r="W344" s="989"/>
      <c r="X344" s="989"/>
      <c r="Y344" s="989"/>
      <c r="Z344" s="989"/>
    </row>
    <row r="345" spans="1:26" ht="15.75" customHeight="1">
      <c r="A345" s="989"/>
      <c r="B345" s="1079"/>
      <c r="C345" s="989"/>
      <c r="D345" s="989"/>
      <c r="E345" s="989"/>
      <c r="F345" s="989"/>
      <c r="G345" s="989"/>
      <c r="H345" s="989"/>
      <c r="I345" s="989"/>
      <c r="J345" s="989"/>
      <c r="K345" s="989"/>
      <c r="L345" s="989"/>
      <c r="M345" s="989"/>
      <c r="N345" s="989"/>
      <c r="O345" s="989"/>
      <c r="P345" s="989"/>
      <c r="Q345" s="989"/>
      <c r="R345" s="989"/>
      <c r="S345" s="989"/>
      <c r="T345" s="989"/>
      <c r="U345" s="989"/>
      <c r="V345" s="989"/>
      <c r="W345" s="989"/>
      <c r="X345" s="989"/>
      <c r="Y345" s="989"/>
      <c r="Z345" s="989"/>
    </row>
    <row r="346" spans="1:26" ht="15.75" customHeight="1">
      <c r="A346" s="989"/>
      <c r="B346" s="1079"/>
      <c r="C346" s="989"/>
      <c r="D346" s="989"/>
      <c r="E346" s="989"/>
      <c r="F346" s="989"/>
      <c r="G346" s="989"/>
      <c r="H346" s="989"/>
      <c r="I346" s="989"/>
      <c r="J346" s="989"/>
      <c r="K346" s="989"/>
      <c r="L346" s="989"/>
      <c r="M346" s="989"/>
      <c r="N346" s="989"/>
      <c r="O346" s="989"/>
      <c r="P346" s="989"/>
      <c r="Q346" s="989"/>
      <c r="R346" s="989"/>
      <c r="S346" s="989"/>
      <c r="T346" s="989"/>
      <c r="U346" s="989"/>
      <c r="V346" s="989"/>
      <c r="W346" s="989"/>
      <c r="X346" s="989"/>
      <c r="Y346" s="989"/>
      <c r="Z346" s="989"/>
    </row>
    <row r="347" spans="1:26" ht="15.75" customHeight="1">
      <c r="A347" s="989"/>
      <c r="B347" s="1079"/>
      <c r="C347" s="989"/>
      <c r="D347" s="989"/>
      <c r="E347" s="989"/>
      <c r="F347" s="989"/>
      <c r="G347" s="989"/>
      <c r="H347" s="989"/>
      <c r="I347" s="989"/>
      <c r="J347" s="989"/>
      <c r="K347" s="989"/>
      <c r="L347" s="989"/>
      <c r="M347" s="989"/>
      <c r="N347" s="989"/>
      <c r="O347" s="989"/>
      <c r="P347" s="989"/>
      <c r="Q347" s="989"/>
      <c r="R347" s="989"/>
      <c r="S347" s="989"/>
      <c r="T347" s="989"/>
      <c r="U347" s="989"/>
      <c r="V347" s="989"/>
      <c r="W347" s="989"/>
      <c r="X347" s="989"/>
      <c r="Y347" s="989"/>
      <c r="Z347" s="989"/>
    </row>
    <row r="348" spans="1:26" ht="15.75" customHeight="1">
      <c r="A348" s="989"/>
      <c r="B348" s="1079"/>
      <c r="C348" s="989"/>
      <c r="D348" s="989"/>
      <c r="E348" s="989"/>
      <c r="F348" s="989"/>
      <c r="G348" s="989"/>
      <c r="H348" s="989"/>
      <c r="I348" s="989"/>
      <c r="J348" s="989"/>
      <c r="K348" s="989"/>
      <c r="L348" s="989"/>
      <c r="M348" s="989"/>
      <c r="N348" s="989"/>
      <c r="O348" s="989"/>
      <c r="P348" s="989"/>
      <c r="Q348" s="989"/>
      <c r="R348" s="989"/>
      <c r="S348" s="989"/>
      <c r="T348" s="989"/>
      <c r="U348" s="989"/>
      <c r="V348" s="989"/>
      <c r="W348" s="989"/>
      <c r="X348" s="989"/>
      <c r="Y348" s="989"/>
      <c r="Z348" s="989"/>
    </row>
    <row r="349" spans="1:26" ht="15.75" customHeight="1">
      <c r="A349" s="989"/>
      <c r="B349" s="1079"/>
      <c r="C349" s="989"/>
      <c r="D349" s="989"/>
      <c r="E349" s="989"/>
      <c r="F349" s="989"/>
      <c r="G349" s="989"/>
      <c r="H349" s="989"/>
      <c r="I349" s="989"/>
      <c r="J349" s="989"/>
      <c r="K349" s="989"/>
      <c r="L349" s="989"/>
      <c r="M349" s="989"/>
      <c r="N349" s="989"/>
      <c r="O349" s="989"/>
      <c r="P349" s="989"/>
      <c r="Q349" s="989"/>
      <c r="R349" s="989"/>
      <c r="S349" s="989"/>
      <c r="T349" s="989"/>
      <c r="U349" s="989"/>
      <c r="V349" s="989"/>
      <c r="W349" s="989"/>
      <c r="X349" s="989"/>
      <c r="Y349" s="989"/>
      <c r="Z349" s="989"/>
    </row>
    <row r="350" spans="1:26" ht="15.75" customHeight="1">
      <c r="A350" s="989"/>
      <c r="B350" s="1079"/>
      <c r="C350" s="989"/>
      <c r="D350" s="989"/>
      <c r="E350" s="989"/>
      <c r="F350" s="989"/>
      <c r="G350" s="989"/>
      <c r="H350" s="989"/>
      <c r="I350" s="989"/>
      <c r="J350" s="989"/>
      <c r="K350" s="989"/>
      <c r="L350" s="989"/>
      <c r="M350" s="989"/>
      <c r="N350" s="989"/>
      <c r="O350" s="989"/>
      <c r="P350" s="989"/>
      <c r="Q350" s="989"/>
      <c r="R350" s="989"/>
      <c r="S350" s="989"/>
      <c r="T350" s="989"/>
      <c r="U350" s="989"/>
      <c r="V350" s="989"/>
      <c r="W350" s="989"/>
      <c r="X350" s="989"/>
      <c r="Y350" s="989"/>
      <c r="Z350" s="989"/>
    </row>
    <row r="351" spans="1:26" ht="15.75" customHeight="1">
      <c r="A351" s="989"/>
      <c r="B351" s="1079"/>
      <c r="C351" s="989"/>
      <c r="D351" s="989"/>
      <c r="E351" s="989"/>
      <c r="F351" s="989"/>
      <c r="G351" s="989"/>
      <c r="H351" s="989"/>
      <c r="I351" s="989"/>
      <c r="J351" s="989"/>
      <c r="K351" s="989"/>
      <c r="L351" s="989"/>
      <c r="M351" s="989"/>
      <c r="N351" s="989"/>
      <c r="O351" s="989"/>
      <c r="P351" s="989"/>
      <c r="Q351" s="989"/>
      <c r="R351" s="989"/>
      <c r="S351" s="989"/>
      <c r="T351" s="989"/>
      <c r="U351" s="989"/>
      <c r="V351" s="989"/>
      <c r="W351" s="989"/>
      <c r="X351" s="989"/>
      <c r="Y351" s="989"/>
      <c r="Z351" s="989"/>
    </row>
    <row r="352" spans="1:26" ht="15.75" customHeight="1">
      <c r="A352" s="989"/>
      <c r="B352" s="1079"/>
      <c r="C352" s="989"/>
      <c r="D352" s="989"/>
      <c r="E352" s="989"/>
      <c r="F352" s="989"/>
      <c r="G352" s="989"/>
      <c r="H352" s="989"/>
      <c r="I352" s="989"/>
      <c r="J352" s="989"/>
      <c r="K352" s="989"/>
      <c r="L352" s="989"/>
      <c r="M352" s="989"/>
      <c r="N352" s="989"/>
      <c r="O352" s="989"/>
      <c r="P352" s="989"/>
      <c r="Q352" s="989"/>
      <c r="R352" s="989"/>
      <c r="S352" s="989"/>
      <c r="T352" s="989"/>
      <c r="U352" s="989"/>
      <c r="V352" s="989"/>
      <c r="W352" s="989"/>
      <c r="X352" s="989"/>
      <c r="Y352" s="989"/>
      <c r="Z352" s="989"/>
    </row>
    <row r="353" spans="1:26" ht="15.75" customHeight="1">
      <c r="A353" s="989"/>
      <c r="B353" s="1079"/>
      <c r="C353" s="989"/>
      <c r="D353" s="989"/>
      <c r="E353" s="989"/>
      <c r="F353" s="989"/>
      <c r="G353" s="989"/>
      <c r="H353" s="989"/>
      <c r="I353" s="989"/>
      <c r="J353" s="989"/>
      <c r="K353" s="989"/>
      <c r="L353" s="989"/>
      <c r="M353" s="989"/>
      <c r="N353" s="989"/>
      <c r="O353" s="989"/>
      <c r="P353" s="989"/>
      <c r="Q353" s="989"/>
      <c r="R353" s="989"/>
      <c r="S353" s="989"/>
      <c r="T353" s="989"/>
      <c r="U353" s="989"/>
      <c r="V353" s="989"/>
      <c r="W353" s="989"/>
      <c r="X353" s="989"/>
      <c r="Y353" s="989"/>
      <c r="Z353" s="989"/>
    </row>
    <row r="354" spans="1:26" ht="15.75" customHeight="1">
      <c r="A354" s="989"/>
      <c r="B354" s="1079"/>
      <c r="C354" s="989"/>
      <c r="D354" s="989"/>
      <c r="E354" s="989"/>
      <c r="F354" s="989"/>
      <c r="G354" s="989"/>
      <c r="H354" s="989"/>
      <c r="I354" s="989"/>
      <c r="J354" s="989"/>
      <c r="K354" s="989"/>
      <c r="L354" s="989"/>
      <c r="M354" s="989"/>
      <c r="N354" s="989"/>
      <c r="O354" s="989"/>
      <c r="P354" s="989"/>
      <c r="Q354" s="989"/>
      <c r="R354" s="989"/>
      <c r="S354" s="989"/>
      <c r="T354" s="989"/>
      <c r="U354" s="989"/>
      <c r="V354" s="989"/>
      <c r="W354" s="989"/>
      <c r="X354" s="989"/>
      <c r="Y354" s="989"/>
      <c r="Z354" s="989"/>
    </row>
    <row r="355" spans="1:26" ht="15.75" customHeight="1">
      <c r="A355" s="989"/>
      <c r="B355" s="1079"/>
      <c r="C355" s="989"/>
      <c r="D355" s="989"/>
      <c r="E355" s="989"/>
      <c r="F355" s="989"/>
      <c r="G355" s="989"/>
      <c r="H355" s="989"/>
      <c r="I355" s="989"/>
      <c r="J355" s="989"/>
      <c r="K355" s="989"/>
      <c r="L355" s="989"/>
      <c r="M355" s="989"/>
      <c r="N355" s="989"/>
      <c r="O355" s="989"/>
      <c r="P355" s="989"/>
      <c r="Q355" s="989"/>
      <c r="R355" s="989"/>
      <c r="S355" s="989"/>
      <c r="T355" s="989"/>
      <c r="U355" s="989"/>
      <c r="V355" s="989"/>
      <c r="W355" s="989"/>
      <c r="X355" s="989"/>
      <c r="Y355" s="989"/>
      <c r="Z355" s="989"/>
    </row>
    <row r="356" spans="1:26" ht="15.75" customHeight="1">
      <c r="A356" s="989"/>
      <c r="B356" s="1079"/>
      <c r="C356" s="989"/>
      <c r="D356" s="989"/>
      <c r="E356" s="989"/>
      <c r="F356" s="989"/>
      <c r="G356" s="989"/>
      <c r="H356" s="989"/>
      <c r="I356" s="989"/>
      <c r="J356" s="989"/>
      <c r="K356" s="989"/>
      <c r="L356" s="989"/>
      <c r="M356" s="989"/>
      <c r="N356" s="989"/>
      <c r="O356" s="989"/>
      <c r="P356" s="989"/>
      <c r="Q356" s="989"/>
      <c r="R356" s="989"/>
      <c r="S356" s="989"/>
      <c r="T356" s="989"/>
      <c r="U356" s="989"/>
      <c r="V356" s="989"/>
      <c r="W356" s="989"/>
      <c r="X356" s="989"/>
      <c r="Y356" s="989"/>
      <c r="Z356" s="989"/>
    </row>
    <row r="357" spans="1:26" ht="15.75" customHeight="1">
      <c r="A357" s="989"/>
      <c r="B357" s="1079"/>
      <c r="C357" s="989"/>
      <c r="D357" s="989"/>
      <c r="E357" s="989"/>
      <c r="F357" s="989"/>
      <c r="G357" s="989"/>
      <c r="H357" s="989"/>
      <c r="I357" s="989"/>
      <c r="J357" s="989"/>
      <c r="K357" s="989"/>
      <c r="L357" s="989"/>
      <c r="M357" s="989"/>
      <c r="N357" s="989"/>
      <c r="O357" s="989"/>
      <c r="P357" s="989"/>
      <c r="Q357" s="989"/>
      <c r="R357" s="989"/>
      <c r="S357" s="989"/>
      <c r="T357" s="989"/>
      <c r="U357" s="989"/>
      <c r="V357" s="989"/>
      <c r="W357" s="989"/>
      <c r="X357" s="989"/>
      <c r="Y357" s="989"/>
      <c r="Z357" s="989"/>
    </row>
    <row r="358" spans="1:26" ht="15.75" customHeight="1">
      <c r="A358" s="989"/>
      <c r="B358" s="1079"/>
      <c r="C358" s="989"/>
      <c r="D358" s="989"/>
      <c r="E358" s="989"/>
      <c r="F358" s="989"/>
      <c r="G358" s="989"/>
      <c r="H358" s="989"/>
      <c r="I358" s="989"/>
      <c r="J358" s="989"/>
      <c r="K358" s="989"/>
      <c r="L358" s="989"/>
      <c r="M358" s="989"/>
      <c r="N358" s="989"/>
      <c r="O358" s="989"/>
      <c r="P358" s="989"/>
      <c r="Q358" s="989"/>
      <c r="R358" s="989"/>
      <c r="S358" s="989"/>
      <c r="T358" s="989"/>
      <c r="U358" s="989"/>
      <c r="V358" s="989"/>
      <c r="W358" s="989"/>
      <c r="X358" s="989"/>
      <c r="Y358" s="989"/>
      <c r="Z358" s="989"/>
    </row>
    <row r="359" spans="1:26" ht="15.75" customHeight="1">
      <c r="A359" s="989"/>
      <c r="B359" s="1079"/>
      <c r="C359" s="989"/>
      <c r="D359" s="989"/>
      <c r="E359" s="989"/>
      <c r="F359" s="989"/>
      <c r="G359" s="989"/>
      <c r="H359" s="989"/>
      <c r="I359" s="989"/>
      <c r="J359" s="989"/>
      <c r="K359" s="989"/>
      <c r="L359" s="989"/>
      <c r="M359" s="989"/>
      <c r="N359" s="989"/>
      <c r="O359" s="989"/>
      <c r="P359" s="989"/>
      <c r="Q359" s="989"/>
      <c r="R359" s="989"/>
      <c r="S359" s="989"/>
      <c r="T359" s="989"/>
      <c r="U359" s="989"/>
      <c r="V359" s="989"/>
      <c r="W359" s="989"/>
      <c r="X359" s="989"/>
      <c r="Y359" s="989"/>
      <c r="Z359" s="989"/>
    </row>
    <row r="360" spans="1:26" ht="15.75" customHeight="1">
      <c r="A360" s="989"/>
      <c r="B360" s="1079"/>
      <c r="C360" s="989"/>
      <c r="D360" s="989"/>
      <c r="E360" s="989"/>
      <c r="F360" s="989"/>
      <c r="G360" s="989"/>
      <c r="H360" s="989"/>
      <c r="I360" s="989"/>
      <c r="J360" s="989"/>
      <c r="K360" s="989"/>
      <c r="L360" s="989"/>
      <c r="M360" s="989"/>
      <c r="N360" s="989"/>
      <c r="O360" s="989"/>
      <c r="P360" s="989"/>
      <c r="Q360" s="989"/>
      <c r="R360" s="989"/>
      <c r="S360" s="989"/>
      <c r="T360" s="989"/>
      <c r="U360" s="989"/>
      <c r="V360" s="989"/>
      <c r="W360" s="989"/>
      <c r="X360" s="989"/>
      <c r="Y360" s="989"/>
      <c r="Z360" s="989"/>
    </row>
    <row r="361" spans="1:26" ht="15.75" customHeight="1">
      <c r="A361" s="989"/>
      <c r="B361" s="1079"/>
      <c r="C361" s="989"/>
      <c r="D361" s="989"/>
      <c r="E361" s="989"/>
      <c r="F361" s="989"/>
      <c r="G361" s="989"/>
      <c r="H361" s="989"/>
      <c r="I361" s="989"/>
      <c r="J361" s="989"/>
      <c r="K361" s="989"/>
      <c r="L361" s="989"/>
      <c r="M361" s="989"/>
      <c r="N361" s="989"/>
      <c r="O361" s="989"/>
      <c r="P361" s="989"/>
      <c r="Q361" s="989"/>
      <c r="R361" s="989"/>
      <c r="S361" s="989"/>
      <c r="T361" s="989"/>
      <c r="U361" s="989"/>
      <c r="V361" s="989"/>
      <c r="W361" s="989"/>
      <c r="X361" s="989"/>
      <c r="Y361" s="989"/>
      <c r="Z361" s="989"/>
    </row>
    <row r="362" spans="1:26" ht="15.75" customHeight="1">
      <c r="A362" s="989"/>
      <c r="B362" s="1079"/>
      <c r="C362" s="989"/>
      <c r="D362" s="989"/>
      <c r="E362" s="989"/>
      <c r="F362" s="989"/>
      <c r="G362" s="989"/>
      <c r="H362" s="989"/>
      <c r="I362" s="989"/>
      <c r="J362" s="989"/>
      <c r="K362" s="989"/>
      <c r="L362" s="989"/>
      <c r="M362" s="989"/>
      <c r="N362" s="989"/>
      <c r="O362" s="989"/>
      <c r="P362" s="989"/>
      <c r="Q362" s="989"/>
      <c r="R362" s="989"/>
      <c r="S362" s="989"/>
      <c r="T362" s="989"/>
      <c r="U362" s="989"/>
      <c r="V362" s="989"/>
      <c r="W362" s="989"/>
      <c r="X362" s="989"/>
      <c r="Y362" s="989"/>
      <c r="Z362" s="989"/>
    </row>
    <row r="363" spans="1:26" ht="15.75" customHeight="1">
      <c r="A363" s="989"/>
      <c r="B363" s="1079"/>
      <c r="C363" s="989"/>
      <c r="D363" s="989"/>
      <c r="E363" s="989"/>
      <c r="F363" s="989"/>
      <c r="G363" s="989"/>
      <c r="H363" s="989"/>
      <c r="I363" s="989"/>
      <c r="J363" s="989"/>
      <c r="K363" s="989"/>
      <c r="L363" s="989"/>
      <c r="M363" s="989"/>
      <c r="N363" s="989"/>
      <c r="O363" s="989"/>
      <c r="P363" s="989"/>
      <c r="Q363" s="989"/>
      <c r="R363" s="989"/>
      <c r="S363" s="989"/>
      <c r="T363" s="989"/>
      <c r="U363" s="989"/>
      <c r="V363" s="989"/>
      <c r="W363" s="989"/>
      <c r="X363" s="989"/>
      <c r="Y363" s="989"/>
      <c r="Z363" s="989"/>
    </row>
    <row r="364" spans="1:26" ht="15.75" customHeight="1">
      <c r="A364" s="989"/>
      <c r="B364" s="1079"/>
      <c r="C364" s="989"/>
      <c r="D364" s="989"/>
      <c r="E364" s="989"/>
      <c r="F364" s="989"/>
      <c r="G364" s="989"/>
      <c r="H364" s="989"/>
      <c r="I364" s="989"/>
      <c r="J364" s="989"/>
      <c r="K364" s="989"/>
      <c r="L364" s="989"/>
      <c r="M364" s="989"/>
      <c r="N364" s="989"/>
      <c r="O364" s="989"/>
      <c r="P364" s="989"/>
      <c r="Q364" s="989"/>
      <c r="R364" s="989"/>
      <c r="S364" s="989"/>
      <c r="T364" s="989"/>
      <c r="U364" s="989"/>
      <c r="V364" s="989"/>
      <c r="W364" s="989"/>
      <c r="X364" s="989"/>
      <c r="Y364" s="989"/>
      <c r="Z364" s="989"/>
    </row>
    <row r="365" spans="1:26" ht="15.75" customHeight="1">
      <c r="A365" s="989"/>
      <c r="B365" s="1079"/>
      <c r="C365" s="989"/>
      <c r="D365" s="989"/>
      <c r="E365" s="989"/>
      <c r="F365" s="989"/>
      <c r="G365" s="989"/>
      <c r="H365" s="989"/>
      <c r="I365" s="989"/>
      <c r="J365" s="989"/>
      <c r="K365" s="989"/>
      <c r="L365" s="989"/>
      <c r="M365" s="989"/>
      <c r="N365" s="989"/>
      <c r="O365" s="989"/>
      <c r="P365" s="989"/>
      <c r="Q365" s="989"/>
      <c r="R365" s="989"/>
      <c r="S365" s="989"/>
      <c r="T365" s="989"/>
      <c r="U365" s="989"/>
      <c r="V365" s="989"/>
      <c r="W365" s="989"/>
      <c r="X365" s="989"/>
      <c r="Y365" s="989"/>
      <c r="Z365" s="989"/>
    </row>
    <row r="366" spans="1:26" ht="15.75" customHeight="1">
      <c r="A366" s="989"/>
      <c r="B366" s="1079"/>
      <c r="C366" s="989"/>
      <c r="D366" s="989"/>
      <c r="E366" s="989"/>
      <c r="F366" s="989"/>
      <c r="G366" s="989"/>
      <c r="H366" s="989"/>
      <c r="I366" s="989"/>
      <c r="J366" s="989"/>
      <c r="K366" s="989"/>
      <c r="L366" s="989"/>
      <c r="M366" s="989"/>
      <c r="N366" s="989"/>
      <c r="O366" s="989"/>
      <c r="P366" s="989"/>
      <c r="Q366" s="989"/>
      <c r="R366" s="989"/>
      <c r="S366" s="989"/>
      <c r="T366" s="989"/>
      <c r="U366" s="989"/>
      <c r="V366" s="989"/>
      <c r="W366" s="989"/>
      <c r="X366" s="989"/>
      <c r="Y366" s="989"/>
      <c r="Z366" s="989"/>
    </row>
    <row r="367" spans="1:26" ht="15.75" customHeight="1">
      <c r="A367" s="989"/>
      <c r="B367" s="1079"/>
      <c r="C367" s="989"/>
      <c r="D367" s="989"/>
      <c r="E367" s="989"/>
      <c r="F367" s="989"/>
      <c r="G367" s="989"/>
      <c r="H367" s="989"/>
      <c r="I367" s="989"/>
      <c r="J367" s="989"/>
      <c r="K367" s="989"/>
      <c r="L367" s="989"/>
      <c r="M367" s="989"/>
      <c r="N367" s="989"/>
      <c r="O367" s="989"/>
      <c r="P367" s="989"/>
      <c r="Q367" s="989"/>
      <c r="R367" s="989"/>
      <c r="S367" s="989"/>
      <c r="T367" s="989"/>
      <c r="U367" s="989"/>
      <c r="V367" s="989"/>
      <c r="W367" s="989"/>
      <c r="X367" s="989"/>
      <c r="Y367" s="989"/>
      <c r="Z367" s="989"/>
    </row>
    <row r="368" spans="1:26" ht="15.75" customHeight="1">
      <c r="A368" s="989"/>
      <c r="B368" s="1079"/>
      <c r="C368" s="989"/>
      <c r="D368" s="989"/>
      <c r="E368" s="989"/>
      <c r="F368" s="989"/>
      <c r="G368" s="989"/>
      <c r="H368" s="989"/>
      <c r="I368" s="989"/>
      <c r="J368" s="989"/>
      <c r="K368" s="989"/>
      <c r="L368" s="989"/>
      <c r="M368" s="989"/>
      <c r="N368" s="989"/>
      <c r="O368" s="989"/>
      <c r="P368" s="989"/>
      <c r="Q368" s="989"/>
      <c r="R368" s="989"/>
      <c r="S368" s="989"/>
      <c r="T368" s="989"/>
      <c r="U368" s="989"/>
      <c r="V368" s="989"/>
      <c r="W368" s="989"/>
      <c r="X368" s="989"/>
      <c r="Y368" s="989"/>
      <c r="Z368" s="989"/>
    </row>
    <row r="369" spans="1:26" ht="15.75" customHeight="1">
      <c r="A369" s="989"/>
      <c r="B369" s="1079"/>
      <c r="C369" s="989"/>
      <c r="D369" s="989"/>
      <c r="E369" s="989"/>
      <c r="F369" s="989"/>
      <c r="G369" s="989"/>
      <c r="H369" s="989"/>
      <c r="I369" s="989"/>
      <c r="J369" s="989"/>
      <c r="K369" s="989"/>
      <c r="L369" s="989"/>
      <c r="M369" s="989"/>
      <c r="N369" s="989"/>
      <c r="O369" s="989"/>
      <c r="P369" s="989"/>
      <c r="Q369" s="989"/>
      <c r="R369" s="989"/>
      <c r="S369" s="989"/>
      <c r="T369" s="989"/>
      <c r="U369" s="989"/>
      <c r="V369" s="989"/>
      <c r="W369" s="989"/>
      <c r="X369" s="989"/>
      <c r="Y369" s="989"/>
      <c r="Z369" s="989"/>
    </row>
    <row r="370" spans="1:26" ht="15.75" customHeight="1">
      <c r="A370" s="989"/>
      <c r="B370" s="1079"/>
      <c r="C370" s="989"/>
      <c r="D370" s="989"/>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row>
    <row r="371" spans="1:26" ht="15.75" customHeight="1">
      <c r="A371" s="989"/>
      <c r="B371" s="1079"/>
      <c r="C371" s="989"/>
      <c r="D371" s="989"/>
      <c r="E371" s="989"/>
      <c r="F371" s="989"/>
      <c r="G371" s="989"/>
      <c r="H371" s="989"/>
      <c r="I371" s="989"/>
      <c r="J371" s="989"/>
      <c r="K371" s="989"/>
      <c r="L371" s="989"/>
      <c r="M371" s="989"/>
      <c r="N371" s="989"/>
      <c r="O371" s="989"/>
      <c r="P371" s="989"/>
      <c r="Q371" s="989"/>
      <c r="R371" s="989"/>
      <c r="S371" s="989"/>
      <c r="T371" s="989"/>
      <c r="U371" s="989"/>
      <c r="V371" s="989"/>
      <c r="W371" s="989"/>
      <c r="X371" s="989"/>
      <c r="Y371" s="989"/>
      <c r="Z371" s="989"/>
    </row>
    <row r="372" spans="1:26" ht="15.75" customHeight="1">
      <c r="A372" s="989"/>
      <c r="B372" s="1079"/>
      <c r="C372" s="989"/>
      <c r="D372" s="989"/>
      <c r="E372" s="989"/>
      <c r="F372" s="989"/>
      <c r="G372" s="989"/>
      <c r="H372" s="989"/>
      <c r="I372" s="989"/>
      <c r="J372" s="989"/>
      <c r="K372" s="989"/>
      <c r="L372" s="989"/>
      <c r="M372" s="989"/>
      <c r="N372" s="989"/>
      <c r="O372" s="989"/>
      <c r="P372" s="989"/>
      <c r="Q372" s="989"/>
      <c r="R372" s="989"/>
      <c r="S372" s="989"/>
      <c r="T372" s="989"/>
      <c r="U372" s="989"/>
      <c r="V372" s="989"/>
      <c r="W372" s="989"/>
      <c r="X372" s="989"/>
      <c r="Y372" s="989"/>
      <c r="Z372" s="989"/>
    </row>
    <row r="373" spans="1:26" ht="15.75" customHeight="1">
      <c r="A373" s="989"/>
      <c r="B373" s="1079"/>
      <c r="C373" s="989"/>
      <c r="D373" s="989"/>
      <c r="E373" s="989"/>
      <c r="F373" s="989"/>
      <c r="G373" s="989"/>
      <c r="H373" s="989"/>
      <c r="I373" s="989"/>
      <c r="J373" s="989"/>
      <c r="K373" s="989"/>
      <c r="L373" s="989"/>
      <c r="M373" s="989"/>
      <c r="N373" s="989"/>
      <c r="O373" s="989"/>
      <c r="P373" s="989"/>
      <c r="Q373" s="989"/>
      <c r="R373" s="989"/>
      <c r="S373" s="989"/>
      <c r="T373" s="989"/>
      <c r="U373" s="989"/>
      <c r="V373" s="989"/>
      <c r="W373" s="989"/>
      <c r="X373" s="989"/>
      <c r="Y373" s="989"/>
      <c r="Z373" s="989"/>
    </row>
    <row r="374" spans="1:26" ht="15.75" customHeight="1">
      <c r="A374" s="989"/>
      <c r="B374" s="1079"/>
      <c r="C374" s="989"/>
      <c r="D374" s="989"/>
      <c r="E374" s="989"/>
      <c r="F374" s="989"/>
      <c r="G374" s="989"/>
      <c r="H374" s="989"/>
      <c r="I374" s="989"/>
      <c r="J374" s="989"/>
      <c r="K374" s="989"/>
      <c r="L374" s="989"/>
      <c r="M374" s="989"/>
      <c r="N374" s="989"/>
      <c r="O374" s="989"/>
      <c r="P374" s="989"/>
      <c r="Q374" s="989"/>
      <c r="R374" s="989"/>
      <c r="S374" s="989"/>
      <c r="T374" s="989"/>
      <c r="U374" s="989"/>
      <c r="V374" s="989"/>
      <c r="W374" s="989"/>
      <c r="X374" s="989"/>
      <c r="Y374" s="989"/>
      <c r="Z374" s="989"/>
    </row>
    <row r="375" spans="1:26" ht="15.75" customHeight="1">
      <c r="A375" s="989"/>
      <c r="B375" s="1079"/>
      <c r="C375" s="989"/>
      <c r="D375" s="989"/>
      <c r="E375" s="989"/>
      <c r="F375" s="989"/>
      <c r="G375" s="989"/>
      <c r="H375" s="989"/>
      <c r="I375" s="989"/>
      <c r="J375" s="989"/>
      <c r="K375" s="989"/>
      <c r="L375" s="989"/>
      <c r="M375" s="989"/>
      <c r="N375" s="989"/>
      <c r="O375" s="989"/>
      <c r="P375" s="989"/>
      <c r="Q375" s="989"/>
      <c r="R375" s="989"/>
      <c r="S375" s="989"/>
      <c r="T375" s="989"/>
      <c r="U375" s="989"/>
      <c r="V375" s="989"/>
      <c r="W375" s="989"/>
      <c r="X375" s="989"/>
      <c r="Y375" s="989"/>
      <c r="Z375" s="989"/>
    </row>
    <row r="376" spans="1:26" ht="15.75" customHeight="1">
      <c r="A376" s="989"/>
      <c r="B376" s="1079"/>
      <c r="C376" s="989"/>
      <c r="D376" s="989"/>
      <c r="E376" s="989"/>
      <c r="F376" s="989"/>
      <c r="G376" s="989"/>
      <c r="H376" s="989"/>
      <c r="I376" s="989"/>
      <c r="J376" s="989"/>
      <c r="K376" s="989"/>
      <c r="L376" s="989"/>
      <c r="M376" s="989"/>
      <c r="N376" s="989"/>
      <c r="O376" s="989"/>
      <c r="P376" s="989"/>
      <c r="Q376" s="989"/>
      <c r="R376" s="989"/>
      <c r="S376" s="989"/>
      <c r="T376" s="989"/>
      <c r="U376" s="989"/>
      <c r="V376" s="989"/>
      <c r="W376" s="989"/>
      <c r="X376" s="989"/>
      <c r="Y376" s="989"/>
      <c r="Z376" s="989"/>
    </row>
    <row r="377" spans="1:26" ht="15.75" customHeight="1">
      <c r="A377" s="989"/>
      <c r="B377" s="1079"/>
      <c r="C377" s="989"/>
      <c r="D377" s="989"/>
      <c r="E377" s="989"/>
      <c r="F377" s="989"/>
      <c r="G377" s="989"/>
      <c r="H377" s="989"/>
      <c r="I377" s="989"/>
      <c r="J377" s="989"/>
      <c r="K377" s="989"/>
      <c r="L377" s="989"/>
      <c r="M377" s="989"/>
      <c r="N377" s="989"/>
      <c r="O377" s="989"/>
      <c r="P377" s="989"/>
      <c r="Q377" s="989"/>
      <c r="R377" s="989"/>
      <c r="S377" s="989"/>
      <c r="T377" s="989"/>
      <c r="U377" s="989"/>
      <c r="V377" s="989"/>
      <c r="W377" s="989"/>
      <c r="X377" s="989"/>
      <c r="Y377" s="989"/>
      <c r="Z377" s="989"/>
    </row>
    <row r="378" spans="1:26" ht="15.75" customHeight="1">
      <c r="A378" s="989"/>
      <c r="B378" s="1079"/>
      <c r="C378" s="989"/>
      <c r="D378" s="989"/>
      <c r="E378" s="989"/>
      <c r="F378" s="989"/>
      <c r="G378" s="989"/>
      <c r="H378" s="989"/>
      <c r="I378" s="989"/>
      <c r="J378" s="989"/>
      <c r="K378" s="989"/>
      <c r="L378" s="989"/>
      <c r="M378" s="989"/>
      <c r="N378" s="989"/>
      <c r="O378" s="989"/>
      <c r="P378" s="989"/>
      <c r="Q378" s="989"/>
      <c r="R378" s="989"/>
      <c r="S378" s="989"/>
      <c r="T378" s="989"/>
      <c r="U378" s="989"/>
      <c r="V378" s="989"/>
      <c r="W378" s="989"/>
      <c r="X378" s="989"/>
      <c r="Y378" s="989"/>
      <c r="Z378" s="989"/>
    </row>
    <row r="379" spans="1:26" ht="15.75" customHeight="1">
      <c r="A379" s="989"/>
      <c r="B379" s="1079"/>
      <c r="C379" s="989"/>
      <c r="D379" s="989"/>
      <c r="E379" s="989"/>
      <c r="F379" s="989"/>
      <c r="G379" s="989"/>
      <c r="H379" s="989"/>
      <c r="I379" s="989"/>
      <c r="J379" s="989"/>
      <c r="K379" s="989"/>
      <c r="L379" s="989"/>
      <c r="M379" s="989"/>
      <c r="N379" s="989"/>
      <c r="O379" s="989"/>
      <c r="P379" s="989"/>
      <c r="Q379" s="989"/>
      <c r="R379" s="989"/>
      <c r="S379" s="989"/>
      <c r="T379" s="989"/>
      <c r="U379" s="989"/>
      <c r="V379" s="989"/>
      <c r="W379" s="989"/>
      <c r="X379" s="989"/>
      <c r="Y379" s="989"/>
      <c r="Z379" s="989"/>
    </row>
    <row r="380" spans="1:26" ht="15.75" customHeight="1">
      <c r="A380" s="989"/>
      <c r="B380" s="1079"/>
      <c r="C380" s="989"/>
      <c r="D380" s="989"/>
      <c r="E380" s="989"/>
      <c r="F380" s="989"/>
      <c r="G380" s="989"/>
      <c r="H380" s="989"/>
      <c r="I380" s="989"/>
      <c r="J380" s="989"/>
      <c r="K380" s="989"/>
      <c r="L380" s="989"/>
      <c r="M380" s="989"/>
      <c r="N380" s="989"/>
      <c r="O380" s="989"/>
      <c r="P380" s="989"/>
      <c r="Q380" s="989"/>
      <c r="R380" s="989"/>
      <c r="S380" s="989"/>
      <c r="T380" s="989"/>
      <c r="U380" s="989"/>
      <c r="V380" s="989"/>
      <c r="W380" s="989"/>
      <c r="X380" s="989"/>
      <c r="Y380" s="989"/>
      <c r="Z380" s="989"/>
    </row>
    <row r="381" spans="1:26" ht="15.75" customHeight="1">
      <c r="A381" s="989"/>
      <c r="B381" s="1079"/>
      <c r="C381" s="989"/>
      <c r="D381" s="989"/>
      <c r="E381" s="989"/>
      <c r="F381" s="989"/>
      <c r="G381" s="989"/>
      <c r="H381" s="989"/>
      <c r="I381" s="989"/>
      <c r="J381" s="989"/>
      <c r="K381" s="989"/>
      <c r="L381" s="989"/>
      <c r="M381" s="989"/>
      <c r="N381" s="989"/>
      <c r="O381" s="989"/>
      <c r="P381" s="989"/>
      <c r="Q381" s="989"/>
      <c r="R381" s="989"/>
      <c r="S381" s="989"/>
      <c r="T381" s="989"/>
      <c r="U381" s="989"/>
      <c r="V381" s="989"/>
      <c r="W381" s="989"/>
      <c r="X381" s="989"/>
      <c r="Y381" s="989"/>
      <c r="Z381" s="989"/>
    </row>
    <row r="382" spans="1:26" ht="15.75" customHeight="1">
      <c r="A382" s="989"/>
      <c r="B382" s="1079"/>
      <c r="C382" s="989"/>
      <c r="D382" s="989"/>
      <c r="E382" s="989"/>
      <c r="F382" s="989"/>
      <c r="G382" s="989"/>
      <c r="H382" s="989"/>
      <c r="I382" s="989"/>
      <c r="J382" s="989"/>
      <c r="K382" s="989"/>
      <c r="L382" s="989"/>
      <c r="M382" s="989"/>
      <c r="N382" s="989"/>
      <c r="O382" s="989"/>
      <c r="P382" s="989"/>
      <c r="Q382" s="989"/>
      <c r="R382" s="989"/>
      <c r="S382" s="989"/>
      <c r="T382" s="989"/>
      <c r="U382" s="989"/>
      <c r="V382" s="989"/>
      <c r="W382" s="989"/>
      <c r="X382" s="989"/>
      <c r="Y382" s="989"/>
      <c r="Z382" s="989"/>
    </row>
    <row r="383" spans="1:26" ht="15.75" customHeight="1">
      <c r="A383" s="989"/>
      <c r="B383" s="1079"/>
      <c r="C383" s="989"/>
      <c r="D383" s="989"/>
      <c r="E383" s="989"/>
      <c r="F383" s="989"/>
      <c r="G383" s="989"/>
      <c r="H383" s="989"/>
      <c r="I383" s="989"/>
      <c r="J383" s="989"/>
      <c r="K383" s="989"/>
      <c r="L383" s="989"/>
      <c r="M383" s="989"/>
      <c r="N383" s="989"/>
      <c r="O383" s="989"/>
      <c r="P383" s="989"/>
      <c r="Q383" s="989"/>
      <c r="R383" s="989"/>
      <c r="S383" s="989"/>
      <c r="T383" s="989"/>
      <c r="U383" s="989"/>
      <c r="V383" s="989"/>
      <c r="W383" s="989"/>
      <c r="X383" s="989"/>
      <c r="Y383" s="989"/>
      <c r="Z383" s="989"/>
    </row>
    <row r="384" spans="1:26" ht="15.75" customHeight="1">
      <c r="A384" s="989"/>
      <c r="B384" s="1079"/>
      <c r="C384" s="989"/>
      <c r="D384" s="989"/>
      <c r="E384" s="989"/>
      <c r="F384" s="989"/>
      <c r="G384" s="989"/>
      <c r="H384" s="989"/>
      <c r="I384" s="989"/>
      <c r="J384" s="989"/>
      <c r="K384" s="989"/>
      <c r="L384" s="989"/>
      <c r="M384" s="989"/>
      <c r="N384" s="989"/>
      <c r="O384" s="989"/>
      <c r="P384" s="989"/>
      <c r="Q384" s="989"/>
      <c r="R384" s="989"/>
      <c r="S384" s="989"/>
      <c r="T384" s="989"/>
      <c r="U384" s="989"/>
      <c r="V384" s="989"/>
      <c r="W384" s="989"/>
      <c r="X384" s="989"/>
      <c r="Y384" s="989"/>
      <c r="Z384" s="989"/>
    </row>
    <row r="385" spans="1:26" ht="15.75" customHeight="1">
      <c r="A385" s="989"/>
      <c r="B385" s="1079"/>
      <c r="C385" s="989"/>
      <c r="D385" s="989"/>
      <c r="E385" s="989"/>
      <c r="F385" s="989"/>
      <c r="G385" s="989"/>
      <c r="H385" s="989"/>
      <c r="I385" s="989"/>
      <c r="J385" s="989"/>
      <c r="K385" s="989"/>
      <c r="L385" s="989"/>
      <c r="M385" s="989"/>
      <c r="N385" s="989"/>
      <c r="O385" s="989"/>
      <c r="P385" s="989"/>
      <c r="Q385" s="989"/>
      <c r="R385" s="989"/>
      <c r="S385" s="989"/>
      <c r="T385" s="989"/>
      <c r="U385" s="989"/>
      <c r="V385" s="989"/>
      <c r="W385" s="989"/>
      <c r="X385" s="989"/>
      <c r="Y385" s="989"/>
      <c r="Z385" s="989"/>
    </row>
    <row r="386" spans="1:26" ht="15.75" customHeight="1">
      <c r="A386" s="989"/>
      <c r="B386" s="1079"/>
      <c r="C386" s="989"/>
      <c r="D386" s="989"/>
      <c r="E386" s="989"/>
      <c r="F386" s="989"/>
      <c r="G386" s="989"/>
      <c r="H386" s="989"/>
      <c r="I386" s="989"/>
      <c r="J386" s="989"/>
      <c r="K386" s="989"/>
      <c r="L386" s="989"/>
      <c r="M386" s="989"/>
      <c r="N386" s="989"/>
      <c r="O386" s="989"/>
      <c r="P386" s="989"/>
      <c r="Q386" s="989"/>
      <c r="R386" s="989"/>
      <c r="S386" s="989"/>
      <c r="T386" s="989"/>
      <c r="U386" s="989"/>
      <c r="V386" s="989"/>
      <c r="W386" s="989"/>
      <c r="X386" s="989"/>
      <c r="Y386" s="989"/>
      <c r="Z386" s="989"/>
    </row>
    <row r="387" spans="1:26" ht="15.75" customHeight="1">
      <c r="A387" s="989"/>
      <c r="B387" s="1079"/>
      <c r="C387" s="989"/>
      <c r="D387" s="989"/>
      <c r="E387" s="989"/>
      <c r="F387" s="989"/>
      <c r="G387" s="989"/>
      <c r="H387" s="989"/>
      <c r="I387" s="989"/>
      <c r="J387" s="989"/>
      <c r="K387" s="989"/>
      <c r="L387" s="989"/>
      <c r="M387" s="989"/>
      <c r="N387" s="989"/>
      <c r="O387" s="989"/>
      <c r="P387" s="989"/>
      <c r="Q387" s="989"/>
      <c r="R387" s="989"/>
      <c r="S387" s="989"/>
      <c r="T387" s="989"/>
      <c r="U387" s="989"/>
      <c r="V387" s="989"/>
      <c r="W387" s="989"/>
      <c r="X387" s="989"/>
      <c r="Y387" s="989"/>
      <c r="Z387" s="989"/>
    </row>
    <row r="388" spans="1:26" ht="15.75" customHeight="1">
      <c r="A388" s="989"/>
      <c r="B388" s="1079"/>
      <c r="C388" s="989"/>
      <c r="D388" s="989"/>
      <c r="E388" s="989"/>
      <c r="F388" s="989"/>
      <c r="G388" s="989"/>
      <c r="H388" s="989"/>
      <c r="I388" s="989"/>
      <c r="J388" s="989"/>
      <c r="K388" s="989"/>
      <c r="L388" s="989"/>
      <c r="M388" s="989"/>
      <c r="N388" s="989"/>
      <c r="O388" s="989"/>
      <c r="P388" s="989"/>
      <c r="Q388" s="989"/>
      <c r="R388" s="989"/>
      <c r="S388" s="989"/>
      <c r="T388" s="989"/>
      <c r="U388" s="989"/>
      <c r="V388" s="989"/>
      <c r="W388" s="989"/>
      <c r="X388" s="989"/>
      <c r="Y388" s="989"/>
      <c r="Z388" s="989"/>
    </row>
    <row r="389" spans="1:26" ht="15.75" customHeight="1">
      <c r="A389" s="989"/>
      <c r="B389" s="1079"/>
      <c r="C389" s="989"/>
      <c r="D389" s="989"/>
      <c r="E389" s="989"/>
      <c r="F389" s="989"/>
      <c r="G389" s="989"/>
      <c r="H389" s="989"/>
      <c r="I389" s="989"/>
      <c r="J389" s="989"/>
      <c r="K389" s="989"/>
      <c r="L389" s="989"/>
      <c r="M389" s="989"/>
      <c r="N389" s="989"/>
      <c r="O389" s="989"/>
      <c r="P389" s="989"/>
      <c r="Q389" s="989"/>
      <c r="R389" s="989"/>
      <c r="S389" s="989"/>
      <c r="T389" s="989"/>
      <c r="U389" s="989"/>
      <c r="V389" s="989"/>
      <c r="W389" s="989"/>
      <c r="X389" s="989"/>
      <c r="Y389" s="989"/>
      <c r="Z389" s="989"/>
    </row>
    <row r="390" spans="1:26" ht="15.75" customHeight="1">
      <c r="A390" s="989"/>
      <c r="B390" s="1079"/>
      <c r="C390" s="989"/>
      <c r="D390" s="989"/>
      <c r="E390" s="989"/>
      <c r="F390" s="989"/>
      <c r="G390" s="989"/>
      <c r="H390" s="989"/>
      <c r="I390" s="989"/>
      <c r="J390" s="989"/>
      <c r="K390" s="989"/>
      <c r="L390" s="989"/>
      <c r="M390" s="989"/>
      <c r="N390" s="989"/>
      <c r="O390" s="989"/>
      <c r="P390" s="989"/>
      <c r="Q390" s="989"/>
      <c r="R390" s="989"/>
      <c r="S390" s="989"/>
      <c r="T390" s="989"/>
      <c r="U390" s="989"/>
      <c r="V390" s="989"/>
      <c r="W390" s="989"/>
      <c r="X390" s="989"/>
      <c r="Y390" s="989"/>
      <c r="Z390" s="989"/>
    </row>
    <row r="391" spans="1:26" ht="15.75" customHeight="1">
      <c r="A391" s="989"/>
      <c r="B391" s="1079"/>
      <c r="C391" s="989"/>
      <c r="D391" s="989"/>
      <c r="E391" s="989"/>
      <c r="F391" s="989"/>
      <c r="G391" s="989"/>
      <c r="H391" s="989"/>
      <c r="I391" s="989"/>
      <c r="J391" s="989"/>
      <c r="K391" s="989"/>
      <c r="L391" s="989"/>
      <c r="M391" s="989"/>
      <c r="N391" s="989"/>
      <c r="O391" s="989"/>
      <c r="P391" s="989"/>
      <c r="Q391" s="989"/>
      <c r="R391" s="989"/>
      <c r="S391" s="989"/>
      <c r="T391" s="989"/>
      <c r="U391" s="989"/>
      <c r="V391" s="989"/>
      <c r="W391" s="989"/>
      <c r="X391" s="989"/>
      <c r="Y391" s="989"/>
      <c r="Z391" s="989"/>
    </row>
    <row r="392" spans="1:26" ht="15.75" customHeight="1">
      <c r="A392" s="989"/>
      <c r="B392" s="1079"/>
      <c r="C392" s="989"/>
      <c r="D392" s="989"/>
      <c r="E392" s="989"/>
      <c r="F392" s="989"/>
      <c r="G392" s="989"/>
      <c r="H392" s="989"/>
      <c r="I392" s="989"/>
      <c r="J392" s="989"/>
      <c r="K392" s="989"/>
      <c r="L392" s="989"/>
      <c r="M392" s="989"/>
      <c r="N392" s="989"/>
      <c r="O392" s="989"/>
      <c r="P392" s="989"/>
      <c r="Q392" s="989"/>
      <c r="R392" s="989"/>
      <c r="S392" s="989"/>
      <c r="T392" s="989"/>
      <c r="U392" s="989"/>
      <c r="V392" s="989"/>
      <c r="W392" s="989"/>
      <c r="X392" s="989"/>
      <c r="Y392" s="989"/>
      <c r="Z392" s="989"/>
    </row>
    <row r="393" spans="1:26" ht="15.75" customHeight="1">
      <c r="A393" s="989"/>
      <c r="B393" s="1079"/>
      <c r="C393" s="989"/>
      <c r="D393" s="989"/>
      <c r="E393" s="989"/>
      <c r="F393" s="989"/>
      <c r="G393" s="989"/>
      <c r="H393" s="989"/>
      <c r="I393" s="989"/>
      <c r="J393" s="989"/>
      <c r="K393" s="989"/>
      <c r="L393" s="989"/>
      <c r="M393" s="989"/>
      <c r="N393" s="989"/>
      <c r="O393" s="989"/>
      <c r="P393" s="989"/>
      <c r="Q393" s="989"/>
      <c r="R393" s="989"/>
      <c r="S393" s="989"/>
      <c r="T393" s="989"/>
      <c r="U393" s="989"/>
      <c r="V393" s="989"/>
      <c r="W393" s="989"/>
      <c r="X393" s="989"/>
      <c r="Y393" s="989"/>
      <c r="Z393" s="989"/>
    </row>
    <row r="394" spans="1:26" ht="15.75" customHeight="1">
      <c r="A394" s="989"/>
      <c r="B394" s="1079"/>
      <c r="C394" s="989"/>
      <c r="D394" s="989"/>
      <c r="E394" s="989"/>
      <c r="F394" s="989"/>
      <c r="G394" s="989"/>
      <c r="H394" s="989"/>
      <c r="I394" s="989"/>
      <c r="J394" s="989"/>
      <c r="K394" s="989"/>
      <c r="L394" s="989"/>
      <c r="M394" s="989"/>
      <c r="N394" s="989"/>
      <c r="O394" s="989"/>
      <c r="P394" s="989"/>
      <c r="Q394" s="989"/>
      <c r="R394" s="989"/>
      <c r="S394" s="989"/>
      <c r="T394" s="989"/>
      <c r="U394" s="989"/>
      <c r="V394" s="989"/>
      <c r="W394" s="989"/>
      <c r="X394" s="989"/>
      <c r="Y394" s="989"/>
      <c r="Z394" s="989"/>
    </row>
    <row r="395" spans="1:26" ht="15.75" customHeight="1">
      <c r="A395" s="989"/>
      <c r="B395" s="1079"/>
      <c r="C395" s="989"/>
      <c r="D395" s="989"/>
      <c r="E395" s="989"/>
      <c r="F395" s="989"/>
      <c r="G395" s="989"/>
      <c r="H395" s="989"/>
      <c r="I395" s="989"/>
      <c r="J395" s="989"/>
      <c r="K395" s="989"/>
      <c r="L395" s="989"/>
      <c r="M395" s="989"/>
      <c r="N395" s="989"/>
      <c r="O395" s="989"/>
      <c r="P395" s="989"/>
      <c r="Q395" s="989"/>
      <c r="R395" s="989"/>
      <c r="S395" s="989"/>
      <c r="T395" s="989"/>
      <c r="U395" s="989"/>
      <c r="V395" s="989"/>
      <c r="W395" s="989"/>
      <c r="X395" s="989"/>
      <c r="Y395" s="989"/>
      <c r="Z395" s="989"/>
    </row>
    <row r="396" spans="1:26" ht="15.75" customHeight="1">
      <c r="A396" s="989"/>
      <c r="B396" s="1079"/>
      <c r="C396" s="989"/>
      <c r="D396" s="989"/>
      <c r="E396" s="989"/>
      <c r="F396" s="989"/>
      <c r="G396" s="989"/>
      <c r="H396" s="989"/>
      <c r="I396" s="989"/>
      <c r="J396" s="989"/>
      <c r="K396" s="989"/>
      <c r="L396" s="989"/>
      <c r="M396" s="989"/>
      <c r="N396" s="989"/>
      <c r="O396" s="989"/>
      <c r="P396" s="989"/>
      <c r="Q396" s="989"/>
      <c r="R396" s="989"/>
      <c r="S396" s="989"/>
      <c r="T396" s="989"/>
      <c r="U396" s="989"/>
      <c r="V396" s="989"/>
      <c r="W396" s="989"/>
      <c r="X396" s="989"/>
      <c r="Y396" s="989"/>
      <c r="Z396" s="989"/>
    </row>
    <row r="397" spans="1:26" ht="15.75" customHeight="1">
      <c r="A397" s="989"/>
      <c r="B397" s="1079"/>
      <c r="C397" s="989"/>
      <c r="D397" s="989"/>
      <c r="E397" s="989"/>
      <c r="F397" s="989"/>
      <c r="G397" s="989"/>
      <c r="H397" s="989"/>
      <c r="I397" s="989"/>
      <c r="J397" s="989"/>
      <c r="K397" s="989"/>
      <c r="L397" s="989"/>
      <c r="M397" s="989"/>
      <c r="N397" s="989"/>
      <c r="O397" s="989"/>
      <c r="P397" s="989"/>
      <c r="Q397" s="989"/>
      <c r="R397" s="989"/>
      <c r="S397" s="989"/>
      <c r="T397" s="989"/>
      <c r="U397" s="989"/>
      <c r="V397" s="989"/>
      <c r="W397" s="989"/>
      <c r="X397" s="989"/>
      <c r="Y397" s="989"/>
      <c r="Z397" s="989"/>
    </row>
    <row r="398" spans="1:26" ht="15.75" customHeight="1">
      <c r="A398" s="989"/>
      <c r="B398" s="1079"/>
      <c r="C398" s="989"/>
      <c r="D398" s="989"/>
      <c r="E398" s="989"/>
      <c r="F398" s="989"/>
      <c r="G398" s="989"/>
      <c r="H398" s="989"/>
      <c r="I398" s="989"/>
      <c r="J398" s="989"/>
      <c r="K398" s="989"/>
      <c r="L398" s="989"/>
      <c r="M398" s="989"/>
      <c r="N398" s="989"/>
      <c r="O398" s="989"/>
      <c r="P398" s="989"/>
      <c r="Q398" s="989"/>
      <c r="R398" s="989"/>
      <c r="S398" s="989"/>
      <c r="T398" s="989"/>
      <c r="U398" s="989"/>
      <c r="V398" s="989"/>
      <c r="W398" s="989"/>
      <c r="X398" s="989"/>
      <c r="Y398" s="989"/>
      <c r="Z398" s="989"/>
    </row>
    <row r="399" spans="1:26" ht="15.75" customHeight="1">
      <c r="A399" s="989"/>
      <c r="B399" s="1079"/>
      <c r="C399" s="989"/>
      <c r="D399" s="989"/>
      <c r="E399" s="989"/>
      <c r="F399" s="989"/>
      <c r="G399" s="989"/>
      <c r="H399" s="989"/>
      <c r="I399" s="989"/>
      <c r="J399" s="989"/>
      <c r="K399" s="989"/>
      <c r="L399" s="989"/>
      <c r="M399" s="989"/>
      <c r="N399" s="989"/>
      <c r="O399" s="989"/>
      <c r="P399" s="989"/>
      <c r="Q399" s="989"/>
      <c r="R399" s="989"/>
      <c r="S399" s="989"/>
      <c r="T399" s="989"/>
      <c r="U399" s="989"/>
      <c r="V399" s="989"/>
      <c r="W399" s="989"/>
      <c r="X399" s="989"/>
      <c r="Y399" s="989"/>
      <c r="Z399" s="989"/>
    </row>
    <row r="400" spans="1:26" ht="15.75" customHeight="1">
      <c r="A400" s="989"/>
      <c r="B400" s="1079"/>
      <c r="C400" s="989"/>
      <c r="D400" s="989"/>
      <c r="E400" s="989"/>
      <c r="F400" s="989"/>
      <c r="G400" s="989"/>
      <c r="H400" s="989"/>
      <c r="I400" s="989"/>
      <c r="J400" s="989"/>
      <c r="K400" s="989"/>
      <c r="L400" s="989"/>
      <c r="M400" s="989"/>
      <c r="N400" s="989"/>
      <c r="O400" s="989"/>
      <c r="P400" s="989"/>
      <c r="Q400" s="989"/>
      <c r="R400" s="989"/>
      <c r="S400" s="989"/>
      <c r="T400" s="989"/>
      <c r="U400" s="989"/>
      <c r="V400" s="989"/>
      <c r="W400" s="989"/>
      <c r="X400" s="989"/>
      <c r="Y400" s="989"/>
      <c r="Z400" s="989"/>
    </row>
    <row r="401" spans="1:26" ht="15.75" customHeight="1">
      <c r="A401" s="989"/>
      <c r="B401" s="1079"/>
      <c r="C401" s="989"/>
      <c r="D401" s="989"/>
      <c r="E401" s="989"/>
      <c r="F401" s="989"/>
      <c r="G401" s="989"/>
      <c r="H401" s="989"/>
      <c r="I401" s="989"/>
      <c r="J401" s="989"/>
      <c r="K401" s="989"/>
      <c r="L401" s="989"/>
      <c r="M401" s="989"/>
      <c r="N401" s="989"/>
      <c r="O401" s="989"/>
      <c r="P401" s="989"/>
      <c r="Q401" s="989"/>
      <c r="R401" s="989"/>
      <c r="S401" s="989"/>
      <c r="T401" s="989"/>
      <c r="U401" s="989"/>
      <c r="V401" s="989"/>
      <c r="W401" s="989"/>
      <c r="X401" s="989"/>
      <c r="Y401" s="989"/>
      <c r="Z401" s="989"/>
    </row>
    <row r="402" spans="1:26" ht="15.75" customHeight="1">
      <c r="A402" s="989"/>
      <c r="B402" s="1079"/>
      <c r="C402" s="989"/>
      <c r="D402" s="989"/>
      <c r="E402" s="989"/>
      <c r="F402" s="989"/>
      <c r="G402" s="989"/>
      <c r="H402" s="989"/>
      <c r="I402" s="989"/>
      <c r="J402" s="989"/>
      <c r="K402" s="989"/>
      <c r="L402" s="989"/>
      <c r="M402" s="989"/>
      <c r="N402" s="989"/>
      <c r="O402" s="989"/>
      <c r="P402" s="989"/>
      <c r="Q402" s="989"/>
      <c r="R402" s="989"/>
      <c r="S402" s="989"/>
      <c r="T402" s="989"/>
      <c r="U402" s="989"/>
      <c r="V402" s="989"/>
      <c r="W402" s="989"/>
      <c r="X402" s="989"/>
      <c r="Y402" s="989"/>
      <c r="Z402" s="989"/>
    </row>
    <row r="403" spans="1:26" ht="15.75" customHeight="1">
      <c r="A403" s="989"/>
      <c r="B403" s="1079"/>
      <c r="C403" s="989"/>
      <c r="D403" s="989"/>
      <c r="E403" s="989"/>
      <c r="F403" s="989"/>
      <c r="G403" s="989"/>
      <c r="H403" s="989"/>
      <c r="I403" s="989"/>
      <c r="J403" s="989"/>
      <c r="K403" s="989"/>
      <c r="L403" s="989"/>
      <c r="M403" s="989"/>
      <c r="N403" s="989"/>
      <c r="O403" s="989"/>
      <c r="P403" s="989"/>
      <c r="Q403" s="989"/>
      <c r="R403" s="989"/>
      <c r="S403" s="989"/>
      <c r="T403" s="989"/>
      <c r="U403" s="989"/>
      <c r="V403" s="989"/>
      <c r="W403" s="989"/>
      <c r="X403" s="989"/>
      <c r="Y403" s="989"/>
      <c r="Z403" s="989"/>
    </row>
    <row r="404" spans="1:26" ht="15.75" customHeight="1">
      <c r="A404" s="989"/>
      <c r="B404" s="1079"/>
      <c r="C404" s="989"/>
      <c r="D404" s="989"/>
      <c r="E404" s="989"/>
      <c r="F404" s="989"/>
      <c r="G404" s="989"/>
      <c r="H404" s="989"/>
      <c r="I404" s="989"/>
      <c r="J404" s="989"/>
      <c r="K404" s="989"/>
      <c r="L404" s="989"/>
      <c r="M404" s="989"/>
      <c r="N404" s="989"/>
      <c r="O404" s="989"/>
      <c r="P404" s="989"/>
      <c r="Q404" s="989"/>
      <c r="R404" s="989"/>
      <c r="S404" s="989"/>
      <c r="T404" s="989"/>
      <c r="U404" s="989"/>
      <c r="V404" s="989"/>
      <c r="W404" s="989"/>
      <c r="X404" s="989"/>
      <c r="Y404" s="989"/>
      <c r="Z404" s="989"/>
    </row>
    <row r="405" spans="1:26" ht="15.75" customHeight="1">
      <c r="A405" s="989"/>
      <c r="B405" s="1079"/>
      <c r="C405" s="989"/>
      <c r="D405" s="989"/>
      <c r="E405" s="989"/>
      <c r="F405" s="989"/>
      <c r="G405" s="989"/>
      <c r="H405" s="989"/>
      <c r="I405" s="989"/>
      <c r="J405" s="989"/>
      <c r="K405" s="989"/>
      <c r="L405" s="989"/>
      <c r="M405" s="989"/>
      <c r="N405" s="989"/>
      <c r="O405" s="989"/>
      <c r="P405" s="989"/>
      <c r="Q405" s="989"/>
      <c r="R405" s="989"/>
      <c r="S405" s="989"/>
      <c r="T405" s="989"/>
      <c r="U405" s="989"/>
      <c r="V405" s="989"/>
      <c r="W405" s="989"/>
      <c r="X405" s="989"/>
      <c r="Y405" s="989"/>
      <c r="Z405" s="989"/>
    </row>
    <row r="406" spans="1:26" ht="15.75" customHeight="1">
      <c r="A406" s="989"/>
      <c r="B406" s="1079"/>
      <c r="C406" s="989"/>
      <c r="D406" s="989"/>
      <c r="E406" s="989"/>
      <c r="F406" s="989"/>
      <c r="G406" s="989"/>
      <c r="H406" s="989"/>
      <c r="I406" s="989"/>
      <c r="J406" s="989"/>
      <c r="K406" s="989"/>
      <c r="L406" s="989"/>
      <c r="M406" s="989"/>
      <c r="N406" s="989"/>
      <c r="O406" s="989"/>
      <c r="P406" s="989"/>
      <c r="Q406" s="989"/>
      <c r="R406" s="989"/>
      <c r="S406" s="989"/>
      <c r="T406" s="989"/>
      <c r="U406" s="989"/>
      <c r="V406" s="989"/>
      <c r="W406" s="989"/>
      <c r="X406" s="989"/>
      <c r="Y406" s="989"/>
      <c r="Z406" s="989"/>
    </row>
    <row r="407" spans="1:26" ht="15.75" customHeight="1">
      <c r="A407" s="989"/>
      <c r="B407" s="1079"/>
      <c r="C407" s="989"/>
      <c r="D407" s="989"/>
      <c r="E407" s="989"/>
      <c r="F407" s="989"/>
      <c r="G407" s="989"/>
      <c r="H407" s="989"/>
      <c r="I407" s="989"/>
      <c r="J407" s="989"/>
      <c r="K407" s="989"/>
      <c r="L407" s="989"/>
      <c r="M407" s="989"/>
      <c r="N407" s="989"/>
      <c r="O407" s="989"/>
      <c r="P407" s="989"/>
      <c r="Q407" s="989"/>
      <c r="R407" s="989"/>
      <c r="S407" s="989"/>
      <c r="T407" s="989"/>
      <c r="U407" s="989"/>
      <c r="V407" s="989"/>
      <c r="W407" s="989"/>
      <c r="X407" s="989"/>
      <c r="Y407" s="989"/>
      <c r="Z407" s="989"/>
    </row>
    <row r="408" spans="1:26" ht="15.75" customHeight="1">
      <c r="A408" s="989"/>
      <c r="B408" s="1079"/>
      <c r="C408" s="989"/>
      <c r="D408" s="989"/>
      <c r="E408" s="989"/>
      <c r="F408" s="989"/>
      <c r="G408" s="989"/>
      <c r="H408" s="989"/>
      <c r="I408" s="989"/>
      <c r="J408" s="989"/>
      <c r="K408" s="989"/>
      <c r="L408" s="989"/>
      <c r="M408" s="989"/>
      <c r="N408" s="989"/>
      <c r="O408" s="989"/>
      <c r="P408" s="989"/>
      <c r="Q408" s="989"/>
      <c r="R408" s="989"/>
      <c r="S408" s="989"/>
      <c r="T408" s="989"/>
      <c r="U408" s="989"/>
      <c r="V408" s="989"/>
      <c r="W408" s="989"/>
      <c r="X408" s="989"/>
      <c r="Y408" s="989"/>
      <c r="Z408" s="989"/>
    </row>
    <row r="409" spans="1:26" ht="15.75" customHeight="1">
      <c r="A409" s="989"/>
      <c r="B409" s="1079"/>
      <c r="C409" s="989"/>
      <c r="D409" s="989"/>
      <c r="E409" s="989"/>
      <c r="F409" s="989"/>
      <c r="G409" s="989"/>
      <c r="H409" s="989"/>
      <c r="I409" s="989"/>
      <c r="J409" s="989"/>
      <c r="K409" s="989"/>
      <c r="L409" s="989"/>
      <c r="M409" s="989"/>
      <c r="N409" s="989"/>
      <c r="O409" s="989"/>
      <c r="P409" s="989"/>
      <c r="Q409" s="989"/>
      <c r="R409" s="989"/>
      <c r="S409" s="989"/>
      <c r="T409" s="989"/>
      <c r="U409" s="989"/>
      <c r="V409" s="989"/>
      <c r="W409" s="989"/>
      <c r="X409" s="989"/>
      <c r="Y409" s="989"/>
      <c r="Z409" s="989"/>
    </row>
    <row r="410" spans="1:26" ht="15.75" customHeight="1">
      <c r="A410" s="989"/>
      <c r="B410" s="1079"/>
      <c r="C410" s="989"/>
      <c r="D410" s="989"/>
      <c r="E410" s="989"/>
      <c r="F410" s="989"/>
      <c r="G410" s="989"/>
      <c r="H410" s="989"/>
      <c r="I410" s="989"/>
      <c r="J410" s="989"/>
      <c r="K410" s="989"/>
      <c r="L410" s="989"/>
      <c r="M410" s="989"/>
      <c r="N410" s="989"/>
      <c r="O410" s="989"/>
      <c r="P410" s="989"/>
      <c r="Q410" s="989"/>
      <c r="R410" s="989"/>
      <c r="S410" s="989"/>
      <c r="T410" s="989"/>
      <c r="U410" s="989"/>
      <c r="V410" s="989"/>
      <c r="W410" s="989"/>
      <c r="X410" s="989"/>
      <c r="Y410" s="989"/>
      <c r="Z410" s="989"/>
    </row>
    <row r="411" spans="1:26" ht="15.75" customHeight="1">
      <c r="A411" s="989"/>
      <c r="B411" s="1079"/>
      <c r="C411" s="989"/>
      <c r="D411" s="989"/>
      <c r="E411" s="989"/>
      <c r="F411" s="989"/>
      <c r="G411" s="989"/>
      <c r="H411" s="989"/>
      <c r="I411" s="989"/>
      <c r="J411" s="989"/>
      <c r="K411" s="989"/>
      <c r="L411" s="989"/>
      <c r="M411" s="989"/>
      <c r="N411" s="989"/>
      <c r="O411" s="989"/>
      <c r="P411" s="989"/>
      <c r="Q411" s="989"/>
      <c r="R411" s="989"/>
      <c r="S411" s="989"/>
      <c r="T411" s="989"/>
      <c r="U411" s="989"/>
      <c r="V411" s="989"/>
      <c r="W411" s="989"/>
      <c r="X411" s="989"/>
      <c r="Y411" s="989"/>
      <c r="Z411" s="989"/>
    </row>
    <row r="412" spans="1:26" ht="15.75" customHeight="1">
      <c r="A412" s="989"/>
      <c r="B412" s="1079"/>
      <c r="C412" s="989"/>
      <c r="D412" s="989"/>
      <c r="E412" s="989"/>
      <c r="F412" s="989"/>
      <c r="G412" s="989"/>
      <c r="H412" s="989"/>
      <c r="I412" s="989"/>
      <c r="J412" s="989"/>
      <c r="K412" s="989"/>
      <c r="L412" s="989"/>
      <c r="M412" s="989"/>
      <c r="N412" s="989"/>
      <c r="O412" s="989"/>
      <c r="P412" s="989"/>
      <c r="Q412" s="989"/>
      <c r="R412" s="989"/>
      <c r="S412" s="989"/>
      <c r="T412" s="989"/>
      <c r="U412" s="989"/>
      <c r="V412" s="989"/>
      <c r="W412" s="989"/>
      <c r="X412" s="989"/>
      <c r="Y412" s="989"/>
      <c r="Z412" s="989"/>
    </row>
    <row r="413" spans="1:26" ht="15.75" customHeight="1">
      <c r="A413" s="989"/>
      <c r="B413" s="1079"/>
      <c r="C413" s="989"/>
      <c r="D413" s="989"/>
      <c r="E413" s="989"/>
      <c r="F413" s="989"/>
      <c r="G413" s="989"/>
      <c r="H413" s="989"/>
      <c r="I413" s="989"/>
      <c r="J413" s="989"/>
      <c r="K413" s="989"/>
      <c r="L413" s="989"/>
      <c r="M413" s="989"/>
      <c r="N413" s="989"/>
      <c r="O413" s="989"/>
      <c r="P413" s="989"/>
      <c r="Q413" s="989"/>
      <c r="R413" s="989"/>
      <c r="S413" s="989"/>
      <c r="T413" s="989"/>
      <c r="U413" s="989"/>
      <c r="V413" s="989"/>
      <c r="W413" s="989"/>
      <c r="X413" s="989"/>
      <c r="Y413" s="989"/>
      <c r="Z413" s="989"/>
    </row>
    <row r="414" spans="1:26" ht="15.75" customHeight="1">
      <c r="A414" s="989"/>
      <c r="B414" s="1079"/>
      <c r="C414" s="989"/>
      <c r="D414" s="989"/>
      <c r="E414" s="989"/>
      <c r="F414" s="989"/>
      <c r="G414" s="989"/>
      <c r="H414" s="989"/>
      <c r="I414" s="989"/>
      <c r="J414" s="989"/>
      <c r="K414" s="989"/>
      <c r="L414" s="989"/>
      <c r="M414" s="989"/>
      <c r="N414" s="989"/>
      <c r="O414" s="989"/>
      <c r="P414" s="989"/>
      <c r="Q414" s="989"/>
      <c r="R414" s="989"/>
      <c r="S414" s="989"/>
      <c r="T414" s="989"/>
      <c r="U414" s="989"/>
      <c r="V414" s="989"/>
      <c r="W414" s="989"/>
      <c r="X414" s="989"/>
      <c r="Y414" s="989"/>
      <c r="Z414" s="989"/>
    </row>
    <row r="415" spans="1:26" ht="15.75" customHeight="1">
      <c r="A415" s="989"/>
      <c r="B415" s="1079"/>
      <c r="C415" s="989"/>
      <c r="D415" s="989"/>
      <c r="E415" s="989"/>
      <c r="F415" s="989"/>
      <c r="G415" s="989"/>
      <c r="H415" s="989"/>
      <c r="I415" s="989"/>
      <c r="J415" s="989"/>
      <c r="K415" s="989"/>
      <c r="L415" s="989"/>
      <c r="M415" s="989"/>
      <c r="N415" s="989"/>
      <c r="O415" s="989"/>
      <c r="P415" s="989"/>
      <c r="Q415" s="989"/>
      <c r="R415" s="989"/>
      <c r="S415" s="989"/>
      <c r="T415" s="989"/>
      <c r="U415" s="989"/>
      <c r="V415" s="989"/>
      <c r="W415" s="989"/>
      <c r="X415" s="989"/>
      <c r="Y415" s="989"/>
      <c r="Z415" s="989"/>
    </row>
    <row r="416" spans="1:26" ht="15.75" customHeight="1">
      <c r="A416" s="989"/>
      <c r="B416" s="1079"/>
      <c r="C416" s="989"/>
      <c r="D416" s="989"/>
      <c r="E416" s="989"/>
      <c r="F416" s="989"/>
      <c r="G416" s="989"/>
      <c r="H416" s="989"/>
      <c r="I416" s="989"/>
      <c r="J416" s="989"/>
      <c r="K416" s="989"/>
      <c r="L416" s="989"/>
      <c r="M416" s="989"/>
      <c r="N416" s="989"/>
      <c r="O416" s="989"/>
      <c r="P416" s="989"/>
      <c r="Q416" s="989"/>
      <c r="R416" s="989"/>
      <c r="S416" s="989"/>
      <c r="T416" s="989"/>
      <c r="U416" s="989"/>
      <c r="V416" s="989"/>
      <c r="W416" s="989"/>
      <c r="X416" s="989"/>
      <c r="Y416" s="989"/>
      <c r="Z416" s="989"/>
    </row>
    <row r="417" spans="1:26" ht="15.75" customHeight="1">
      <c r="A417" s="989"/>
      <c r="B417" s="1079"/>
      <c r="C417" s="989"/>
      <c r="D417" s="989"/>
      <c r="E417" s="989"/>
      <c r="F417" s="989"/>
      <c r="G417" s="989"/>
      <c r="H417" s="989"/>
      <c r="I417" s="989"/>
      <c r="J417" s="989"/>
      <c r="K417" s="989"/>
      <c r="L417" s="989"/>
      <c r="M417" s="989"/>
      <c r="N417" s="989"/>
      <c r="O417" s="989"/>
      <c r="P417" s="989"/>
      <c r="Q417" s="989"/>
      <c r="R417" s="989"/>
      <c r="S417" s="989"/>
      <c r="T417" s="989"/>
      <c r="U417" s="989"/>
      <c r="V417" s="989"/>
      <c r="W417" s="989"/>
      <c r="X417" s="989"/>
      <c r="Y417" s="989"/>
      <c r="Z417" s="989"/>
    </row>
    <row r="418" spans="1:26" ht="15.75" customHeight="1">
      <c r="A418" s="989"/>
      <c r="B418" s="1079"/>
      <c r="C418" s="989"/>
      <c r="D418" s="989"/>
      <c r="E418" s="989"/>
      <c r="F418" s="989"/>
      <c r="G418" s="989"/>
      <c r="H418" s="989"/>
      <c r="I418" s="989"/>
      <c r="J418" s="989"/>
      <c r="K418" s="989"/>
      <c r="L418" s="989"/>
      <c r="M418" s="989"/>
      <c r="N418" s="989"/>
      <c r="O418" s="989"/>
      <c r="P418" s="989"/>
      <c r="Q418" s="989"/>
      <c r="R418" s="989"/>
      <c r="S418" s="989"/>
      <c r="T418" s="989"/>
      <c r="U418" s="989"/>
      <c r="V418" s="989"/>
      <c r="W418" s="989"/>
      <c r="X418" s="989"/>
      <c r="Y418" s="989"/>
      <c r="Z418" s="989"/>
    </row>
    <row r="419" spans="1:26" ht="15.75" customHeight="1">
      <c r="A419" s="989"/>
      <c r="B419" s="1079"/>
      <c r="C419" s="989"/>
      <c r="D419" s="989"/>
      <c r="E419" s="989"/>
      <c r="F419" s="989"/>
      <c r="G419" s="989"/>
      <c r="H419" s="989"/>
      <c r="I419" s="989"/>
      <c r="J419" s="989"/>
      <c r="K419" s="989"/>
      <c r="L419" s="989"/>
      <c r="M419" s="989"/>
      <c r="N419" s="989"/>
      <c r="O419" s="989"/>
      <c r="P419" s="989"/>
      <c r="Q419" s="989"/>
      <c r="R419" s="989"/>
      <c r="S419" s="989"/>
      <c r="T419" s="989"/>
      <c r="U419" s="989"/>
      <c r="V419" s="989"/>
      <c r="W419" s="989"/>
      <c r="X419" s="989"/>
      <c r="Y419" s="989"/>
      <c r="Z419" s="989"/>
    </row>
    <row r="420" spans="1:26" ht="15.75" customHeight="1">
      <c r="A420" s="989"/>
      <c r="B420" s="1079"/>
      <c r="C420" s="989"/>
      <c r="D420" s="989"/>
      <c r="E420" s="989"/>
      <c r="F420" s="989"/>
      <c r="G420" s="989"/>
      <c r="H420" s="989"/>
      <c r="I420" s="989"/>
      <c r="J420" s="989"/>
      <c r="K420" s="989"/>
      <c r="L420" s="989"/>
      <c r="M420" s="989"/>
      <c r="N420" s="989"/>
      <c r="O420" s="989"/>
      <c r="P420" s="989"/>
      <c r="Q420" s="989"/>
      <c r="R420" s="989"/>
      <c r="S420" s="989"/>
      <c r="T420" s="989"/>
      <c r="U420" s="989"/>
      <c r="V420" s="989"/>
      <c r="W420" s="989"/>
      <c r="X420" s="989"/>
      <c r="Y420" s="989"/>
      <c r="Z420" s="989"/>
    </row>
    <row r="421" spans="1:26" ht="15.75" customHeight="1">
      <c r="A421" s="989"/>
      <c r="B421" s="1079"/>
      <c r="C421" s="989"/>
      <c r="D421" s="989"/>
      <c r="E421" s="989"/>
      <c r="F421" s="989"/>
      <c r="G421" s="989"/>
      <c r="H421" s="989"/>
      <c r="I421" s="989"/>
      <c r="J421" s="989"/>
      <c r="K421" s="989"/>
      <c r="L421" s="989"/>
      <c r="M421" s="989"/>
      <c r="N421" s="989"/>
      <c r="O421" s="989"/>
      <c r="P421" s="989"/>
      <c r="Q421" s="989"/>
      <c r="R421" s="989"/>
      <c r="S421" s="989"/>
      <c r="T421" s="989"/>
      <c r="U421" s="989"/>
      <c r="V421" s="989"/>
      <c r="W421" s="989"/>
      <c r="X421" s="989"/>
      <c r="Y421" s="989"/>
      <c r="Z421" s="989"/>
    </row>
    <row r="422" spans="1:26" ht="15.75" customHeight="1">
      <c r="A422" s="989"/>
      <c r="B422" s="1079"/>
      <c r="C422" s="989"/>
      <c r="D422" s="989"/>
      <c r="E422" s="989"/>
      <c r="F422" s="989"/>
      <c r="G422" s="989"/>
      <c r="H422" s="989"/>
      <c r="I422" s="989"/>
      <c r="J422" s="989"/>
      <c r="K422" s="989"/>
      <c r="L422" s="989"/>
      <c r="M422" s="989"/>
      <c r="N422" s="989"/>
      <c r="O422" s="989"/>
      <c r="P422" s="989"/>
      <c r="Q422" s="989"/>
      <c r="R422" s="989"/>
      <c r="S422" s="989"/>
      <c r="T422" s="989"/>
      <c r="U422" s="989"/>
      <c r="V422" s="989"/>
      <c r="W422" s="989"/>
      <c r="X422" s="989"/>
      <c r="Y422" s="989"/>
      <c r="Z422" s="989"/>
    </row>
    <row r="423" spans="1:26" ht="15.75" customHeight="1">
      <c r="A423" s="989"/>
      <c r="B423" s="1079"/>
      <c r="C423" s="989"/>
      <c r="D423" s="989"/>
      <c r="E423" s="989"/>
      <c r="F423" s="989"/>
      <c r="G423" s="989"/>
      <c r="H423" s="989"/>
      <c r="I423" s="989"/>
      <c r="J423" s="989"/>
      <c r="K423" s="989"/>
      <c r="L423" s="989"/>
      <c r="M423" s="989"/>
      <c r="N423" s="989"/>
      <c r="O423" s="989"/>
      <c r="P423" s="989"/>
      <c r="Q423" s="989"/>
      <c r="R423" s="989"/>
      <c r="S423" s="989"/>
      <c r="T423" s="989"/>
      <c r="U423" s="989"/>
      <c r="V423" s="989"/>
      <c r="W423" s="989"/>
      <c r="X423" s="989"/>
      <c r="Y423" s="989"/>
      <c r="Z423" s="989"/>
    </row>
    <row r="424" spans="1:26" ht="15.75" customHeight="1">
      <c r="A424" s="989"/>
      <c r="B424" s="1079"/>
      <c r="C424" s="989"/>
      <c r="D424" s="989"/>
      <c r="E424" s="989"/>
      <c r="F424" s="989"/>
      <c r="G424" s="989"/>
      <c r="H424" s="989"/>
      <c r="I424" s="989"/>
      <c r="J424" s="989"/>
      <c r="K424" s="989"/>
      <c r="L424" s="989"/>
      <c r="M424" s="989"/>
      <c r="N424" s="989"/>
      <c r="O424" s="989"/>
      <c r="P424" s="989"/>
      <c r="Q424" s="989"/>
      <c r="R424" s="989"/>
      <c r="S424" s="989"/>
      <c r="T424" s="989"/>
      <c r="U424" s="989"/>
      <c r="V424" s="989"/>
      <c r="W424" s="989"/>
      <c r="X424" s="989"/>
      <c r="Y424" s="989"/>
      <c r="Z424" s="989"/>
    </row>
    <row r="425" spans="1:26" ht="15.75" customHeight="1">
      <c r="A425" s="989"/>
      <c r="B425" s="1079"/>
      <c r="C425" s="989"/>
      <c r="D425" s="989"/>
      <c r="E425" s="989"/>
      <c r="F425" s="989"/>
      <c r="G425" s="989"/>
      <c r="H425" s="989"/>
      <c r="I425" s="989"/>
      <c r="J425" s="989"/>
      <c r="K425" s="989"/>
      <c r="L425" s="989"/>
      <c r="M425" s="989"/>
      <c r="N425" s="989"/>
      <c r="O425" s="989"/>
      <c r="P425" s="989"/>
      <c r="Q425" s="989"/>
      <c r="R425" s="989"/>
      <c r="S425" s="989"/>
      <c r="T425" s="989"/>
      <c r="U425" s="989"/>
      <c r="V425" s="989"/>
      <c r="W425" s="989"/>
      <c r="X425" s="989"/>
      <c r="Y425" s="989"/>
      <c r="Z425" s="989"/>
    </row>
    <row r="426" spans="1:26" ht="15.75" customHeight="1">
      <c r="A426" s="989"/>
      <c r="B426" s="1079"/>
      <c r="C426" s="989"/>
      <c r="D426" s="989"/>
      <c r="E426" s="989"/>
      <c r="F426" s="989"/>
      <c r="G426" s="989"/>
      <c r="H426" s="989"/>
      <c r="I426" s="989"/>
      <c r="J426" s="989"/>
      <c r="K426" s="989"/>
      <c r="L426" s="989"/>
      <c r="M426" s="989"/>
      <c r="N426" s="989"/>
      <c r="O426" s="989"/>
      <c r="P426" s="989"/>
      <c r="Q426" s="989"/>
      <c r="R426" s="989"/>
      <c r="S426" s="989"/>
      <c r="T426" s="989"/>
      <c r="U426" s="989"/>
      <c r="V426" s="989"/>
      <c r="W426" s="989"/>
      <c r="X426" s="989"/>
      <c r="Y426" s="989"/>
      <c r="Z426" s="989"/>
    </row>
    <row r="427" spans="1:26" ht="15.75" customHeight="1">
      <c r="A427" s="989"/>
      <c r="B427" s="1079"/>
      <c r="C427" s="989"/>
      <c r="D427" s="989"/>
      <c r="E427" s="989"/>
      <c r="F427" s="989"/>
      <c r="G427" s="989"/>
      <c r="H427" s="989"/>
      <c r="I427" s="989"/>
      <c r="J427" s="989"/>
      <c r="K427" s="989"/>
      <c r="L427" s="989"/>
      <c r="M427" s="989"/>
      <c r="N427" s="989"/>
      <c r="O427" s="989"/>
      <c r="P427" s="989"/>
      <c r="Q427" s="989"/>
      <c r="R427" s="989"/>
      <c r="S427" s="989"/>
      <c r="T427" s="989"/>
      <c r="U427" s="989"/>
      <c r="V427" s="989"/>
      <c r="W427" s="989"/>
      <c r="X427" s="989"/>
      <c r="Y427" s="989"/>
      <c r="Z427" s="989"/>
    </row>
    <row r="428" spans="1:26" ht="15.75" customHeight="1">
      <c r="A428" s="989"/>
      <c r="B428" s="1079"/>
      <c r="C428" s="989"/>
      <c r="D428" s="989"/>
      <c r="E428" s="989"/>
      <c r="F428" s="989"/>
      <c r="G428" s="989"/>
      <c r="H428" s="989"/>
      <c r="I428" s="989"/>
      <c r="J428" s="989"/>
      <c r="K428" s="989"/>
      <c r="L428" s="989"/>
      <c r="M428" s="989"/>
      <c r="N428" s="989"/>
      <c r="O428" s="989"/>
      <c r="P428" s="989"/>
      <c r="Q428" s="989"/>
      <c r="R428" s="989"/>
      <c r="S428" s="989"/>
      <c r="T428" s="989"/>
      <c r="U428" s="989"/>
      <c r="V428" s="989"/>
      <c r="W428" s="989"/>
      <c r="X428" s="989"/>
      <c r="Y428" s="989"/>
      <c r="Z428" s="989"/>
    </row>
    <row r="429" spans="1:26" ht="15.75" customHeight="1">
      <c r="A429" s="989"/>
      <c r="B429" s="1079"/>
      <c r="C429" s="989"/>
      <c r="D429" s="989"/>
      <c r="E429" s="989"/>
      <c r="F429" s="989"/>
      <c r="G429" s="989"/>
      <c r="H429" s="989"/>
      <c r="I429" s="989"/>
      <c r="J429" s="989"/>
      <c r="K429" s="989"/>
      <c r="L429" s="989"/>
      <c r="M429" s="989"/>
      <c r="N429" s="989"/>
      <c r="O429" s="989"/>
      <c r="P429" s="989"/>
      <c r="Q429" s="989"/>
      <c r="R429" s="989"/>
      <c r="S429" s="989"/>
      <c r="T429" s="989"/>
      <c r="U429" s="989"/>
      <c r="V429" s="989"/>
      <c r="W429" s="989"/>
      <c r="X429" s="989"/>
      <c r="Y429" s="989"/>
      <c r="Z429" s="989"/>
    </row>
    <row r="430" spans="1:26" ht="15.75" customHeight="1">
      <c r="A430" s="989"/>
      <c r="B430" s="1079"/>
      <c r="C430" s="989"/>
      <c r="D430" s="989"/>
      <c r="E430" s="989"/>
      <c r="F430" s="989"/>
      <c r="G430" s="989"/>
      <c r="H430" s="989"/>
      <c r="I430" s="989"/>
      <c r="J430" s="989"/>
      <c r="K430" s="989"/>
      <c r="L430" s="989"/>
      <c r="M430" s="989"/>
      <c r="N430" s="989"/>
      <c r="O430" s="989"/>
      <c r="P430" s="989"/>
      <c r="Q430" s="989"/>
      <c r="R430" s="989"/>
      <c r="S430" s="989"/>
      <c r="T430" s="989"/>
      <c r="U430" s="989"/>
      <c r="V430" s="989"/>
      <c r="W430" s="989"/>
      <c r="X430" s="989"/>
      <c r="Y430" s="989"/>
      <c r="Z430" s="989"/>
    </row>
    <row r="431" spans="1:26" ht="15.75" customHeight="1">
      <c r="A431" s="989"/>
      <c r="B431" s="1079"/>
      <c r="C431" s="989"/>
      <c r="D431" s="989"/>
      <c r="E431" s="989"/>
      <c r="F431" s="989"/>
      <c r="G431" s="989"/>
      <c r="H431" s="989"/>
      <c r="I431" s="989"/>
      <c r="J431" s="989"/>
      <c r="K431" s="989"/>
      <c r="L431" s="989"/>
      <c r="M431" s="989"/>
      <c r="N431" s="989"/>
      <c r="O431" s="989"/>
      <c r="P431" s="989"/>
      <c r="Q431" s="989"/>
      <c r="R431" s="989"/>
      <c r="S431" s="989"/>
      <c r="T431" s="989"/>
      <c r="U431" s="989"/>
      <c r="V431" s="989"/>
      <c r="W431" s="989"/>
      <c r="X431" s="989"/>
      <c r="Y431" s="989"/>
      <c r="Z431" s="989"/>
    </row>
    <row r="432" spans="1:26" ht="15.75" customHeight="1">
      <c r="A432" s="989"/>
      <c r="B432" s="1079"/>
      <c r="C432" s="989"/>
      <c r="D432" s="989"/>
      <c r="E432" s="989"/>
      <c r="F432" s="989"/>
      <c r="G432" s="989"/>
      <c r="H432" s="989"/>
      <c r="I432" s="989"/>
      <c r="J432" s="989"/>
      <c r="K432" s="989"/>
      <c r="L432" s="989"/>
      <c r="M432" s="989"/>
      <c r="N432" s="989"/>
      <c r="O432" s="989"/>
      <c r="P432" s="989"/>
      <c r="Q432" s="989"/>
      <c r="R432" s="989"/>
      <c r="S432" s="989"/>
      <c r="T432" s="989"/>
      <c r="U432" s="989"/>
      <c r="V432" s="989"/>
      <c r="W432" s="989"/>
      <c r="X432" s="989"/>
      <c r="Y432" s="989"/>
      <c r="Z432" s="989"/>
    </row>
    <row r="433" spans="1:26" ht="15.75" customHeight="1">
      <c r="A433" s="989"/>
      <c r="B433" s="1079"/>
      <c r="C433" s="989"/>
      <c r="D433" s="989"/>
      <c r="E433" s="989"/>
      <c r="F433" s="989"/>
      <c r="G433" s="989"/>
      <c r="H433" s="989"/>
      <c r="I433" s="989"/>
      <c r="J433" s="989"/>
      <c r="K433" s="989"/>
      <c r="L433" s="989"/>
      <c r="M433" s="989"/>
      <c r="N433" s="989"/>
      <c r="O433" s="989"/>
      <c r="P433" s="989"/>
      <c r="Q433" s="989"/>
      <c r="R433" s="989"/>
      <c r="S433" s="989"/>
      <c r="T433" s="989"/>
      <c r="U433" s="989"/>
      <c r="V433" s="989"/>
      <c r="W433" s="989"/>
      <c r="X433" s="989"/>
      <c r="Y433" s="989"/>
      <c r="Z433" s="989"/>
    </row>
    <row r="434" spans="1:26" ht="15.75" customHeight="1">
      <c r="A434" s="989"/>
      <c r="B434" s="1079"/>
      <c r="C434" s="989"/>
      <c r="D434" s="989"/>
      <c r="E434" s="989"/>
      <c r="F434" s="989"/>
      <c r="G434" s="989"/>
      <c r="H434" s="989"/>
      <c r="I434" s="989"/>
      <c r="J434" s="989"/>
      <c r="K434" s="989"/>
      <c r="L434" s="989"/>
      <c r="M434" s="989"/>
      <c r="N434" s="989"/>
      <c r="O434" s="989"/>
      <c r="P434" s="989"/>
      <c r="Q434" s="989"/>
      <c r="R434" s="989"/>
      <c r="S434" s="989"/>
      <c r="T434" s="989"/>
      <c r="U434" s="989"/>
      <c r="V434" s="989"/>
      <c r="W434" s="989"/>
      <c r="X434" s="989"/>
      <c r="Y434" s="989"/>
      <c r="Z434" s="989"/>
    </row>
    <row r="435" spans="1:26" ht="15.75" customHeight="1">
      <c r="A435" s="989"/>
      <c r="B435" s="1079"/>
      <c r="C435" s="989"/>
      <c r="D435" s="989"/>
      <c r="E435" s="989"/>
      <c r="F435" s="989"/>
      <c r="G435" s="989"/>
      <c r="H435" s="989"/>
      <c r="I435" s="989"/>
      <c r="J435" s="989"/>
      <c r="K435" s="989"/>
      <c r="L435" s="989"/>
      <c r="M435" s="989"/>
      <c r="N435" s="989"/>
      <c r="O435" s="989"/>
      <c r="P435" s="989"/>
      <c r="Q435" s="989"/>
      <c r="R435" s="989"/>
      <c r="S435" s="989"/>
      <c r="T435" s="989"/>
      <c r="U435" s="989"/>
      <c r="V435" s="989"/>
      <c r="W435" s="989"/>
      <c r="X435" s="989"/>
      <c r="Y435" s="989"/>
      <c r="Z435" s="989"/>
    </row>
    <row r="436" spans="1:26" ht="15.75" customHeight="1">
      <c r="A436" s="989"/>
      <c r="B436" s="1079"/>
      <c r="C436" s="989"/>
      <c r="D436" s="989"/>
      <c r="E436" s="989"/>
      <c r="F436" s="989"/>
      <c r="G436" s="989"/>
      <c r="H436" s="989"/>
      <c r="I436" s="989"/>
      <c r="J436" s="989"/>
      <c r="K436" s="989"/>
      <c r="L436" s="989"/>
      <c r="M436" s="989"/>
      <c r="N436" s="989"/>
      <c r="O436" s="989"/>
      <c r="P436" s="989"/>
      <c r="Q436" s="989"/>
      <c r="R436" s="989"/>
      <c r="S436" s="989"/>
      <c r="T436" s="989"/>
      <c r="U436" s="989"/>
      <c r="V436" s="989"/>
      <c r="W436" s="989"/>
      <c r="X436" s="989"/>
      <c r="Y436" s="989"/>
      <c r="Z436" s="989"/>
    </row>
    <row r="437" spans="1:26" ht="15.75" customHeight="1">
      <c r="A437" s="989"/>
      <c r="B437" s="1079"/>
      <c r="C437" s="989"/>
      <c r="D437" s="989"/>
      <c r="E437" s="989"/>
      <c r="F437" s="989"/>
      <c r="G437" s="989"/>
      <c r="H437" s="989"/>
      <c r="I437" s="989"/>
      <c r="J437" s="989"/>
      <c r="K437" s="989"/>
      <c r="L437" s="989"/>
      <c r="M437" s="989"/>
      <c r="N437" s="989"/>
      <c r="O437" s="989"/>
      <c r="P437" s="989"/>
      <c r="Q437" s="989"/>
      <c r="R437" s="989"/>
      <c r="S437" s="989"/>
      <c r="T437" s="989"/>
      <c r="U437" s="989"/>
      <c r="V437" s="989"/>
      <c r="W437" s="989"/>
      <c r="X437" s="989"/>
      <c r="Y437" s="989"/>
      <c r="Z437" s="989"/>
    </row>
    <row r="438" spans="1:26" ht="15.75" customHeight="1">
      <c r="A438" s="989"/>
      <c r="B438" s="1079"/>
      <c r="C438" s="989"/>
      <c r="D438" s="989"/>
      <c r="E438" s="989"/>
      <c r="F438" s="989"/>
      <c r="G438" s="989"/>
      <c r="H438" s="989"/>
      <c r="I438" s="989"/>
      <c r="J438" s="989"/>
      <c r="K438" s="989"/>
      <c r="L438" s="989"/>
      <c r="M438" s="989"/>
      <c r="N438" s="989"/>
      <c r="O438" s="989"/>
      <c r="P438" s="989"/>
      <c r="Q438" s="989"/>
      <c r="R438" s="989"/>
      <c r="S438" s="989"/>
      <c r="T438" s="989"/>
      <c r="U438" s="989"/>
      <c r="V438" s="989"/>
      <c r="W438" s="989"/>
      <c r="X438" s="989"/>
      <c r="Y438" s="989"/>
      <c r="Z438" s="989"/>
    </row>
    <row r="439" spans="1:26" ht="15.75" customHeight="1">
      <c r="A439" s="989"/>
      <c r="B439" s="1079"/>
      <c r="C439" s="989"/>
      <c r="D439" s="989"/>
      <c r="E439" s="989"/>
      <c r="F439" s="989"/>
      <c r="G439" s="989"/>
      <c r="H439" s="989"/>
      <c r="I439" s="989"/>
      <c r="J439" s="989"/>
      <c r="K439" s="989"/>
      <c r="L439" s="989"/>
      <c r="M439" s="989"/>
      <c r="N439" s="989"/>
      <c r="O439" s="989"/>
      <c r="P439" s="989"/>
      <c r="Q439" s="989"/>
      <c r="R439" s="989"/>
      <c r="S439" s="989"/>
      <c r="T439" s="989"/>
      <c r="U439" s="989"/>
      <c r="V439" s="989"/>
      <c r="W439" s="989"/>
      <c r="X439" s="989"/>
      <c r="Y439" s="989"/>
      <c r="Z439" s="989"/>
    </row>
    <row r="440" spans="1:26" ht="15.75" customHeight="1">
      <c r="A440" s="989"/>
      <c r="B440" s="1079"/>
      <c r="C440" s="989"/>
      <c r="D440" s="989"/>
      <c r="E440" s="989"/>
      <c r="F440" s="989"/>
      <c r="G440" s="989"/>
      <c r="H440" s="989"/>
      <c r="I440" s="989"/>
      <c r="J440" s="989"/>
      <c r="K440" s="989"/>
      <c r="L440" s="989"/>
      <c r="M440" s="989"/>
      <c r="N440" s="989"/>
      <c r="O440" s="989"/>
      <c r="P440" s="989"/>
      <c r="Q440" s="989"/>
      <c r="R440" s="989"/>
      <c r="S440" s="989"/>
      <c r="T440" s="989"/>
      <c r="U440" s="989"/>
      <c r="V440" s="989"/>
      <c r="W440" s="989"/>
      <c r="X440" s="989"/>
      <c r="Y440" s="989"/>
      <c r="Z440" s="989"/>
    </row>
    <row r="441" spans="1:26" ht="15.75" customHeight="1">
      <c r="A441" s="989"/>
      <c r="B441" s="1079"/>
      <c r="C441" s="989"/>
      <c r="D441" s="989"/>
      <c r="E441" s="989"/>
      <c r="F441" s="989"/>
      <c r="G441" s="989"/>
      <c r="H441" s="989"/>
      <c r="I441" s="989"/>
      <c r="J441" s="989"/>
      <c r="K441" s="989"/>
      <c r="L441" s="989"/>
      <c r="M441" s="989"/>
      <c r="N441" s="989"/>
      <c r="O441" s="989"/>
      <c r="P441" s="989"/>
      <c r="Q441" s="989"/>
      <c r="R441" s="989"/>
      <c r="S441" s="989"/>
      <c r="T441" s="989"/>
      <c r="U441" s="989"/>
      <c r="V441" s="989"/>
      <c r="W441" s="989"/>
      <c r="X441" s="989"/>
      <c r="Y441" s="989"/>
      <c r="Z441" s="989"/>
    </row>
    <row r="442" spans="1:26" ht="15.75" customHeight="1">
      <c r="A442" s="989"/>
      <c r="B442" s="1079"/>
      <c r="C442" s="989"/>
      <c r="D442" s="989"/>
      <c r="E442" s="989"/>
      <c r="F442" s="989"/>
      <c r="G442" s="989"/>
      <c r="H442" s="989"/>
      <c r="I442" s="989"/>
      <c r="J442" s="989"/>
      <c r="K442" s="989"/>
      <c r="L442" s="989"/>
      <c r="M442" s="989"/>
      <c r="N442" s="989"/>
      <c r="O442" s="989"/>
      <c r="P442" s="989"/>
      <c r="Q442" s="989"/>
      <c r="R442" s="989"/>
      <c r="S442" s="989"/>
      <c r="T442" s="989"/>
      <c r="U442" s="989"/>
      <c r="V442" s="989"/>
      <c r="W442" s="989"/>
      <c r="X442" s="989"/>
      <c r="Y442" s="989"/>
      <c r="Z442" s="989"/>
    </row>
    <row r="443" spans="1:26" ht="15.75" customHeight="1">
      <c r="A443" s="989"/>
      <c r="B443" s="1079"/>
      <c r="C443" s="989"/>
      <c r="D443" s="989"/>
      <c r="E443" s="989"/>
      <c r="F443" s="989"/>
      <c r="G443" s="989"/>
      <c r="H443" s="989"/>
      <c r="I443" s="989"/>
      <c r="J443" s="989"/>
      <c r="K443" s="989"/>
      <c r="L443" s="989"/>
      <c r="M443" s="989"/>
      <c r="N443" s="989"/>
      <c r="O443" s="989"/>
      <c r="P443" s="989"/>
      <c r="Q443" s="989"/>
      <c r="R443" s="989"/>
      <c r="S443" s="989"/>
      <c r="T443" s="989"/>
      <c r="U443" s="989"/>
      <c r="V443" s="989"/>
      <c r="W443" s="989"/>
      <c r="X443" s="989"/>
      <c r="Y443" s="989"/>
      <c r="Z443" s="989"/>
    </row>
    <row r="444" spans="1:26" ht="15.75" customHeight="1">
      <c r="A444" s="989"/>
      <c r="B444" s="1079"/>
      <c r="C444" s="989"/>
      <c r="D444" s="989"/>
      <c r="E444" s="989"/>
      <c r="F444" s="989"/>
      <c r="G444" s="989"/>
      <c r="H444" s="989"/>
      <c r="I444" s="989"/>
      <c r="J444" s="989"/>
      <c r="K444" s="989"/>
      <c r="L444" s="989"/>
      <c r="M444" s="989"/>
      <c r="N444" s="989"/>
      <c r="O444" s="989"/>
      <c r="P444" s="989"/>
      <c r="Q444" s="989"/>
      <c r="R444" s="989"/>
      <c r="S444" s="989"/>
      <c r="T444" s="989"/>
      <c r="U444" s="989"/>
      <c r="V444" s="989"/>
      <c r="W444" s="989"/>
      <c r="X444" s="989"/>
      <c r="Y444" s="989"/>
      <c r="Z444" s="989"/>
    </row>
    <row r="445" spans="1:26" ht="15.75" customHeight="1">
      <c r="A445" s="989"/>
      <c r="B445" s="1079"/>
      <c r="C445" s="989"/>
      <c r="D445" s="989"/>
      <c r="E445" s="989"/>
      <c r="F445" s="989"/>
      <c r="G445" s="989"/>
      <c r="H445" s="989"/>
      <c r="I445" s="989"/>
      <c r="J445" s="989"/>
      <c r="K445" s="989"/>
      <c r="L445" s="989"/>
      <c r="M445" s="989"/>
      <c r="N445" s="989"/>
      <c r="O445" s="989"/>
      <c r="P445" s="989"/>
      <c r="Q445" s="989"/>
      <c r="R445" s="989"/>
      <c r="S445" s="989"/>
      <c r="T445" s="989"/>
      <c r="U445" s="989"/>
      <c r="V445" s="989"/>
      <c r="W445" s="989"/>
      <c r="X445" s="989"/>
      <c r="Y445" s="989"/>
      <c r="Z445" s="989"/>
    </row>
    <row r="446" spans="1:26" ht="15.75" customHeight="1">
      <c r="A446" s="989"/>
      <c r="B446" s="1079"/>
      <c r="C446" s="989"/>
      <c r="D446" s="989"/>
      <c r="E446" s="989"/>
      <c r="F446" s="989"/>
      <c r="G446" s="989"/>
      <c r="H446" s="989"/>
      <c r="I446" s="989"/>
      <c r="J446" s="989"/>
      <c r="K446" s="989"/>
      <c r="L446" s="989"/>
      <c r="M446" s="989"/>
      <c r="N446" s="989"/>
      <c r="O446" s="989"/>
      <c r="P446" s="989"/>
      <c r="Q446" s="989"/>
      <c r="R446" s="989"/>
      <c r="S446" s="989"/>
      <c r="T446" s="989"/>
      <c r="U446" s="989"/>
      <c r="V446" s="989"/>
      <c r="W446" s="989"/>
      <c r="X446" s="989"/>
      <c r="Y446" s="989"/>
      <c r="Z446" s="989"/>
    </row>
    <row r="447" spans="1:26" ht="15.75" customHeight="1">
      <c r="A447" s="989"/>
      <c r="B447" s="1079"/>
      <c r="C447" s="989"/>
      <c r="D447" s="989"/>
      <c r="E447" s="989"/>
      <c r="F447" s="989"/>
      <c r="G447" s="989"/>
      <c r="H447" s="989"/>
      <c r="I447" s="989"/>
      <c r="J447" s="989"/>
      <c r="K447" s="989"/>
      <c r="L447" s="989"/>
      <c r="M447" s="989"/>
      <c r="N447" s="989"/>
      <c r="O447" s="989"/>
      <c r="P447" s="989"/>
      <c r="Q447" s="989"/>
      <c r="R447" s="989"/>
      <c r="S447" s="989"/>
      <c r="T447" s="989"/>
      <c r="U447" s="989"/>
      <c r="V447" s="989"/>
      <c r="W447" s="989"/>
      <c r="X447" s="989"/>
      <c r="Y447" s="989"/>
      <c r="Z447" s="989"/>
    </row>
    <row r="448" spans="1:26" ht="15.75" customHeight="1">
      <c r="A448" s="989"/>
      <c r="B448" s="1079"/>
      <c r="C448" s="989"/>
      <c r="D448" s="989"/>
      <c r="E448" s="989"/>
      <c r="F448" s="989"/>
      <c r="G448" s="989"/>
      <c r="H448" s="989"/>
      <c r="I448" s="989"/>
      <c r="J448" s="989"/>
      <c r="K448" s="989"/>
      <c r="L448" s="989"/>
      <c r="M448" s="989"/>
      <c r="N448" s="989"/>
      <c r="O448" s="989"/>
      <c r="P448" s="989"/>
      <c r="Q448" s="989"/>
      <c r="R448" s="989"/>
      <c r="S448" s="989"/>
      <c r="T448" s="989"/>
      <c r="U448" s="989"/>
      <c r="V448" s="989"/>
      <c r="W448" s="989"/>
      <c r="X448" s="989"/>
      <c r="Y448" s="989"/>
      <c r="Z448" s="989"/>
    </row>
    <row r="449" spans="1:26" ht="15.75" customHeight="1">
      <c r="A449" s="989"/>
      <c r="B449" s="1079"/>
      <c r="C449" s="989"/>
      <c r="D449" s="989"/>
      <c r="E449" s="989"/>
      <c r="F449" s="989"/>
      <c r="G449" s="989"/>
      <c r="H449" s="989"/>
      <c r="I449" s="989"/>
      <c r="J449" s="989"/>
      <c r="K449" s="989"/>
      <c r="L449" s="989"/>
      <c r="M449" s="989"/>
      <c r="N449" s="989"/>
      <c r="O449" s="989"/>
      <c r="P449" s="989"/>
      <c r="Q449" s="989"/>
      <c r="R449" s="989"/>
      <c r="S449" s="989"/>
      <c r="T449" s="989"/>
      <c r="U449" s="989"/>
      <c r="V449" s="989"/>
      <c r="W449" s="989"/>
      <c r="X449" s="989"/>
      <c r="Y449" s="989"/>
      <c r="Z449" s="989"/>
    </row>
    <row r="450" spans="1:26" ht="15.75" customHeight="1">
      <c r="A450" s="989"/>
      <c r="B450" s="1079"/>
      <c r="C450" s="989"/>
      <c r="D450" s="989"/>
      <c r="E450" s="989"/>
      <c r="F450" s="989"/>
      <c r="G450" s="989"/>
      <c r="H450" s="989"/>
      <c r="I450" s="989"/>
      <c r="J450" s="989"/>
      <c r="K450" s="989"/>
      <c r="L450" s="989"/>
      <c r="M450" s="989"/>
      <c r="N450" s="989"/>
      <c r="O450" s="989"/>
      <c r="P450" s="989"/>
      <c r="Q450" s="989"/>
      <c r="R450" s="989"/>
      <c r="S450" s="989"/>
      <c r="T450" s="989"/>
      <c r="U450" s="989"/>
      <c r="V450" s="989"/>
      <c r="W450" s="989"/>
      <c r="X450" s="989"/>
      <c r="Y450" s="989"/>
      <c r="Z450" s="989"/>
    </row>
    <row r="451" spans="1:26" ht="15.75" customHeight="1">
      <c r="A451" s="989"/>
      <c r="B451" s="1079"/>
      <c r="C451" s="989"/>
      <c r="D451" s="989"/>
      <c r="E451" s="989"/>
      <c r="F451" s="989"/>
      <c r="G451" s="989"/>
      <c r="H451" s="989"/>
      <c r="I451" s="989"/>
      <c r="J451" s="989"/>
      <c r="K451" s="989"/>
      <c r="L451" s="989"/>
      <c r="M451" s="989"/>
      <c r="N451" s="989"/>
      <c r="O451" s="989"/>
      <c r="P451" s="989"/>
      <c r="Q451" s="989"/>
      <c r="R451" s="989"/>
      <c r="S451" s="989"/>
      <c r="T451" s="989"/>
      <c r="U451" s="989"/>
      <c r="V451" s="989"/>
      <c r="W451" s="989"/>
      <c r="X451" s="989"/>
      <c r="Y451" s="989"/>
      <c r="Z451" s="989"/>
    </row>
    <row r="452" spans="1:26" ht="15.75" customHeight="1">
      <c r="A452" s="989"/>
      <c r="B452" s="1079"/>
      <c r="C452" s="989"/>
      <c r="D452" s="989"/>
      <c r="E452" s="989"/>
      <c r="F452" s="989"/>
      <c r="G452" s="989"/>
      <c r="H452" s="989"/>
      <c r="I452" s="989"/>
      <c r="J452" s="989"/>
      <c r="K452" s="989"/>
      <c r="L452" s="989"/>
      <c r="M452" s="989"/>
      <c r="N452" s="989"/>
      <c r="O452" s="989"/>
      <c r="P452" s="989"/>
      <c r="Q452" s="989"/>
      <c r="R452" s="989"/>
      <c r="S452" s="989"/>
      <c r="T452" s="989"/>
      <c r="U452" s="989"/>
      <c r="V452" s="989"/>
      <c r="W452" s="989"/>
      <c r="X452" s="989"/>
      <c r="Y452" s="989"/>
      <c r="Z452" s="989"/>
    </row>
    <row r="453" spans="1:26" ht="15.75" customHeight="1">
      <c r="A453" s="989"/>
      <c r="B453" s="1079"/>
      <c r="C453" s="989"/>
      <c r="D453" s="989"/>
      <c r="E453" s="989"/>
      <c r="F453" s="989"/>
      <c r="G453" s="989"/>
      <c r="H453" s="989"/>
      <c r="I453" s="989"/>
      <c r="J453" s="989"/>
      <c r="K453" s="989"/>
      <c r="L453" s="989"/>
      <c r="M453" s="989"/>
      <c r="N453" s="989"/>
      <c r="O453" s="989"/>
      <c r="P453" s="989"/>
      <c r="Q453" s="989"/>
      <c r="R453" s="989"/>
      <c r="S453" s="989"/>
      <c r="T453" s="989"/>
      <c r="U453" s="989"/>
      <c r="V453" s="989"/>
      <c r="W453" s="989"/>
      <c r="X453" s="989"/>
      <c r="Y453" s="989"/>
      <c r="Z453" s="989"/>
    </row>
    <row r="454" spans="1:26" ht="15.75" customHeight="1">
      <c r="A454" s="989"/>
      <c r="B454" s="1079"/>
      <c r="C454" s="989"/>
      <c r="D454" s="989"/>
      <c r="E454" s="989"/>
      <c r="F454" s="989"/>
      <c r="G454" s="989"/>
      <c r="H454" s="989"/>
      <c r="I454" s="989"/>
      <c r="J454" s="989"/>
      <c r="K454" s="989"/>
      <c r="L454" s="989"/>
      <c r="M454" s="989"/>
      <c r="N454" s="989"/>
      <c r="O454" s="989"/>
      <c r="P454" s="989"/>
      <c r="Q454" s="989"/>
      <c r="R454" s="989"/>
      <c r="S454" s="989"/>
      <c r="T454" s="989"/>
      <c r="U454" s="989"/>
      <c r="V454" s="989"/>
      <c r="W454" s="989"/>
      <c r="X454" s="989"/>
      <c r="Y454" s="989"/>
      <c r="Z454" s="989"/>
    </row>
    <row r="455" spans="1:26" ht="15.75" customHeight="1">
      <c r="A455" s="989"/>
      <c r="B455" s="1079"/>
      <c r="C455" s="989"/>
      <c r="D455" s="989"/>
      <c r="E455" s="989"/>
      <c r="F455" s="989"/>
      <c r="G455" s="989"/>
      <c r="H455" s="989"/>
      <c r="I455" s="989"/>
      <c r="J455" s="989"/>
      <c r="K455" s="989"/>
      <c r="L455" s="989"/>
      <c r="M455" s="989"/>
      <c r="N455" s="989"/>
      <c r="O455" s="989"/>
      <c r="P455" s="989"/>
      <c r="Q455" s="989"/>
      <c r="R455" s="989"/>
      <c r="S455" s="989"/>
      <c r="T455" s="989"/>
      <c r="U455" s="989"/>
      <c r="V455" s="989"/>
      <c r="W455" s="989"/>
      <c r="X455" s="989"/>
      <c r="Y455" s="989"/>
      <c r="Z455" s="989"/>
    </row>
    <row r="456" spans="1:26" ht="15.75" customHeight="1">
      <c r="A456" s="989"/>
      <c r="B456" s="1079"/>
      <c r="C456" s="989"/>
      <c r="D456" s="989"/>
      <c r="E456" s="989"/>
      <c r="F456" s="989"/>
      <c r="G456" s="989"/>
      <c r="H456" s="989"/>
      <c r="I456" s="989"/>
      <c r="J456" s="989"/>
      <c r="K456" s="989"/>
      <c r="L456" s="989"/>
      <c r="M456" s="989"/>
      <c r="N456" s="989"/>
      <c r="O456" s="989"/>
      <c r="P456" s="989"/>
      <c r="Q456" s="989"/>
      <c r="R456" s="989"/>
      <c r="S456" s="989"/>
      <c r="T456" s="989"/>
      <c r="U456" s="989"/>
      <c r="V456" s="989"/>
      <c r="W456" s="989"/>
      <c r="X456" s="989"/>
      <c r="Y456" s="989"/>
      <c r="Z456" s="989"/>
    </row>
    <row r="457" spans="1:26" ht="15.75" customHeight="1">
      <c r="A457" s="989"/>
      <c r="B457" s="1079"/>
      <c r="C457" s="989"/>
      <c r="D457" s="989"/>
      <c r="E457" s="989"/>
      <c r="F457" s="989"/>
      <c r="G457" s="989"/>
      <c r="H457" s="989"/>
      <c r="I457" s="989"/>
      <c r="J457" s="989"/>
      <c r="K457" s="989"/>
      <c r="L457" s="989"/>
      <c r="M457" s="989"/>
      <c r="N457" s="989"/>
      <c r="O457" s="989"/>
      <c r="P457" s="989"/>
      <c r="Q457" s="989"/>
      <c r="R457" s="989"/>
      <c r="S457" s="989"/>
      <c r="T457" s="989"/>
      <c r="U457" s="989"/>
      <c r="V457" s="989"/>
      <c r="W457" s="989"/>
      <c r="X457" s="989"/>
      <c r="Y457" s="989"/>
      <c r="Z457" s="989"/>
    </row>
    <row r="458" spans="1:26" ht="15.75" customHeight="1">
      <c r="A458" s="989"/>
      <c r="B458" s="1079"/>
      <c r="C458" s="989"/>
      <c r="D458" s="989"/>
      <c r="E458" s="989"/>
      <c r="F458" s="989"/>
      <c r="G458" s="989"/>
      <c r="H458" s="989"/>
      <c r="I458" s="989"/>
      <c r="J458" s="989"/>
      <c r="K458" s="989"/>
      <c r="L458" s="989"/>
      <c r="M458" s="989"/>
      <c r="N458" s="989"/>
      <c r="O458" s="989"/>
      <c r="P458" s="989"/>
      <c r="Q458" s="989"/>
      <c r="R458" s="989"/>
      <c r="S458" s="989"/>
      <c r="T458" s="989"/>
      <c r="U458" s="989"/>
      <c r="V458" s="989"/>
      <c r="W458" s="989"/>
      <c r="X458" s="989"/>
      <c r="Y458" s="989"/>
      <c r="Z458" s="989"/>
    </row>
    <row r="459" spans="1:26" ht="15.75" customHeight="1">
      <c r="A459" s="989"/>
      <c r="B459" s="1079"/>
      <c r="C459" s="989"/>
      <c r="D459" s="989"/>
      <c r="E459" s="989"/>
      <c r="F459" s="989"/>
      <c r="G459" s="989"/>
      <c r="H459" s="989"/>
      <c r="I459" s="989"/>
      <c r="J459" s="989"/>
      <c r="K459" s="989"/>
      <c r="L459" s="989"/>
      <c r="M459" s="989"/>
      <c r="N459" s="989"/>
      <c r="O459" s="989"/>
      <c r="P459" s="989"/>
      <c r="Q459" s="989"/>
      <c r="R459" s="989"/>
      <c r="S459" s="989"/>
      <c r="T459" s="989"/>
      <c r="U459" s="989"/>
      <c r="V459" s="989"/>
      <c r="W459" s="989"/>
      <c r="X459" s="989"/>
      <c r="Y459" s="989"/>
      <c r="Z459" s="989"/>
    </row>
    <row r="460" spans="1:26" ht="15.75" customHeight="1">
      <c r="A460" s="989"/>
      <c r="B460" s="1079"/>
      <c r="C460" s="989"/>
      <c r="D460" s="989"/>
      <c r="E460" s="989"/>
      <c r="F460" s="989"/>
      <c r="G460" s="989"/>
      <c r="H460" s="989"/>
      <c r="I460" s="989"/>
      <c r="J460" s="989"/>
      <c r="K460" s="989"/>
      <c r="L460" s="989"/>
      <c r="M460" s="989"/>
      <c r="N460" s="989"/>
      <c r="O460" s="989"/>
      <c r="P460" s="989"/>
      <c r="Q460" s="989"/>
      <c r="R460" s="989"/>
      <c r="S460" s="989"/>
      <c r="T460" s="989"/>
      <c r="U460" s="989"/>
      <c r="V460" s="989"/>
      <c r="W460" s="989"/>
      <c r="X460" s="989"/>
      <c r="Y460" s="989"/>
      <c r="Z460" s="989"/>
    </row>
    <row r="461" spans="1:26" ht="15.75" customHeight="1">
      <c r="A461" s="989"/>
      <c r="B461" s="1079"/>
      <c r="C461" s="989"/>
      <c r="D461" s="989"/>
      <c r="E461" s="989"/>
      <c r="F461" s="989"/>
      <c r="G461" s="989"/>
      <c r="H461" s="989"/>
      <c r="I461" s="989"/>
      <c r="J461" s="989"/>
      <c r="K461" s="989"/>
      <c r="L461" s="989"/>
      <c r="M461" s="989"/>
      <c r="N461" s="989"/>
      <c r="O461" s="989"/>
      <c r="P461" s="989"/>
      <c r="Q461" s="989"/>
      <c r="R461" s="989"/>
      <c r="S461" s="989"/>
      <c r="T461" s="989"/>
      <c r="U461" s="989"/>
      <c r="V461" s="989"/>
      <c r="W461" s="989"/>
      <c r="X461" s="989"/>
      <c r="Y461" s="989"/>
      <c r="Z461" s="989"/>
    </row>
    <row r="462" spans="1:26" ht="15.75" customHeight="1">
      <c r="A462" s="989"/>
      <c r="B462" s="1079"/>
      <c r="C462" s="989"/>
      <c r="D462" s="989"/>
      <c r="E462" s="989"/>
      <c r="F462" s="989"/>
      <c r="G462" s="989"/>
      <c r="H462" s="989"/>
      <c r="I462" s="989"/>
      <c r="J462" s="989"/>
      <c r="K462" s="989"/>
      <c r="L462" s="989"/>
      <c r="M462" s="989"/>
      <c r="N462" s="989"/>
      <c r="O462" s="989"/>
      <c r="P462" s="989"/>
      <c r="Q462" s="989"/>
      <c r="R462" s="989"/>
      <c r="S462" s="989"/>
      <c r="T462" s="989"/>
      <c r="U462" s="989"/>
      <c r="V462" s="989"/>
      <c r="W462" s="989"/>
      <c r="X462" s="989"/>
      <c r="Y462" s="989"/>
      <c r="Z462" s="989"/>
    </row>
    <row r="463" spans="1:26" ht="15.75" customHeight="1">
      <c r="A463" s="989"/>
      <c r="B463" s="1079"/>
      <c r="C463" s="989"/>
      <c r="D463" s="989"/>
      <c r="E463" s="989"/>
      <c r="F463" s="989"/>
      <c r="G463" s="989"/>
      <c r="H463" s="989"/>
      <c r="I463" s="989"/>
      <c r="J463" s="989"/>
      <c r="K463" s="989"/>
      <c r="L463" s="989"/>
      <c r="M463" s="989"/>
      <c r="N463" s="989"/>
      <c r="O463" s="989"/>
      <c r="P463" s="989"/>
      <c r="Q463" s="989"/>
      <c r="R463" s="989"/>
      <c r="S463" s="989"/>
      <c r="T463" s="989"/>
      <c r="U463" s="989"/>
      <c r="V463" s="989"/>
      <c r="W463" s="989"/>
      <c r="X463" s="989"/>
      <c r="Y463" s="989"/>
      <c r="Z463" s="989"/>
    </row>
    <row r="464" spans="1:26" ht="15.75" customHeight="1">
      <c r="A464" s="989"/>
      <c r="B464" s="1079"/>
      <c r="C464" s="989"/>
      <c r="D464" s="989"/>
      <c r="E464" s="989"/>
      <c r="F464" s="989"/>
      <c r="G464" s="989"/>
      <c r="H464" s="989"/>
      <c r="I464" s="989"/>
      <c r="J464" s="989"/>
      <c r="K464" s="989"/>
      <c r="L464" s="989"/>
      <c r="M464" s="989"/>
      <c r="N464" s="989"/>
      <c r="O464" s="989"/>
      <c r="P464" s="989"/>
      <c r="Q464" s="989"/>
      <c r="R464" s="989"/>
      <c r="S464" s="989"/>
      <c r="T464" s="989"/>
      <c r="U464" s="989"/>
      <c r="V464" s="989"/>
      <c r="W464" s="989"/>
      <c r="X464" s="989"/>
      <c r="Y464" s="989"/>
      <c r="Z464" s="989"/>
    </row>
    <row r="465" spans="1:26" ht="15.75" customHeight="1">
      <c r="A465" s="989"/>
      <c r="B465" s="1079"/>
      <c r="C465" s="989"/>
      <c r="D465" s="989"/>
      <c r="E465" s="989"/>
      <c r="F465" s="989"/>
      <c r="G465" s="989"/>
      <c r="H465" s="989"/>
      <c r="I465" s="989"/>
      <c r="J465" s="989"/>
      <c r="K465" s="989"/>
      <c r="L465" s="989"/>
      <c r="M465" s="989"/>
      <c r="N465" s="989"/>
      <c r="O465" s="989"/>
      <c r="P465" s="989"/>
      <c r="Q465" s="989"/>
      <c r="R465" s="989"/>
      <c r="S465" s="989"/>
      <c r="T465" s="989"/>
      <c r="U465" s="989"/>
      <c r="V465" s="989"/>
      <c r="W465" s="989"/>
      <c r="X465" s="989"/>
      <c r="Y465" s="989"/>
      <c r="Z465" s="989"/>
    </row>
    <row r="466" spans="1:26" ht="15.75" customHeight="1">
      <c r="A466" s="989"/>
      <c r="B466" s="1079"/>
      <c r="C466" s="989"/>
      <c r="D466" s="989"/>
      <c r="E466" s="989"/>
      <c r="F466" s="989"/>
      <c r="G466" s="989"/>
      <c r="H466" s="989"/>
      <c r="I466" s="989"/>
      <c r="J466" s="989"/>
      <c r="K466" s="989"/>
      <c r="L466" s="989"/>
      <c r="M466" s="989"/>
      <c r="N466" s="989"/>
      <c r="O466" s="989"/>
      <c r="P466" s="989"/>
      <c r="Q466" s="989"/>
      <c r="R466" s="989"/>
      <c r="S466" s="989"/>
      <c r="T466" s="989"/>
      <c r="U466" s="989"/>
      <c r="V466" s="989"/>
      <c r="W466" s="989"/>
      <c r="X466" s="989"/>
      <c r="Y466" s="989"/>
      <c r="Z466" s="989"/>
    </row>
    <row r="467" spans="1:26" ht="15.75" customHeight="1">
      <c r="A467" s="989"/>
      <c r="B467" s="1079"/>
      <c r="C467" s="989"/>
      <c r="D467" s="989"/>
      <c r="E467" s="989"/>
      <c r="F467" s="989"/>
      <c r="G467" s="989"/>
      <c r="H467" s="989"/>
      <c r="I467" s="989"/>
      <c r="J467" s="989"/>
      <c r="K467" s="989"/>
      <c r="L467" s="989"/>
      <c r="M467" s="989"/>
      <c r="N467" s="989"/>
      <c r="O467" s="989"/>
      <c r="P467" s="989"/>
      <c r="Q467" s="989"/>
      <c r="R467" s="989"/>
      <c r="S467" s="989"/>
      <c r="T467" s="989"/>
      <c r="U467" s="989"/>
      <c r="V467" s="989"/>
      <c r="W467" s="989"/>
      <c r="X467" s="989"/>
      <c r="Y467" s="989"/>
      <c r="Z467" s="989"/>
    </row>
    <row r="468" spans="1:26" ht="15.75" customHeight="1">
      <c r="A468" s="989"/>
      <c r="B468" s="1079"/>
      <c r="C468" s="989"/>
      <c r="D468" s="989"/>
      <c r="E468" s="989"/>
      <c r="F468" s="989"/>
      <c r="G468" s="989"/>
      <c r="H468" s="989"/>
      <c r="I468" s="989"/>
      <c r="J468" s="989"/>
      <c r="K468" s="989"/>
      <c r="L468" s="989"/>
      <c r="M468" s="989"/>
      <c r="N468" s="989"/>
      <c r="O468" s="989"/>
      <c r="P468" s="989"/>
      <c r="Q468" s="989"/>
      <c r="R468" s="989"/>
      <c r="S468" s="989"/>
      <c r="T468" s="989"/>
      <c r="U468" s="989"/>
      <c r="V468" s="989"/>
      <c r="W468" s="989"/>
      <c r="X468" s="989"/>
      <c r="Y468" s="989"/>
      <c r="Z468" s="989"/>
    </row>
    <row r="469" spans="1:26" ht="15.75" customHeight="1">
      <c r="A469" s="989"/>
      <c r="B469" s="1079"/>
      <c r="C469" s="989"/>
      <c r="D469" s="989"/>
      <c r="E469" s="989"/>
      <c r="F469" s="989"/>
      <c r="G469" s="989"/>
      <c r="H469" s="989"/>
      <c r="I469" s="989"/>
      <c r="J469" s="989"/>
      <c r="K469" s="989"/>
      <c r="L469" s="989"/>
      <c r="M469" s="989"/>
      <c r="N469" s="989"/>
      <c r="O469" s="989"/>
      <c r="P469" s="989"/>
      <c r="Q469" s="989"/>
      <c r="R469" s="989"/>
      <c r="S469" s="989"/>
      <c r="T469" s="989"/>
      <c r="U469" s="989"/>
      <c r="V469" s="989"/>
      <c r="W469" s="989"/>
      <c r="X469" s="989"/>
      <c r="Y469" s="989"/>
      <c r="Z469" s="989"/>
    </row>
    <row r="470" spans="1:26" ht="15.75" customHeight="1">
      <c r="A470" s="989"/>
      <c r="B470" s="1079"/>
      <c r="C470" s="989"/>
      <c r="D470" s="989"/>
      <c r="E470" s="989"/>
      <c r="F470" s="989"/>
      <c r="G470" s="989"/>
      <c r="H470" s="989"/>
      <c r="I470" s="989"/>
      <c r="J470" s="989"/>
      <c r="K470" s="989"/>
      <c r="L470" s="989"/>
      <c r="M470" s="989"/>
      <c r="N470" s="989"/>
      <c r="O470" s="989"/>
      <c r="P470" s="989"/>
      <c r="Q470" s="989"/>
      <c r="R470" s="989"/>
      <c r="S470" s="989"/>
      <c r="T470" s="989"/>
      <c r="U470" s="989"/>
      <c r="V470" s="989"/>
      <c r="W470" s="989"/>
      <c r="X470" s="989"/>
      <c r="Y470" s="989"/>
      <c r="Z470" s="989"/>
    </row>
    <row r="471" spans="1:26" ht="15.75" customHeight="1">
      <c r="A471" s="989"/>
      <c r="B471" s="1079"/>
      <c r="C471" s="989"/>
      <c r="D471" s="989"/>
      <c r="E471" s="989"/>
      <c r="F471" s="989"/>
      <c r="G471" s="989"/>
      <c r="H471" s="989"/>
      <c r="I471" s="989"/>
      <c r="J471" s="989"/>
      <c r="K471" s="989"/>
      <c r="L471" s="989"/>
      <c r="M471" s="989"/>
      <c r="N471" s="989"/>
      <c r="O471" s="989"/>
      <c r="P471" s="989"/>
      <c r="Q471" s="989"/>
      <c r="R471" s="989"/>
      <c r="S471" s="989"/>
      <c r="T471" s="989"/>
      <c r="U471" s="989"/>
      <c r="V471" s="989"/>
      <c r="W471" s="989"/>
      <c r="X471" s="989"/>
      <c r="Y471" s="989"/>
      <c r="Z471" s="989"/>
    </row>
    <row r="472" spans="1:26" ht="15.75" customHeight="1">
      <c r="A472" s="989"/>
      <c r="B472" s="1079"/>
      <c r="C472" s="989"/>
      <c r="D472" s="989"/>
      <c r="E472" s="989"/>
      <c r="F472" s="989"/>
      <c r="G472" s="989"/>
      <c r="H472" s="989"/>
      <c r="I472" s="989"/>
      <c r="J472" s="989"/>
      <c r="K472" s="989"/>
      <c r="L472" s="989"/>
      <c r="M472" s="989"/>
      <c r="N472" s="989"/>
      <c r="O472" s="989"/>
      <c r="P472" s="989"/>
      <c r="Q472" s="989"/>
      <c r="R472" s="989"/>
      <c r="S472" s="989"/>
      <c r="T472" s="989"/>
      <c r="U472" s="989"/>
      <c r="V472" s="989"/>
      <c r="W472" s="989"/>
      <c r="X472" s="989"/>
      <c r="Y472" s="989"/>
      <c r="Z472" s="989"/>
    </row>
    <row r="473" spans="1:26" ht="15.75" customHeight="1">
      <c r="A473" s="989"/>
      <c r="B473" s="1079"/>
      <c r="C473" s="989"/>
      <c r="D473" s="989"/>
      <c r="E473" s="989"/>
      <c r="F473" s="989"/>
      <c r="G473" s="989"/>
      <c r="H473" s="989"/>
      <c r="I473" s="989"/>
      <c r="J473" s="989"/>
      <c r="K473" s="989"/>
      <c r="L473" s="989"/>
      <c r="M473" s="989"/>
      <c r="N473" s="989"/>
      <c r="O473" s="989"/>
      <c r="P473" s="989"/>
      <c r="Q473" s="989"/>
      <c r="R473" s="989"/>
      <c r="S473" s="989"/>
      <c r="T473" s="989"/>
      <c r="U473" s="989"/>
      <c r="V473" s="989"/>
      <c r="W473" s="989"/>
      <c r="X473" s="989"/>
      <c r="Y473" s="989"/>
      <c r="Z473" s="989"/>
    </row>
    <row r="474" spans="1:26" ht="15.75" customHeight="1">
      <c r="A474" s="989"/>
      <c r="B474" s="1079"/>
      <c r="C474" s="989"/>
      <c r="D474" s="989"/>
      <c r="E474" s="989"/>
      <c r="F474" s="989"/>
      <c r="G474" s="989"/>
      <c r="H474" s="989"/>
      <c r="I474" s="989"/>
      <c r="J474" s="989"/>
      <c r="K474" s="989"/>
      <c r="L474" s="989"/>
      <c r="M474" s="989"/>
      <c r="N474" s="989"/>
      <c r="O474" s="989"/>
      <c r="P474" s="989"/>
      <c r="Q474" s="989"/>
      <c r="R474" s="989"/>
      <c r="S474" s="989"/>
      <c r="T474" s="989"/>
      <c r="U474" s="989"/>
      <c r="V474" s="989"/>
      <c r="W474" s="989"/>
      <c r="X474" s="989"/>
      <c r="Y474" s="989"/>
      <c r="Z474" s="989"/>
    </row>
    <row r="475" spans="1:26" ht="15.75" customHeight="1">
      <c r="A475" s="989"/>
      <c r="B475" s="1079"/>
      <c r="C475" s="989"/>
      <c r="D475" s="989"/>
      <c r="E475" s="989"/>
      <c r="F475" s="989"/>
      <c r="G475" s="989"/>
      <c r="H475" s="989"/>
      <c r="I475" s="989"/>
      <c r="J475" s="989"/>
      <c r="K475" s="989"/>
      <c r="L475" s="989"/>
      <c r="M475" s="989"/>
      <c r="N475" s="989"/>
      <c r="O475" s="989"/>
      <c r="P475" s="989"/>
      <c r="Q475" s="989"/>
      <c r="R475" s="989"/>
      <c r="S475" s="989"/>
      <c r="T475" s="989"/>
      <c r="U475" s="989"/>
      <c r="V475" s="989"/>
      <c r="W475" s="989"/>
      <c r="X475" s="989"/>
      <c r="Y475" s="989"/>
      <c r="Z475" s="989"/>
    </row>
    <row r="476" spans="1:26" ht="15.75" customHeight="1">
      <c r="A476" s="989"/>
      <c r="B476" s="1079"/>
      <c r="C476" s="989"/>
      <c r="D476" s="989"/>
      <c r="E476" s="989"/>
      <c r="F476" s="989"/>
      <c r="G476" s="989"/>
      <c r="H476" s="989"/>
      <c r="I476" s="989"/>
      <c r="J476" s="989"/>
      <c r="K476" s="989"/>
      <c r="L476" s="989"/>
      <c r="M476" s="989"/>
      <c r="N476" s="989"/>
      <c r="O476" s="989"/>
      <c r="P476" s="989"/>
      <c r="Q476" s="989"/>
      <c r="R476" s="989"/>
      <c r="S476" s="989"/>
      <c r="T476" s="989"/>
      <c r="U476" s="989"/>
      <c r="V476" s="989"/>
      <c r="W476" s="989"/>
      <c r="X476" s="989"/>
      <c r="Y476" s="989"/>
      <c r="Z476" s="989"/>
    </row>
    <row r="477" spans="1:26" ht="15.75" customHeight="1">
      <c r="A477" s="989"/>
      <c r="B477" s="1079"/>
      <c r="C477" s="989"/>
      <c r="D477" s="989"/>
      <c r="E477" s="989"/>
      <c r="F477" s="989"/>
      <c r="G477" s="989"/>
      <c r="H477" s="989"/>
      <c r="I477" s="989"/>
      <c r="J477" s="989"/>
      <c r="K477" s="989"/>
      <c r="L477" s="989"/>
      <c r="M477" s="989"/>
      <c r="N477" s="989"/>
      <c r="O477" s="989"/>
      <c r="P477" s="989"/>
      <c r="Q477" s="989"/>
      <c r="R477" s="989"/>
      <c r="S477" s="989"/>
      <c r="T477" s="989"/>
      <c r="U477" s="989"/>
      <c r="V477" s="989"/>
      <c r="W477" s="989"/>
      <c r="X477" s="989"/>
      <c r="Y477" s="989"/>
      <c r="Z477" s="989"/>
    </row>
    <row r="478" spans="1:26" ht="15.75" customHeight="1">
      <c r="A478" s="989"/>
      <c r="B478" s="1079"/>
      <c r="C478" s="989"/>
      <c r="D478" s="989"/>
      <c r="E478" s="989"/>
      <c r="F478" s="989"/>
      <c r="G478" s="989"/>
      <c r="H478" s="989"/>
      <c r="I478" s="989"/>
      <c r="J478" s="989"/>
      <c r="K478" s="989"/>
      <c r="L478" s="989"/>
      <c r="M478" s="989"/>
      <c r="N478" s="989"/>
      <c r="O478" s="989"/>
      <c r="P478" s="989"/>
      <c r="Q478" s="989"/>
      <c r="R478" s="989"/>
      <c r="S478" s="989"/>
      <c r="T478" s="989"/>
      <c r="U478" s="989"/>
      <c r="V478" s="989"/>
      <c r="W478" s="989"/>
      <c r="X478" s="989"/>
      <c r="Y478" s="989"/>
      <c r="Z478" s="989"/>
    </row>
    <row r="479" spans="1:26" ht="15.75" customHeight="1">
      <c r="A479" s="989"/>
      <c r="B479" s="1079"/>
      <c r="C479" s="989"/>
      <c r="D479" s="989"/>
      <c r="E479" s="989"/>
      <c r="F479" s="989"/>
      <c r="G479" s="989"/>
      <c r="H479" s="989"/>
      <c r="I479" s="989"/>
      <c r="J479" s="989"/>
      <c r="K479" s="989"/>
      <c r="L479" s="989"/>
      <c r="M479" s="989"/>
      <c r="N479" s="989"/>
      <c r="O479" s="989"/>
      <c r="P479" s="989"/>
      <c r="Q479" s="989"/>
      <c r="R479" s="989"/>
      <c r="S479" s="989"/>
      <c r="T479" s="989"/>
      <c r="U479" s="989"/>
      <c r="V479" s="989"/>
      <c r="W479" s="989"/>
      <c r="X479" s="989"/>
      <c r="Y479" s="989"/>
      <c r="Z479" s="989"/>
    </row>
    <row r="480" spans="1:26" ht="15.75" customHeight="1">
      <c r="A480" s="989"/>
      <c r="B480" s="1079"/>
      <c r="C480" s="989"/>
      <c r="D480" s="989"/>
      <c r="E480" s="989"/>
      <c r="F480" s="989"/>
      <c r="G480" s="989"/>
      <c r="H480" s="989"/>
      <c r="I480" s="989"/>
      <c r="J480" s="989"/>
      <c r="K480" s="989"/>
      <c r="L480" s="989"/>
      <c r="M480" s="989"/>
      <c r="N480" s="989"/>
      <c r="O480" s="989"/>
      <c r="P480" s="989"/>
      <c r="Q480" s="989"/>
      <c r="R480" s="989"/>
      <c r="S480" s="989"/>
      <c r="T480" s="989"/>
      <c r="U480" s="989"/>
      <c r="V480" s="989"/>
      <c r="W480" s="989"/>
      <c r="X480" s="989"/>
      <c r="Y480" s="989"/>
      <c r="Z480" s="989"/>
    </row>
    <row r="481" spans="1:26" ht="15.75" customHeight="1">
      <c r="A481" s="989"/>
      <c r="B481" s="1079"/>
      <c r="C481" s="989"/>
      <c r="D481" s="989"/>
      <c r="E481" s="989"/>
      <c r="F481" s="989"/>
      <c r="G481" s="989"/>
      <c r="H481" s="989"/>
      <c r="I481" s="989"/>
      <c r="J481" s="989"/>
      <c r="K481" s="989"/>
      <c r="L481" s="989"/>
      <c r="M481" s="989"/>
      <c r="N481" s="989"/>
      <c r="O481" s="989"/>
      <c r="P481" s="989"/>
      <c r="Q481" s="989"/>
      <c r="R481" s="989"/>
      <c r="S481" s="989"/>
      <c r="T481" s="989"/>
      <c r="U481" s="989"/>
      <c r="V481" s="989"/>
      <c r="W481" s="989"/>
      <c r="X481" s="989"/>
      <c r="Y481" s="989"/>
      <c r="Z481" s="989"/>
    </row>
    <row r="482" spans="1:26" ht="15.75" customHeight="1">
      <c r="A482" s="989"/>
      <c r="B482" s="1079"/>
      <c r="C482" s="989"/>
      <c r="D482" s="989"/>
      <c r="E482" s="989"/>
      <c r="F482" s="989"/>
      <c r="G482" s="989"/>
      <c r="H482" s="989"/>
      <c r="I482" s="989"/>
      <c r="J482" s="989"/>
      <c r="K482" s="989"/>
      <c r="L482" s="989"/>
      <c r="M482" s="989"/>
      <c r="N482" s="989"/>
      <c r="O482" s="989"/>
      <c r="P482" s="989"/>
      <c r="Q482" s="989"/>
      <c r="R482" s="989"/>
      <c r="S482" s="989"/>
      <c r="T482" s="989"/>
      <c r="U482" s="989"/>
      <c r="V482" s="989"/>
      <c r="W482" s="989"/>
      <c r="X482" s="989"/>
      <c r="Y482" s="989"/>
      <c r="Z482" s="989"/>
    </row>
    <row r="483" spans="1:26" ht="15.75" customHeight="1">
      <c r="A483" s="989"/>
      <c r="B483" s="1079"/>
      <c r="C483" s="989"/>
      <c r="D483" s="989"/>
      <c r="E483" s="989"/>
      <c r="F483" s="989"/>
      <c r="G483" s="989"/>
      <c r="H483" s="989"/>
      <c r="I483" s="989"/>
      <c r="J483" s="989"/>
      <c r="K483" s="989"/>
      <c r="L483" s="989"/>
      <c r="M483" s="989"/>
      <c r="N483" s="989"/>
      <c r="O483" s="989"/>
      <c r="P483" s="989"/>
      <c r="Q483" s="989"/>
      <c r="R483" s="989"/>
      <c r="S483" s="989"/>
      <c r="T483" s="989"/>
      <c r="U483" s="989"/>
      <c r="V483" s="989"/>
      <c r="W483" s="989"/>
      <c r="X483" s="989"/>
      <c r="Y483" s="989"/>
      <c r="Z483" s="989"/>
    </row>
    <row r="484" spans="1:26" ht="15.75" customHeight="1">
      <c r="A484" s="989"/>
      <c r="B484" s="1079"/>
      <c r="C484" s="989"/>
      <c r="D484" s="989"/>
      <c r="E484" s="989"/>
      <c r="F484" s="989"/>
      <c r="G484" s="989"/>
      <c r="H484" s="989"/>
      <c r="I484" s="989"/>
      <c r="J484" s="989"/>
      <c r="K484" s="989"/>
      <c r="L484" s="989"/>
      <c r="M484" s="989"/>
      <c r="N484" s="989"/>
      <c r="O484" s="989"/>
      <c r="P484" s="989"/>
      <c r="Q484" s="989"/>
      <c r="R484" s="989"/>
      <c r="S484" s="989"/>
      <c r="T484" s="989"/>
      <c r="U484" s="989"/>
      <c r="V484" s="989"/>
      <c r="W484" s="989"/>
      <c r="X484" s="989"/>
      <c r="Y484" s="989"/>
      <c r="Z484" s="989"/>
    </row>
    <row r="485" spans="1:26" ht="15.75" customHeight="1">
      <c r="A485" s="989"/>
      <c r="B485" s="1079"/>
      <c r="C485" s="989"/>
      <c r="D485" s="989"/>
      <c r="E485" s="989"/>
      <c r="F485" s="989"/>
      <c r="G485" s="989"/>
      <c r="H485" s="989"/>
      <c r="I485" s="989"/>
      <c r="J485" s="989"/>
      <c r="K485" s="989"/>
      <c r="L485" s="989"/>
      <c r="M485" s="989"/>
      <c r="N485" s="989"/>
      <c r="O485" s="989"/>
      <c r="P485" s="989"/>
      <c r="Q485" s="989"/>
      <c r="R485" s="989"/>
      <c r="S485" s="989"/>
      <c r="T485" s="989"/>
      <c r="U485" s="989"/>
      <c r="V485" s="989"/>
      <c r="W485" s="989"/>
      <c r="X485" s="989"/>
      <c r="Y485" s="989"/>
      <c r="Z485" s="989"/>
    </row>
    <row r="486" spans="1:26" ht="15.75" customHeight="1">
      <c r="A486" s="989"/>
      <c r="B486" s="1079"/>
      <c r="C486" s="989"/>
      <c r="D486" s="989"/>
      <c r="E486" s="989"/>
      <c r="F486" s="989"/>
      <c r="G486" s="989"/>
      <c r="H486" s="989"/>
      <c r="I486" s="989"/>
      <c r="J486" s="989"/>
      <c r="K486" s="989"/>
      <c r="L486" s="989"/>
      <c r="M486" s="989"/>
      <c r="N486" s="989"/>
      <c r="O486" s="989"/>
      <c r="P486" s="989"/>
      <c r="Q486" s="989"/>
      <c r="R486" s="989"/>
      <c r="S486" s="989"/>
      <c r="T486" s="989"/>
      <c r="U486" s="989"/>
      <c r="V486" s="989"/>
      <c r="W486" s="989"/>
      <c r="X486" s="989"/>
      <c r="Y486" s="989"/>
      <c r="Z486" s="989"/>
    </row>
    <row r="487" spans="1:26" ht="15.75" customHeight="1">
      <c r="A487" s="989"/>
      <c r="B487" s="1079"/>
      <c r="C487" s="989"/>
      <c r="D487" s="989"/>
      <c r="E487" s="989"/>
      <c r="F487" s="989"/>
      <c r="G487" s="989"/>
      <c r="H487" s="989"/>
      <c r="I487" s="989"/>
      <c r="J487" s="989"/>
      <c r="K487" s="989"/>
      <c r="L487" s="989"/>
      <c r="M487" s="989"/>
      <c r="N487" s="989"/>
      <c r="O487" s="989"/>
      <c r="P487" s="989"/>
      <c r="Q487" s="989"/>
      <c r="R487" s="989"/>
      <c r="S487" s="989"/>
      <c r="T487" s="989"/>
      <c r="U487" s="989"/>
      <c r="V487" s="989"/>
      <c r="W487" s="989"/>
      <c r="X487" s="989"/>
      <c r="Y487" s="989"/>
      <c r="Z487" s="989"/>
    </row>
    <row r="488" spans="1:26" ht="15.75" customHeight="1">
      <c r="A488" s="989"/>
      <c r="B488" s="1079"/>
      <c r="C488" s="989"/>
      <c r="D488" s="989"/>
      <c r="E488" s="989"/>
      <c r="F488" s="989"/>
      <c r="G488" s="989"/>
      <c r="H488" s="989"/>
      <c r="I488" s="989"/>
      <c r="J488" s="989"/>
      <c r="K488" s="989"/>
      <c r="L488" s="989"/>
      <c r="M488" s="989"/>
      <c r="N488" s="989"/>
      <c r="O488" s="989"/>
      <c r="P488" s="989"/>
      <c r="Q488" s="989"/>
      <c r="R488" s="989"/>
      <c r="S488" s="989"/>
      <c r="T488" s="989"/>
      <c r="U488" s="989"/>
      <c r="V488" s="989"/>
      <c r="W488" s="989"/>
      <c r="X488" s="989"/>
      <c r="Y488" s="989"/>
      <c r="Z488" s="989"/>
    </row>
    <row r="489" spans="1:26" ht="15.75" customHeight="1">
      <c r="A489" s="989"/>
      <c r="B489" s="1079"/>
      <c r="C489" s="989"/>
      <c r="D489" s="989"/>
      <c r="E489" s="989"/>
      <c r="F489" s="989"/>
      <c r="G489" s="989"/>
      <c r="H489" s="989"/>
      <c r="I489" s="989"/>
      <c r="J489" s="989"/>
      <c r="K489" s="989"/>
      <c r="L489" s="989"/>
      <c r="M489" s="989"/>
      <c r="N489" s="989"/>
      <c r="O489" s="989"/>
      <c r="P489" s="989"/>
      <c r="Q489" s="989"/>
      <c r="R489" s="989"/>
      <c r="S489" s="989"/>
      <c r="T489" s="989"/>
      <c r="U489" s="989"/>
      <c r="V489" s="989"/>
      <c r="W489" s="989"/>
      <c r="X489" s="989"/>
      <c r="Y489" s="989"/>
      <c r="Z489" s="989"/>
    </row>
    <row r="490" spans="1:26" ht="15.75" customHeight="1">
      <c r="A490" s="989"/>
      <c r="B490" s="1079"/>
      <c r="C490" s="989"/>
      <c r="D490" s="989"/>
      <c r="E490" s="989"/>
      <c r="F490" s="989"/>
      <c r="G490" s="989"/>
      <c r="H490" s="989"/>
      <c r="I490" s="989"/>
      <c r="J490" s="989"/>
      <c r="K490" s="989"/>
      <c r="L490" s="989"/>
      <c r="M490" s="989"/>
      <c r="N490" s="989"/>
      <c r="O490" s="989"/>
      <c r="P490" s="989"/>
      <c r="Q490" s="989"/>
      <c r="R490" s="989"/>
      <c r="S490" s="989"/>
      <c r="T490" s="989"/>
      <c r="U490" s="989"/>
      <c r="V490" s="989"/>
      <c r="W490" s="989"/>
      <c r="X490" s="989"/>
      <c r="Y490" s="989"/>
      <c r="Z490" s="989"/>
    </row>
    <row r="491" spans="1:26" ht="15.75" customHeight="1">
      <c r="A491" s="989"/>
      <c r="B491" s="1079"/>
      <c r="C491" s="989"/>
      <c r="D491" s="989"/>
      <c r="E491" s="989"/>
      <c r="F491" s="989"/>
      <c r="G491" s="989"/>
      <c r="H491" s="989"/>
      <c r="I491" s="989"/>
      <c r="J491" s="989"/>
      <c r="K491" s="989"/>
      <c r="L491" s="989"/>
      <c r="M491" s="989"/>
      <c r="N491" s="989"/>
      <c r="O491" s="989"/>
      <c r="P491" s="989"/>
      <c r="Q491" s="989"/>
      <c r="R491" s="989"/>
      <c r="S491" s="989"/>
      <c r="T491" s="989"/>
      <c r="U491" s="989"/>
      <c r="V491" s="989"/>
      <c r="W491" s="989"/>
      <c r="X491" s="989"/>
      <c r="Y491" s="989"/>
      <c r="Z491" s="989"/>
    </row>
    <row r="492" spans="1:26" ht="15.75" customHeight="1">
      <c r="A492" s="989"/>
      <c r="B492" s="1079"/>
      <c r="C492" s="989"/>
      <c r="D492" s="989"/>
      <c r="E492" s="989"/>
      <c r="F492" s="989"/>
      <c r="G492" s="989"/>
      <c r="H492" s="989"/>
      <c r="I492" s="989"/>
      <c r="J492" s="989"/>
      <c r="K492" s="989"/>
      <c r="L492" s="989"/>
      <c r="M492" s="989"/>
      <c r="N492" s="989"/>
      <c r="O492" s="989"/>
      <c r="P492" s="989"/>
      <c r="Q492" s="989"/>
      <c r="R492" s="989"/>
      <c r="S492" s="989"/>
      <c r="T492" s="989"/>
      <c r="U492" s="989"/>
      <c r="V492" s="989"/>
      <c r="W492" s="989"/>
      <c r="X492" s="989"/>
      <c r="Y492" s="989"/>
      <c r="Z492" s="989"/>
    </row>
    <row r="493" spans="1:26" ht="15.75" customHeight="1">
      <c r="A493" s="989"/>
      <c r="B493" s="1079"/>
      <c r="C493" s="989"/>
      <c r="D493" s="989"/>
      <c r="E493" s="989"/>
      <c r="F493" s="989"/>
      <c r="G493" s="989"/>
      <c r="H493" s="989"/>
      <c r="I493" s="989"/>
      <c r="J493" s="989"/>
      <c r="K493" s="989"/>
      <c r="L493" s="989"/>
      <c r="M493" s="989"/>
      <c r="N493" s="989"/>
      <c r="O493" s="989"/>
      <c r="P493" s="989"/>
      <c r="Q493" s="989"/>
      <c r="R493" s="989"/>
      <c r="S493" s="989"/>
      <c r="T493" s="989"/>
      <c r="U493" s="989"/>
      <c r="V493" s="989"/>
      <c r="W493" s="989"/>
      <c r="X493" s="989"/>
      <c r="Y493" s="989"/>
      <c r="Z493" s="989"/>
    </row>
    <row r="494" spans="1:26" ht="15.75" customHeight="1">
      <c r="A494" s="989"/>
      <c r="B494" s="1079"/>
      <c r="C494" s="989"/>
      <c r="D494" s="989"/>
      <c r="E494" s="989"/>
      <c r="F494" s="989"/>
      <c r="G494" s="989"/>
      <c r="H494" s="989"/>
      <c r="I494" s="989"/>
      <c r="J494" s="989"/>
      <c r="K494" s="989"/>
      <c r="L494" s="989"/>
      <c r="M494" s="989"/>
      <c r="N494" s="989"/>
      <c r="O494" s="989"/>
      <c r="P494" s="989"/>
      <c r="Q494" s="989"/>
      <c r="R494" s="989"/>
      <c r="S494" s="989"/>
      <c r="T494" s="989"/>
      <c r="U494" s="989"/>
      <c r="V494" s="989"/>
      <c r="W494" s="989"/>
      <c r="X494" s="989"/>
      <c r="Y494" s="989"/>
      <c r="Z494" s="989"/>
    </row>
    <row r="495" spans="1:26" ht="15.75" customHeight="1">
      <c r="A495" s="989"/>
      <c r="B495" s="1079"/>
      <c r="C495" s="989"/>
      <c r="D495" s="989"/>
      <c r="E495" s="989"/>
      <c r="F495" s="989"/>
      <c r="G495" s="989"/>
      <c r="H495" s="989"/>
      <c r="I495" s="989"/>
      <c r="J495" s="989"/>
      <c r="K495" s="989"/>
      <c r="L495" s="989"/>
      <c r="M495" s="989"/>
      <c r="N495" s="989"/>
      <c r="O495" s="989"/>
      <c r="P495" s="989"/>
      <c r="Q495" s="989"/>
      <c r="R495" s="989"/>
      <c r="S495" s="989"/>
      <c r="T495" s="989"/>
      <c r="U495" s="989"/>
      <c r="V495" s="989"/>
      <c r="W495" s="989"/>
      <c r="X495" s="989"/>
      <c r="Y495" s="989"/>
      <c r="Z495" s="989"/>
    </row>
    <row r="496" spans="1:26" ht="15.75" customHeight="1">
      <c r="A496" s="989"/>
      <c r="B496" s="1079"/>
      <c r="C496" s="989"/>
      <c r="D496" s="989"/>
      <c r="E496" s="989"/>
      <c r="F496" s="989"/>
      <c r="G496" s="989"/>
      <c r="H496" s="989"/>
      <c r="I496" s="989"/>
      <c r="J496" s="989"/>
      <c r="K496" s="989"/>
      <c r="L496" s="989"/>
      <c r="M496" s="989"/>
      <c r="N496" s="989"/>
      <c r="O496" s="989"/>
      <c r="P496" s="989"/>
      <c r="Q496" s="989"/>
      <c r="R496" s="989"/>
      <c r="S496" s="989"/>
      <c r="T496" s="989"/>
      <c r="U496" s="989"/>
      <c r="V496" s="989"/>
      <c r="W496" s="989"/>
      <c r="X496" s="989"/>
      <c r="Y496" s="989"/>
      <c r="Z496" s="989"/>
    </row>
    <row r="497" spans="1:26" ht="15.75" customHeight="1">
      <c r="A497" s="989"/>
      <c r="B497" s="1079"/>
      <c r="C497" s="989"/>
      <c r="D497" s="989"/>
      <c r="E497" s="989"/>
      <c r="F497" s="989"/>
      <c r="G497" s="989"/>
      <c r="H497" s="989"/>
      <c r="I497" s="989"/>
      <c r="J497" s="989"/>
      <c r="K497" s="989"/>
      <c r="L497" s="989"/>
      <c r="M497" s="989"/>
      <c r="N497" s="989"/>
      <c r="O497" s="989"/>
      <c r="P497" s="989"/>
      <c r="Q497" s="989"/>
      <c r="R497" s="989"/>
      <c r="S497" s="989"/>
      <c r="T497" s="989"/>
      <c r="U497" s="989"/>
      <c r="V497" s="989"/>
      <c r="W497" s="989"/>
      <c r="X497" s="989"/>
      <c r="Y497" s="989"/>
      <c r="Z497" s="989"/>
    </row>
    <row r="498" spans="1:26" ht="15.75" customHeight="1">
      <c r="A498" s="989"/>
      <c r="B498" s="1079"/>
      <c r="C498" s="989"/>
      <c r="D498" s="989"/>
      <c r="E498" s="989"/>
      <c r="F498" s="989"/>
      <c r="G498" s="989"/>
      <c r="H498" s="989"/>
      <c r="I498" s="989"/>
      <c r="J498" s="989"/>
      <c r="K498" s="989"/>
      <c r="L498" s="989"/>
      <c r="M498" s="989"/>
      <c r="N498" s="989"/>
      <c r="O498" s="989"/>
      <c r="P498" s="989"/>
      <c r="Q498" s="989"/>
      <c r="R498" s="989"/>
      <c r="S498" s="989"/>
      <c r="T498" s="989"/>
      <c r="U498" s="989"/>
      <c r="V498" s="989"/>
      <c r="W498" s="989"/>
      <c r="X498" s="989"/>
      <c r="Y498" s="989"/>
      <c r="Z498" s="989"/>
    </row>
    <row r="499" spans="1:26" ht="15.75" customHeight="1">
      <c r="A499" s="989"/>
      <c r="B499" s="1079"/>
      <c r="C499" s="989"/>
      <c r="D499" s="989"/>
      <c r="E499" s="989"/>
      <c r="F499" s="989"/>
      <c r="G499" s="989"/>
      <c r="H499" s="989"/>
      <c r="I499" s="989"/>
      <c r="J499" s="989"/>
      <c r="K499" s="989"/>
      <c r="L499" s="989"/>
      <c r="M499" s="989"/>
      <c r="N499" s="989"/>
      <c r="O499" s="989"/>
      <c r="P499" s="989"/>
      <c r="Q499" s="989"/>
      <c r="R499" s="989"/>
      <c r="S499" s="989"/>
      <c r="T499" s="989"/>
      <c r="U499" s="989"/>
      <c r="V499" s="989"/>
      <c r="W499" s="989"/>
      <c r="X499" s="989"/>
      <c r="Y499" s="989"/>
      <c r="Z499" s="989"/>
    </row>
    <row r="500" spans="1:26" ht="15.75" customHeight="1">
      <c r="A500" s="989"/>
      <c r="B500" s="1079"/>
      <c r="C500" s="989"/>
      <c r="D500" s="989"/>
      <c r="E500" s="989"/>
      <c r="F500" s="989"/>
      <c r="G500" s="989"/>
      <c r="H500" s="989"/>
      <c r="I500" s="989"/>
      <c r="J500" s="989"/>
      <c r="K500" s="989"/>
      <c r="L500" s="989"/>
      <c r="M500" s="989"/>
      <c r="N500" s="989"/>
      <c r="O500" s="989"/>
      <c r="P500" s="989"/>
      <c r="Q500" s="989"/>
      <c r="R500" s="989"/>
      <c r="S500" s="989"/>
      <c r="T500" s="989"/>
      <c r="U500" s="989"/>
      <c r="V500" s="989"/>
      <c r="W500" s="989"/>
      <c r="X500" s="989"/>
      <c r="Y500" s="989"/>
      <c r="Z500" s="989"/>
    </row>
    <row r="501" spans="1:26" ht="15.75" customHeight="1">
      <c r="A501" s="989"/>
      <c r="B501" s="1079"/>
      <c r="C501" s="989"/>
      <c r="D501" s="989"/>
      <c r="E501" s="989"/>
      <c r="F501" s="989"/>
      <c r="G501" s="989"/>
      <c r="H501" s="989"/>
      <c r="I501" s="989"/>
      <c r="J501" s="989"/>
      <c r="K501" s="989"/>
      <c r="L501" s="989"/>
      <c r="M501" s="989"/>
      <c r="N501" s="989"/>
      <c r="O501" s="989"/>
      <c r="P501" s="989"/>
      <c r="Q501" s="989"/>
      <c r="R501" s="989"/>
      <c r="S501" s="989"/>
      <c r="T501" s="989"/>
      <c r="U501" s="989"/>
      <c r="V501" s="989"/>
      <c r="W501" s="989"/>
      <c r="X501" s="989"/>
      <c r="Y501" s="989"/>
      <c r="Z501" s="989"/>
    </row>
    <row r="502" spans="1:26" ht="15.75" customHeight="1">
      <c r="A502" s="989"/>
      <c r="B502" s="1079"/>
      <c r="C502" s="989"/>
      <c r="D502" s="989"/>
      <c r="E502" s="989"/>
      <c r="F502" s="989"/>
      <c r="G502" s="989"/>
      <c r="H502" s="989"/>
      <c r="I502" s="989"/>
      <c r="J502" s="989"/>
      <c r="K502" s="989"/>
      <c r="L502" s="989"/>
      <c r="M502" s="989"/>
      <c r="N502" s="989"/>
      <c r="O502" s="989"/>
      <c r="P502" s="989"/>
      <c r="Q502" s="989"/>
      <c r="R502" s="989"/>
      <c r="S502" s="989"/>
      <c r="T502" s="989"/>
      <c r="U502" s="989"/>
      <c r="V502" s="989"/>
      <c r="W502" s="989"/>
      <c r="X502" s="989"/>
      <c r="Y502" s="989"/>
      <c r="Z502" s="989"/>
    </row>
    <row r="503" spans="1:26" ht="15.75" customHeight="1">
      <c r="A503" s="989"/>
      <c r="B503" s="1079"/>
      <c r="C503" s="989"/>
      <c r="D503" s="989"/>
      <c r="E503" s="989"/>
      <c r="F503" s="989"/>
      <c r="G503" s="989"/>
      <c r="H503" s="989"/>
      <c r="I503" s="989"/>
      <c r="J503" s="989"/>
      <c r="K503" s="989"/>
      <c r="L503" s="989"/>
      <c r="M503" s="989"/>
      <c r="N503" s="989"/>
      <c r="O503" s="989"/>
      <c r="P503" s="989"/>
      <c r="Q503" s="989"/>
      <c r="R503" s="989"/>
      <c r="S503" s="989"/>
      <c r="T503" s="989"/>
      <c r="U503" s="989"/>
      <c r="V503" s="989"/>
      <c r="W503" s="989"/>
      <c r="X503" s="989"/>
      <c r="Y503" s="989"/>
      <c r="Z503" s="989"/>
    </row>
    <row r="504" spans="1:26" ht="15.75" customHeight="1">
      <c r="A504" s="989"/>
      <c r="B504" s="1079"/>
      <c r="C504" s="989"/>
      <c r="D504" s="989"/>
      <c r="E504" s="989"/>
      <c r="F504" s="989"/>
      <c r="G504" s="989"/>
      <c r="H504" s="989"/>
      <c r="I504" s="989"/>
      <c r="J504" s="989"/>
      <c r="K504" s="989"/>
      <c r="L504" s="989"/>
      <c r="M504" s="989"/>
      <c r="N504" s="989"/>
      <c r="O504" s="989"/>
      <c r="P504" s="989"/>
      <c r="Q504" s="989"/>
      <c r="R504" s="989"/>
      <c r="S504" s="989"/>
      <c r="T504" s="989"/>
      <c r="U504" s="989"/>
      <c r="V504" s="989"/>
      <c r="W504" s="989"/>
      <c r="X504" s="989"/>
      <c r="Y504" s="989"/>
      <c r="Z504" s="989"/>
    </row>
    <row r="505" spans="1:26" ht="15.75" customHeight="1">
      <c r="A505" s="989"/>
      <c r="B505" s="1079"/>
      <c r="C505" s="989"/>
      <c r="D505" s="989"/>
      <c r="E505" s="989"/>
      <c r="F505" s="989"/>
      <c r="G505" s="989"/>
      <c r="H505" s="989"/>
      <c r="I505" s="989"/>
      <c r="J505" s="989"/>
      <c r="K505" s="989"/>
      <c r="L505" s="989"/>
      <c r="M505" s="989"/>
      <c r="N505" s="989"/>
      <c r="O505" s="989"/>
      <c r="P505" s="989"/>
      <c r="Q505" s="989"/>
      <c r="R505" s="989"/>
      <c r="S505" s="989"/>
      <c r="T505" s="989"/>
      <c r="U505" s="989"/>
      <c r="V505" s="989"/>
      <c r="W505" s="989"/>
      <c r="X505" s="989"/>
      <c r="Y505" s="989"/>
      <c r="Z505" s="989"/>
    </row>
    <row r="506" spans="1:26" ht="15.75" customHeight="1">
      <c r="A506" s="989"/>
      <c r="B506" s="1079"/>
      <c r="C506" s="989"/>
      <c r="D506" s="989"/>
      <c r="E506" s="989"/>
      <c r="F506" s="989"/>
      <c r="G506" s="989"/>
      <c r="H506" s="989"/>
      <c r="I506" s="989"/>
      <c r="J506" s="989"/>
      <c r="K506" s="989"/>
      <c r="L506" s="989"/>
      <c r="M506" s="989"/>
      <c r="N506" s="989"/>
      <c r="O506" s="989"/>
      <c r="P506" s="989"/>
      <c r="Q506" s="989"/>
      <c r="R506" s="989"/>
      <c r="S506" s="989"/>
      <c r="T506" s="989"/>
      <c r="U506" s="989"/>
      <c r="V506" s="989"/>
      <c r="W506" s="989"/>
      <c r="X506" s="989"/>
      <c r="Y506" s="989"/>
      <c r="Z506" s="989"/>
    </row>
    <row r="507" spans="1:26" ht="15.75" customHeight="1">
      <c r="A507" s="989"/>
      <c r="B507" s="1079"/>
      <c r="C507" s="989"/>
      <c r="D507" s="989"/>
      <c r="E507" s="989"/>
      <c r="F507" s="989"/>
      <c r="G507" s="989"/>
      <c r="H507" s="989"/>
      <c r="I507" s="989"/>
      <c r="J507" s="989"/>
      <c r="K507" s="989"/>
      <c r="L507" s="989"/>
      <c r="M507" s="989"/>
      <c r="N507" s="989"/>
      <c r="O507" s="989"/>
      <c r="P507" s="989"/>
      <c r="Q507" s="989"/>
      <c r="R507" s="989"/>
      <c r="S507" s="989"/>
      <c r="T507" s="989"/>
      <c r="U507" s="989"/>
      <c r="V507" s="989"/>
      <c r="W507" s="989"/>
      <c r="X507" s="989"/>
      <c r="Y507" s="989"/>
      <c r="Z507" s="989"/>
    </row>
    <row r="508" spans="1:26" ht="15.75" customHeight="1">
      <c r="A508" s="989"/>
      <c r="B508" s="1079"/>
      <c r="C508" s="989"/>
      <c r="D508" s="989"/>
      <c r="E508" s="989"/>
      <c r="F508" s="989"/>
      <c r="G508" s="989"/>
      <c r="H508" s="989"/>
      <c r="I508" s="989"/>
      <c r="J508" s="989"/>
      <c r="K508" s="989"/>
      <c r="L508" s="989"/>
      <c r="M508" s="989"/>
      <c r="N508" s="989"/>
      <c r="O508" s="989"/>
      <c r="P508" s="989"/>
      <c r="Q508" s="989"/>
      <c r="R508" s="989"/>
      <c r="S508" s="989"/>
      <c r="T508" s="989"/>
      <c r="U508" s="989"/>
      <c r="V508" s="989"/>
      <c r="W508" s="989"/>
      <c r="X508" s="989"/>
      <c r="Y508" s="989"/>
      <c r="Z508" s="989"/>
    </row>
    <row r="509" spans="1:26" ht="15.75" customHeight="1">
      <c r="A509" s="989"/>
      <c r="B509" s="1079"/>
      <c r="C509" s="989"/>
      <c r="D509" s="989"/>
      <c r="E509" s="989"/>
      <c r="F509" s="989"/>
      <c r="G509" s="989"/>
      <c r="H509" s="989"/>
      <c r="I509" s="989"/>
      <c r="J509" s="989"/>
      <c r="K509" s="989"/>
      <c r="L509" s="989"/>
      <c r="M509" s="989"/>
      <c r="N509" s="989"/>
      <c r="O509" s="989"/>
      <c r="P509" s="989"/>
      <c r="Q509" s="989"/>
      <c r="R509" s="989"/>
      <c r="S509" s="989"/>
      <c r="T509" s="989"/>
      <c r="U509" s="989"/>
      <c r="V509" s="989"/>
      <c r="W509" s="989"/>
      <c r="X509" s="989"/>
      <c r="Y509" s="989"/>
      <c r="Z509" s="989"/>
    </row>
    <row r="510" spans="1:26" ht="15.75" customHeight="1">
      <c r="A510" s="989"/>
      <c r="B510" s="1079"/>
      <c r="C510" s="989"/>
      <c r="D510" s="989"/>
      <c r="E510" s="989"/>
      <c r="F510" s="989"/>
      <c r="G510" s="989"/>
      <c r="H510" s="989"/>
      <c r="I510" s="989"/>
      <c r="J510" s="989"/>
      <c r="K510" s="989"/>
      <c r="L510" s="989"/>
      <c r="M510" s="989"/>
      <c r="N510" s="989"/>
      <c r="O510" s="989"/>
      <c r="P510" s="989"/>
      <c r="Q510" s="989"/>
      <c r="R510" s="989"/>
      <c r="S510" s="989"/>
      <c r="T510" s="989"/>
      <c r="U510" s="989"/>
      <c r="V510" s="989"/>
      <c r="W510" s="989"/>
      <c r="X510" s="989"/>
      <c r="Y510" s="989"/>
      <c r="Z510" s="989"/>
    </row>
    <row r="511" spans="1:26" ht="15.75" customHeight="1">
      <c r="A511" s="989"/>
      <c r="B511" s="1079"/>
      <c r="C511" s="989"/>
      <c r="D511" s="989"/>
      <c r="E511" s="989"/>
      <c r="F511" s="989"/>
      <c r="G511" s="989"/>
      <c r="H511" s="989"/>
      <c r="I511" s="989"/>
      <c r="J511" s="989"/>
      <c r="K511" s="989"/>
      <c r="L511" s="989"/>
      <c r="M511" s="989"/>
      <c r="N511" s="989"/>
      <c r="O511" s="989"/>
      <c r="P511" s="989"/>
      <c r="Q511" s="989"/>
      <c r="R511" s="989"/>
      <c r="S511" s="989"/>
      <c r="T511" s="989"/>
      <c r="U511" s="989"/>
      <c r="V511" s="989"/>
      <c r="W511" s="989"/>
      <c r="X511" s="989"/>
      <c r="Y511" s="989"/>
      <c r="Z511" s="989"/>
    </row>
    <row r="512" spans="1:26" ht="15.75" customHeight="1">
      <c r="A512" s="989"/>
      <c r="B512" s="1079"/>
      <c r="C512" s="989"/>
      <c r="D512" s="989"/>
      <c r="E512" s="989"/>
      <c r="F512" s="989"/>
      <c r="G512" s="989"/>
      <c r="H512" s="989"/>
      <c r="I512" s="989"/>
      <c r="J512" s="989"/>
      <c r="K512" s="989"/>
      <c r="L512" s="989"/>
      <c r="M512" s="989"/>
      <c r="N512" s="989"/>
      <c r="O512" s="989"/>
      <c r="P512" s="989"/>
      <c r="Q512" s="989"/>
      <c r="R512" s="989"/>
      <c r="S512" s="989"/>
      <c r="T512" s="989"/>
      <c r="U512" s="989"/>
      <c r="V512" s="989"/>
      <c r="W512" s="989"/>
      <c r="X512" s="989"/>
      <c r="Y512" s="989"/>
      <c r="Z512" s="989"/>
    </row>
    <row r="513" spans="1:26" ht="15.75" customHeight="1">
      <c r="A513" s="989"/>
      <c r="B513" s="1079"/>
      <c r="C513" s="989"/>
      <c r="D513" s="989"/>
      <c r="E513" s="989"/>
      <c r="F513" s="989"/>
      <c r="G513" s="989"/>
      <c r="H513" s="989"/>
      <c r="I513" s="989"/>
      <c r="J513" s="989"/>
      <c r="K513" s="989"/>
      <c r="L513" s="989"/>
      <c r="M513" s="989"/>
      <c r="N513" s="989"/>
      <c r="O513" s="989"/>
      <c r="P513" s="989"/>
      <c r="Q513" s="989"/>
      <c r="R513" s="989"/>
      <c r="S513" s="989"/>
      <c r="T513" s="989"/>
      <c r="U513" s="989"/>
      <c r="V513" s="989"/>
      <c r="W513" s="989"/>
      <c r="X513" s="989"/>
      <c r="Y513" s="989"/>
      <c r="Z513" s="989"/>
    </row>
    <row r="514" spans="1:26" ht="15.75" customHeight="1">
      <c r="A514" s="989"/>
      <c r="B514" s="1079"/>
      <c r="C514" s="989"/>
      <c r="D514" s="989"/>
      <c r="E514" s="989"/>
      <c r="F514" s="989"/>
      <c r="G514" s="989"/>
      <c r="H514" s="989"/>
      <c r="I514" s="989"/>
      <c r="J514" s="989"/>
      <c r="K514" s="989"/>
      <c r="L514" s="989"/>
      <c r="M514" s="989"/>
      <c r="N514" s="989"/>
      <c r="O514" s="989"/>
      <c r="P514" s="989"/>
      <c r="Q514" s="989"/>
      <c r="R514" s="989"/>
      <c r="S514" s="989"/>
      <c r="T514" s="989"/>
      <c r="U514" s="989"/>
      <c r="V514" s="989"/>
      <c r="W514" s="989"/>
      <c r="X514" s="989"/>
      <c r="Y514" s="989"/>
      <c r="Z514" s="989"/>
    </row>
    <row r="515" spans="1:26" ht="15.75" customHeight="1">
      <c r="A515" s="989"/>
      <c r="B515" s="1079"/>
      <c r="C515" s="989"/>
      <c r="D515" s="989"/>
      <c r="E515" s="989"/>
      <c r="F515" s="989"/>
      <c r="G515" s="989"/>
      <c r="H515" s="989"/>
      <c r="I515" s="989"/>
      <c r="J515" s="989"/>
      <c r="K515" s="989"/>
      <c r="L515" s="989"/>
      <c r="M515" s="989"/>
      <c r="N515" s="989"/>
      <c r="O515" s="989"/>
      <c r="P515" s="989"/>
      <c r="Q515" s="989"/>
      <c r="R515" s="989"/>
      <c r="S515" s="989"/>
      <c r="T515" s="989"/>
      <c r="U515" s="989"/>
      <c r="V515" s="989"/>
      <c r="W515" s="989"/>
      <c r="X515" s="989"/>
      <c r="Y515" s="989"/>
      <c r="Z515" s="989"/>
    </row>
    <row r="516" spans="1:26" ht="15.75" customHeight="1">
      <c r="A516" s="989"/>
      <c r="B516" s="1079"/>
      <c r="C516" s="989"/>
      <c r="D516" s="989"/>
      <c r="E516" s="989"/>
      <c r="F516" s="989"/>
      <c r="G516" s="989"/>
      <c r="H516" s="989"/>
      <c r="I516" s="989"/>
      <c r="J516" s="989"/>
      <c r="K516" s="989"/>
      <c r="L516" s="989"/>
      <c r="M516" s="989"/>
      <c r="N516" s="989"/>
      <c r="O516" s="989"/>
      <c r="P516" s="989"/>
      <c r="Q516" s="989"/>
      <c r="R516" s="989"/>
      <c r="S516" s="989"/>
      <c r="T516" s="989"/>
      <c r="U516" s="989"/>
      <c r="V516" s="989"/>
      <c r="W516" s="989"/>
      <c r="X516" s="989"/>
      <c r="Y516" s="989"/>
      <c r="Z516" s="989"/>
    </row>
    <row r="517" spans="1:26" ht="15.75" customHeight="1">
      <c r="A517" s="989"/>
      <c r="B517" s="1079"/>
      <c r="C517" s="989"/>
      <c r="D517" s="989"/>
      <c r="E517" s="989"/>
      <c r="F517" s="989"/>
      <c r="G517" s="989"/>
      <c r="H517" s="989"/>
      <c r="I517" s="989"/>
      <c r="J517" s="989"/>
      <c r="K517" s="989"/>
      <c r="L517" s="989"/>
      <c r="M517" s="989"/>
      <c r="N517" s="989"/>
      <c r="O517" s="989"/>
      <c r="P517" s="989"/>
      <c r="Q517" s="989"/>
      <c r="R517" s="989"/>
      <c r="S517" s="989"/>
      <c r="T517" s="989"/>
      <c r="U517" s="989"/>
      <c r="V517" s="989"/>
      <c r="W517" s="989"/>
      <c r="X517" s="989"/>
      <c r="Y517" s="989"/>
      <c r="Z517" s="989"/>
    </row>
    <row r="518" spans="1:26" ht="15.75" customHeight="1">
      <c r="A518" s="989"/>
      <c r="B518" s="1079"/>
      <c r="C518" s="989"/>
      <c r="D518" s="989"/>
      <c r="E518" s="989"/>
      <c r="F518" s="989"/>
      <c r="G518" s="989"/>
      <c r="H518" s="989"/>
      <c r="I518" s="989"/>
      <c r="J518" s="989"/>
      <c r="K518" s="989"/>
      <c r="L518" s="989"/>
      <c r="M518" s="989"/>
      <c r="N518" s="989"/>
      <c r="O518" s="989"/>
      <c r="P518" s="989"/>
      <c r="Q518" s="989"/>
      <c r="R518" s="989"/>
      <c r="S518" s="989"/>
      <c r="T518" s="989"/>
      <c r="U518" s="989"/>
      <c r="V518" s="989"/>
      <c r="W518" s="989"/>
      <c r="X518" s="989"/>
      <c r="Y518" s="989"/>
      <c r="Z518" s="989"/>
    </row>
    <row r="519" spans="1:26" ht="15.75" customHeight="1">
      <c r="A519" s="989"/>
      <c r="B519" s="1079"/>
      <c r="C519" s="989"/>
      <c r="D519" s="989"/>
      <c r="E519" s="989"/>
      <c r="F519" s="989"/>
      <c r="G519" s="989"/>
      <c r="H519" s="989"/>
      <c r="I519" s="989"/>
      <c r="J519" s="989"/>
      <c r="K519" s="989"/>
      <c r="L519" s="989"/>
      <c r="M519" s="989"/>
      <c r="N519" s="989"/>
      <c r="O519" s="989"/>
      <c r="P519" s="989"/>
      <c r="Q519" s="989"/>
      <c r="R519" s="989"/>
      <c r="S519" s="989"/>
      <c r="T519" s="989"/>
      <c r="U519" s="989"/>
      <c r="V519" s="989"/>
      <c r="W519" s="989"/>
      <c r="X519" s="989"/>
      <c r="Y519" s="989"/>
      <c r="Z519" s="989"/>
    </row>
    <row r="520" spans="1:26" ht="15.75" customHeight="1">
      <c r="A520" s="989"/>
      <c r="B520" s="1079"/>
      <c r="C520" s="989"/>
      <c r="D520" s="989"/>
      <c r="E520" s="989"/>
      <c r="F520" s="989"/>
      <c r="G520" s="989"/>
      <c r="H520" s="989"/>
      <c r="I520" s="989"/>
      <c r="J520" s="989"/>
      <c r="K520" s="989"/>
      <c r="L520" s="989"/>
      <c r="M520" s="989"/>
      <c r="N520" s="989"/>
      <c r="O520" s="989"/>
      <c r="P520" s="989"/>
      <c r="Q520" s="989"/>
      <c r="R520" s="989"/>
      <c r="S520" s="989"/>
      <c r="T520" s="989"/>
      <c r="U520" s="989"/>
      <c r="V520" s="989"/>
      <c r="W520" s="989"/>
      <c r="X520" s="989"/>
      <c r="Y520" s="989"/>
      <c r="Z520" s="989"/>
    </row>
    <row r="521" spans="1:26" ht="15.75" customHeight="1">
      <c r="A521" s="989"/>
      <c r="B521" s="1079"/>
      <c r="C521" s="989"/>
      <c r="D521" s="989"/>
      <c r="E521" s="989"/>
      <c r="F521" s="989"/>
      <c r="G521" s="989"/>
      <c r="H521" s="989"/>
      <c r="I521" s="989"/>
      <c r="J521" s="989"/>
      <c r="K521" s="989"/>
      <c r="L521" s="989"/>
      <c r="M521" s="989"/>
      <c r="N521" s="989"/>
      <c r="O521" s="989"/>
      <c r="P521" s="989"/>
      <c r="Q521" s="989"/>
      <c r="R521" s="989"/>
      <c r="S521" s="989"/>
      <c r="T521" s="989"/>
      <c r="U521" s="989"/>
      <c r="V521" s="989"/>
      <c r="W521" s="989"/>
      <c r="X521" s="989"/>
      <c r="Y521" s="989"/>
      <c r="Z521" s="989"/>
    </row>
    <row r="522" spans="1:26" ht="15.75" customHeight="1">
      <c r="A522" s="989"/>
      <c r="B522" s="1079"/>
      <c r="C522" s="989"/>
      <c r="D522" s="989"/>
      <c r="E522" s="989"/>
      <c r="F522" s="989"/>
      <c r="G522" s="989"/>
      <c r="H522" s="989"/>
      <c r="I522" s="989"/>
      <c r="J522" s="989"/>
      <c r="K522" s="989"/>
      <c r="L522" s="989"/>
      <c r="M522" s="989"/>
      <c r="N522" s="989"/>
      <c r="O522" s="989"/>
      <c r="P522" s="989"/>
      <c r="Q522" s="989"/>
      <c r="R522" s="989"/>
      <c r="S522" s="989"/>
      <c r="T522" s="989"/>
      <c r="U522" s="989"/>
      <c r="V522" s="989"/>
      <c r="W522" s="989"/>
      <c r="X522" s="989"/>
      <c r="Y522" s="989"/>
      <c r="Z522" s="989"/>
    </row>
    <row r="523" spans="1:26" ht="15.75" customHeight="1">
      <c r="A523" s="989"/>
      <c r="B523" s="1079"/>
      <c r="C523" s="989"/>
      <c r="D523" s="989"/>
      <c r="E523" s="989"/>
      <c r="F523" s="989"/>
      <c r="G523" s="989"/>
      <c r="H523" s="989"/>
      <c r="I523" s="989"/>
      <c r="J523" s="989"/>
      <c r="K523" s="989"/>
      <c r="L523" s="989"/>
      <c r="M523" s="989"/>
      <c r="N523" s="989"/>
      <c r="O523" s="989"/>
      <c r="P523" s="989"/>
      <c r="Q523" s="989"/>
      <c r="R523" s="989"/>
      <c r="S523" s="989"/>
      <c r="T523" s="989"/>
      <c r="U523" s="989"/>
      <c r="V523" s="989"/>
      <c r="W523" s="989"/>
      <c r="X523" s="989"/>
      <c r="Y523" s="989"/>
      <c r="Z523" s="989"/>
    </row>
    <row r="524" spans="1:26" ht="15.75" customHeight="1">
      <c r="A524" s="989"/>
      <c r="B524" s="1079"/>
      <c r="C524" s="989"/>
      <c r="D524" s="989"/>
      <c r="E524" s="989"/>
      <c r="F524" s="989"/>
      <c r="G524" s="989"/>
      <c r="H524" s="989"/>
      <c r="I524" s="989"/>
      <c r="J524" s="989"/>
      <c r="K524" s="989"/>
      <c r="L524" s="989"/>
      <c r="M524" s="989"/>
      <c r="N524" s="989"/>
      <c r="O524" s="989"/>
      <c r="P524" s="989"/>
      <c r="Q524" s="989"/>
      <c r="R524" s="989"/>
      <c r="S524" s="989"/>
      <c r="T524" s="989"/>
      <c r="U524" s="989"/>
      <c r="V524" s="989"/>
      <c r="W524" s="989"/>
      <c r="X524" s="989"/>
      <c r="Y524" s="989"/>
      <c r="Z524" s="989"/>
    </row>
    <row r="525" spans="1:26" ht="15.75" customHeight="1">
      <c r="A525" s="989"/>
      <c r="B525" s="1079"/>
      <c r="C525" s="989"/>
      <c r="D525" s="989"/>
      <c r="E525" s="989"/>
      <c r="F525" s="989"/>
      <c r="G525" s="989"/>
      <c r="H525" s="989"/>
      <c r="I525" s="989"/>
      <c r="J525" s="989"/>
      <c r="K525" s="989"/>
      <c r="L525" s="989"/>
      <c r="M525" s="989"/>
      <c r="N525" s="989"/>
      <c r="O525" s="989"/>
      <c r="P525" s="989"/>
      <c r="Q525" s="989"/>
      <c r="R525" s="989"/>
      <c r="S525" s="989"/>
      <c r="T525" s="989"/>
      <c r="U525" s="989"/>
      <c r="V525" s="989"/>
      <c r="W525" s="989"/>
      <c r="X525" s="989"/>
      <c r="Y525" s="989"/>
      <c r="Z525" s="989"/>
    </row>
    <row r="526" spans="1:26" ht="15.75" customHeight="1">
      <c r="A526" s="989"/>
      <c r="B526" s="1079"/>
      <c r="C526" s="989"/>
      <c r="D526" s="989"/>
      <c r="E526" s="989"/>
      <c r="F526" s="989"/>
      <c r="G526" s="989"/>
      <c r="H526" s="989"/>
      <c r="I526" s="989"/>
      <c r="J526" s="989"/>
      <c r="K526" s="989"/>
      <c r="L526" s="989"/>
      <c r="M526" s="989"/>
      <c r="N526" s="989"/>
      <c r="O526" s="989"/>
      <c r="P526" s="989"/>
      <c r="Q526" s="989"/>
      <c r="R526" s="989"/>
      <c r="S526" s="989"/>
      <c r="T526" s="989"/>
      <c r="U526" s="989"/>
      <c r="V526" s="989"/>
      <c r="W526" s="989"/>
      <c r="X526" s="989"/>
      <c r="Y526" s="989"/>
      <c r="Z526" s="989"/>
    </row>
    <row r="527" spans="1:26" ht="15.75" customHeight="1">
      <c r="A527" s="989"/>
      <c r="B527" s="1079"/>
      <c r="C527" s="989"/>
      <c r="D527" s="989"/>
      <c r="E527" s="989"/>
      <c r="F527" s="989"/>
      <c r="G527" s="989"/>
      <c r="H527" s="989"/>
      <c r="I527" s="989"/>
      <c r="J527" s="989"/>
      <c r="K527" s="989"/>
      <c r="L527" s="989"/>
      <c r="M527" s="989"/>
      <c r="N527" s="989"/>
      <c r="O527" s="989"/>
      <c r="P527" s="989"/>
      <c r="Q527" s="989"/>
      <c r="R527" s="989"/>
      <c r="S527" s="989"/>
      <c r="T527" s="989"/>
      <c r="U527" s="989"/>
      <c r="V527" s="989"/>
      <c r="W527" s="989"/>
      <c r="X527" s="989"/>
      <c r="Y527" s="989"/>
      <c r="Z527" s="989"/>
    </row>
    <row r="528" spans="1:26" ht="15.75" customHeight="1">
      <c r="A528" s="989"/>
      <c r="B528" s="1079"/>
      <c r="C528" s="989"/>
      <c r="D528" s="989"/>
      <c r="E528" s="989"/>
      <c r="F528" s="989"/>
      <c r="G528" s="989"/>
      <c r="H528" s="989"/>
      <c r="I528" s="989"/>
      <c r="J528" s="989"/>
      <c r="K528" s="989"/>
      <c r="L528" s="989"/>
      <c r="M528" s="989"/>
      <c r="N528" s="989"/>
      <c r="O528" s="989"/>
      <c r="P528" s="989"/>
      <c r="Q528" s="989"/>
      <c r="R528" s="989"/>
      <c r="S528" s="989"/>
      <c r="T528" s="989"/>
      <c r="U528" s="989"/>
      <c r="V528" s="989"/>
      <c r="W528" s="989"/>
      <c r="X528" s="989"/>
      <c r="Y528" s="989"/>
      <c r="Z528" s="989"/>
    </row>
    <row r="529" spans="1:26" ht="15.75" customHeight="1">
      <c r="A529" s="989"/>
      <c r="B529" s="1079"/>
      <c r="C529" s="989"/>
      <c r="D529" s="989"/>
      <c r="E529" s="989"/>
      <c r="F529" s="989"/>
      <c r="G529" s="989"/>
      <c r="H529" s="989"/>
      <c r="I529" s="989"/>
      <c r="J529" s="989"/>
      <c r="K529" s="989"/>
      <c r="L529" s="989"/>
      <c r="M529" s="989"/>
      <c r="N529" s="989"/>
      <c r="O529" s="989"/>
      <c r="P529" s="989"/>
      <c r="Q529" s="989"/>
      <c r="R529" s="989"/>
      <c r="S529" s="989"/>
      <c r="T529" s="989"/>
      <c r="U529" s="989"/>
      <c r="V529" s="989"/>
      <c r="W529" s="989"/>
      <c r="X529" s="989"/>
      <c r="Y529" s="989"/>
      <c r="Z529" s="989"/>
    </row>
    <row r="530" spans="1:26" ht="15.75" customHeight="1">
      <c r="A530" s="989"/>
      <c r="B530" s="1079"/>
      <c r="C530" s="989"/>
      <c r="D530" s="989"/>
      <c r="E530" s="989"/>
      <c r="F530" s="989"/>
      <c r="G530" s="989"/>
      <c r="H530" s="989"/>
      <c r="I530" s="989"/>
      <c r="J530" s="989"/>
      <c r="K530" s="989"/>
      <c r="L530" s="989"/>
      <c r="M530" s="989"/>
      <c r="N530" s="989"/>
      <c r="O530" s="989"/>
      <c r="P530" s="989"/>
      <c r="Q530" s="989"/>
      <c r="R530" s="989"/>
      <c r="S530" s="989"/>
      <c r="T530" s="989"/>
      <c r="U530" s="989"/>
      <c r="V530" s="989"/>
      <c r="W530" s="989"/>
      <c r="X530" s="989"/>
      <c r="Y530" s="989"/>
      <c r="Z530" s="989"/>
    </row>
    <row r="531" spans="1:26" ht="15.75" customHeight="1">
      <c r="A531" s="989"/>
      <c r="B531" s="1079"/>
      <c r="C531" s="989"/>
      <c r="D531" s="989"/>
      <c r="E531" s="989"/>
      <c r="F531" s="989"/>
      <c r="G531" s="989"/>
      <c r="H531" s="989"/>
      <c r="I531" s="989"/>
      <c r="J531" s="989"/>
      <c r="K531" s="989"/>
      <c r="L531" s="989"/>
      <c r="M531" s="989"/>
      <c r="N531" s="989"/>
      <c r="O531" s="989"/>
      <c r="P531" s="989"/>
      <c r="Q531" s="989"/>
      <c r="R531" s="989"/>
      <c r="S531" s="989"/>
      <c r="T531" s="989"/>
      <c r="U531" s="989"/>
      <c r="V531" s="989"/>
      <c r="W531" s="989"/>
      <c r="X531" s="989"/>
      <c r="Y531" s="989"/>
      <c r="Z531" s="989"/>
    </row>
    <row r="532" spans="1:26" ht="15.75" customHeight="1">
      <c r="A532" s="989"/>
      <c r="B532" s="1079"/>
      <c r="C532" s="989"/>
      <c r="D532" s="989"/>
      <c r="E532" s="989"/>
      <c r="F532" s="989"/>
      <c r="G532" s="989"/>
      <c r="H532" s="989"/>
      <c r="I532" s="989"/>
      <c r="J532" s="989"/>
      <c r="K532" s="989"/>
      <c r="L532" s="989"/>
      <c r="M532" s="989"/>
      <c r="N532" s="989"/>
      <c r="O532" s="989"/>
      <c r="P532" s="989"/>
      <c r="Q532" s="989"/>
      <c r="R532" s="989"/>
      <c r="S532" s="989"/>
      <c r="T532" s="989"/>
      <c r="U532" s="989"/>
      <c r="V532" s="989"/>
      <c r="W532" s="989"/>
      <c r="X532" s="989"/>
      <c r="Y532" s="989"/>
      <c r="Z532" s="989"/>
    </row>
    <row r="533" spans="1:26" ht="15.75" customHeight="1">
      <c r="A533" s="989"/>
      <c r="B533" s="1079"/>
      <c r="C533" s="989"/>
      <c r="D533" s="989"/>
      <c r="E533" s="989"/>
      <c r="F533" s="989"/>
      <c r="G533" s="989"/>
      <c r="H533" s="989"/>
      <c r="I533" s="989"/>
      <c r="J533" s="989"/>
      <c r="K533" s="989"/>
      <c r="L533" s="989"/>
      <c r="M533" s="989"/>
      <c r="N533" s="989"/>
      <c r="O533" s="989"/>
      <c r="P533" s="989"/>
      <c r="Q533" s="989"/>
      <c r="R533" s="989"/>
      <c r="S533" s="989"/>
      <c r="T533" s="989"/>
      <c r="U533" s="989"/>
      <c r="V533" s="989"/>
      <c r="W533" s="989"/>
      <c r="X533" s="989"/>
      <c r="Y533" s="989"/>
      <c r="Z533" s="989"/>
    </row>
    <row r="534" spans="1:26" ht="15.75" customHeight="1">
      <c r="A534" s="989"/>
      <c r="B534" s="1079"/>
      <c r="C534" s="989"/>
      <c r="D534" s="989"/>
      <c r="E534" s="989"/>
      <c r="F534" s="989"/>
      <c r="G534" s="989"/>
      <c r="H534" s="989"/>
      <c r="I534" s="989"/>
      <c r="J534" s="989"/>
      <c r="K534" s="989"/>
      <c r="L534" s="989"/>
      <c r="M534" s="989"/>
      <c r="N534" s="989"/>
      <c r="O534" s="989"/>
      <c r="P534" s="989"/>
      <c r="Q534" s="989"/>
      <c r="R534" s="989"/>
      <c r="S534" s="989"/>
      <c r="T534" s="989"/>
      <c r="U534" s="989"/>
      <c r="V534" s="989"/>
      <c r="W534" s="989"/>
      <c r="X534" s="989"/>
      <c r="Y534" s="989"/>
      <c r="Z534" s="989"/>
    </row>
    <row r="535" spans="1:26" ht="15.75" customHeight="1">
      <c r="A535" s="989"/>
      <c r="B535" s="1079"/>
      <c r="C535" s="989"/>
      <c r="D535" s="989"/>
      <c r="E535" s="989"/>
      <c r="F535" s="989"/>
      <c r="G535" s="989"/>
      <c r="H535" s="989"/>
      <c r="I535" s="989"/>
      <c r="J535" s="989"/>
      <c r="K535" s="989"/>
      <c r="L535" s="989"/>
      <c r="M535" s="989"/>
      <c r="N535" s="989"/>
      <c r="O535" s="989"/>
      <c r="P535" s="989"/>
      <c r="Q535" s="989"/>
      <c r="R535" s="989"/>
      <c r="S535" s="989"/>
      <c r="T535" s="989"/>
      <c r="U535" s="989"/>
      <c r="V535" s="989"/>
      <c r="W535" s="989"/>
      <c r="X535" s="989"/>
      <c r="Y535" s="989"/>
      <c r="Z535" s="989"/>
    </row>
    <row r="536" spans="1:26" ht="15.75" customHeight="1">
      <c r="A536" s="989"/>
      <c r="B536" s="1079"/>
      <c r="C536" s="989"/>
      <c r="D536" s="989"/>
      <c r="E536" s="989"/>
      <c r="F536" s="989"/>
      <c r="G536" s="989"/>
      <c r="H536" s="989"/>
      <c r="I536" s="989"/>
      <c r="J536" s="989"/>
      <c r="K536" s="989"/>
      <c r="L536" s="989"/>
      <c r="M536" s="989"/>
      <c r="N536" s="989"/>
      <c r="O536" s="989"/>
      <c r="P536" s="989"/>
      <c r="Q536" s="989"/>
      <c r="R536" s="989"/>
      <c r="S536" s="989"/>
      <c r="T536" s="989"/>
      <c r="U536" s="989"/>
      <c r="V536" s="989"/>
      <c r="W536" s="989"/>
      <c r="X536" s="989"/>
      <c r="Y536" s="989"/>
      <c r="Z536" s="989"/>
    </row>
    <row r="537" spans="1:26" ht="15.75" customHeight="1">
      <c r="A537" s="989"/>
      <c r="B537" s="1079"/>
      <c r="C537" s="989"/>
      <c r="D537" s="989"/>
      <c r="E537" s="989"/>
      <c r="F537" s="989"/>
      <c r="G537" s="989"/>
      <c r="H537" s="989"/>
      <c r="I537" s="989"/>
      <c r="J537" s="989"/>
      <c r="K537" s="989"/>
      <c r="L537" s="989"/>
      <c r="M537" s="989"/>
      <c r="N537" s="989"/>
      <c r="O537" s="989"/>
      <c r="P537" s="989"/>
      <c r="Q537" s="989"/>
      <c r="R537" s="989"/>
      <c r="S537" s="989"/>
      <c r="T537" s="989"/>
      <c r="U537" s="989"/>
      <c r="V537" s="989"/>
      <c r="W537" s="989"/>
      <c r="X537" s="989"/>
      <c r="Y537" s="989"/>
      <c r="Z537" s="989"/>
    </row>
    <row r="538" spans="1:26" ht="15.75" customHeight="1">
      <c r="A538" s="989"/>
      <c r="B538" s="1079"/>
      <c r="C538" s="989"/>
      <c r="D538" s="989"/>
      <c r="E538" s="989"/>
      <c r="F538" s="989"/>
      <c r="G538" s="989"/>
      <c r="H538" s="989"/>
      <c r="I538" s="989"/>
      <c r="J538" s="989"/>
      <c r="K538" s="989"/>
      <c r="L538" s="989"/>
      <c r="M538" s="989"/>
      <c r="N538" s="989"/>
      <c r="O538" s="989"/>
      <c r="P538" s="989"/>
      <c r="Q538" s="989"/>
      <c r="R538" s="989"/>
      <c r="S538" s="989"/>
      <c r="T538" s="989"/>
      <c r="U538" s="989"/>
      <c r="V538" s="989"/>
      <c r="W538" s="989"/>
      <c r="X538" s="989"/>
      <c r="Y538" s="989"/>
      <c r="Z538" s="989"/>
    </row>
    <row r="539" spans="1:26" ht="15.75" customHeight="1">
      <c r="A539" s="989"/>
      <c r="B539" s="1079"/>
      <c r="C539" s="989"/>
      <c r="D539" s="989"/>
      <c r="E539" s="989"/>
      <c r="F539" s="989"/>
      <c r="G539" s="989"/>
      <c r="H539" s="989"/>
      <c r="I539" s="989"/>
      <c r="J539" s="989"/>
      <c r="K539" s="989"/>
      <c r="L539" s="989"/>
      <c r="M539" s="989"/>
      <c r="N539" s="989"/>
      <c r="O539" s="989"/>
      <c r="P539" s="989"/>
      <c r="Q539" s="989"/>
      <c r="R539" s="989"/>
      <c r="S539" s="989"/>
      <c r="T539" s="989"/>
      <c r="U539" s="989"/>
      <c r="V539" s="989"/>
      <c r="W539" s="989"/>
      <c r="X539" s="989"/>
      <c r="Y539" s="989"/>
      <c r="Z539" s="989"/>
    </row>
    <row r="540" spans="1:26" ht="15.75" customHeight="1">
      <c r="A540" s="989"/>
      <c r="B540" s="1079"/>
      <c r="C540" s="989"/>
      <c r="D540" s="989"/>
      <c r="E540" s="989"/>
      <c r="F540" s="989"/>
      <c r="G540" s="989"/>
      <c r="H540" s="989"/>
      <c r="I540" s="989"/>
      <c r="J540" s="989"/>
      <c r="K540" s="989"/>
      <c r="L540" s="989"/>
      <c r="M540" s="989"/>
      <c r="N540" s="989"/>
      <c r="O540" s="989"/>
      <c r="P540" s="989"/>
      <c r="Q540" s="989"/>
      <c r="R540" s="989"/>
      <c r="S540" s="989"/>
      <c r="T540" s="989"/>
      <c r="U540" s="989"/>
      <c r="V540" s="989"/>
      <c r="W540" s="989"/>
      <c r="X540" s="989"/>
      <c r="Y540" s="989"/>
      <c r="Z540" s="989"/>
    </row>
    <row r="541" spans="1:26" ht="15.75" customHeight="1">
      <c r="A541" s="989"/>
      <c r="B541" s="1079"/>
      <c r="C541" s="989"/>
      <c r="D541" s="989"/>
      <c r="E541" s="989"/>
      <c r="F541" s="989"/>
      <c r="G541" s="989"/>
      <c r="H541" s="989"/>
      <c r="I541" s="989"/>
      <c r="J541" s="989"/>
      <c r="K541" s="989"/>
      <c r="L541" s="989"/>
      <c r="M541" s="989"/>
      <c r="N541" s="989"/>
      <c r="O541" s="989"/>
      <c r="P541" s="989"/>
      <c r="Q541" s="989"/>
      <c r="R541" s="989"/>
      <c r="S541" s="989"/>
      <c r="T541" s="989"/>
      <c r="U541" s="989"/>
      <c r="V541" s="989"/>
      <c r="W541" s="989"/>
      <c r="X541" s="989"/>
      <c r="Y541" s="989"/>
      <c r="Z541" s="989"/>
    </row>
    <row r="542" spans="1:26" ht="15.75" customHeight="1">
      <c r="A542" s="989"/>
      <c r="B542" s="1079"/>
      <c r="C542" s="989"/>
      <c r="D542" s="989"/>
      <c r="E542" s="989"/>
      <c r="F542" s="989"/>
      <c r="G542" s="989"/>
      <c r="H542" s="989"/>
      <c r="I542" s="989"/>
      <c r="J542" s="989"/>
      <c r="K542" s="989"/>
      <c r="L542" s="989"/>
      <c r="M542" s="989"/>
      <c r="N542" s="989"/>
      <c r="O542" s="989"/>
      <c r="P542" s="989"/>
      <c r="Q542" s="989"/>
      <c r="R542" s="989"/>
      <c r="S542" s="989"/>
      <c r="T542" s="989"/>
      <c r="U542" s="989"/>
      <c r="V542" s="989"/>
      <c r="W542" s="989"/>
      <c r="X542" s="989"/>
      <c r="Y542" s="989"/>
      <c r="Z542" s="989"/>
    </row>
    <row r="543" spans="1:26" ht="15.75" customHeight="1">
      <c r="A543" s="989"/>
      <c r="B543" s="1079"/>
      <c r="C543" s="989"/>
      <c r="D543" s="989"/>
      <c r="E543" s="989"/>
      <c r="F543" s="989"/>
      <c r="G543" s="989"/>
      <c r="H543" s="989"/>
      <c r="I543" s="989"/>
      <c r="J543" s="989"/>
      <c r="K543" s="989"/>
      <c r="L543" s="989"/>
      <c r="M543" s="989"/>
      <c r="N543" s="989"/>
      <c r="O543" s="989"/>
      <c r="P543" s="989"/>
      <c r="Q543" s="989"/>
      <c r="R543" s="989"/>
      <c r="S543" s="989"/>
      <c r="T543" s="989"/>
      <c r="U543" s="989"/>
      <c r="V543" s="989"/>
      <c r="W543" s="989"/>
      <c r="X543" s="989"/>
      <c r="Y543" s="989"/>
      <c r="Z543" s="989"/>
    </row>
    <row r="544" spans="1:26" ht="15.75" customHeight="1">
      <c r="A544" s="989"/>
      <c r="B544" s="1079"/>
      <c r="C544" s="989"/>
      <c r="D544" s="989"/>
      <c r="E544" s="989"/>
      <c r="F544" s="989"/>
      <c r="G544" s="989"/>
      <c r="H544" s="989"/>
      <c r="I544" s="989"/>
      <c r="J544" s="989"/>
      <c r="K544" s="989"/>
      <c r="L544" s="989"/>
      <c r="M544" s="989"/>
      <c r="N544" s="989"/>
      <c r="O544" s="989"/>
      <c r="P544" s="989"/>
      <c r="Q544" s="989"/>
      <c r="R544" s="989"/>
      <c r="S544" s="989"/>
      <c r="T544" s="989"/>
      <c r="U544" s="989"/>
      <c r="V544" s="989"/>
      <c r="W544" s="989"/>
      <c r="X544" s="989"/>
      <c r="Y544" s="989"/>
      <c r="Z544" s="989"/>
    </row>
    <row r="545" spans="1:26" ht="15.75" customHeight="1">
      <c r="A545" s="989"/>
      <c r="B545" s="1079"/>
      <c r="C545" s="989"/>
      <c r="D545" s="989"/>
      <c r="E545" s="989"/>
      <c r="F545" s="989"/>
      <c r="G545" s="989"/>
      <c r="H545" s="989"/>
      <c r="I545" s="989"/>
      <c r="J545" s="989"/>
      <c r="K545" s="989"/>
      <c r="L545" s="989"/>
      <c r="M545" s="989"/>
      <c r="N545" s="989"/>
      <c r="O545" s="989"/>
      <c r="P545" s="989"/>
      <c r="Q545" s="989"/>
      <c r="R545" s="989"/>
      <c r="S545" s="989"/>
      <c r="T545" s="989"/>
      <c r="U545" s="989"/>
      <c r="V545" s="989"/>
      <c r="W545" s="989"/>
      <c r="X545" s="989"/>
      <c r="Y545" s="989"/>
      <c r="Z545" s="989"/>
    </row>
    <row r="546" spans="1:26" ht="15.75" customHeight="1">
      <c r="A546" s="989"/>
      <c r="B546" s="1079"/>
      <c r="C546" s="989"/>
      <c r="D546" s="989"/>
      <c r="E546" s="989"/>
      <c r="F546" s="989"/>
      <c r="G546" s="989"/>
      <c r="H546" s="989"/>
      <c r="I546" s="989"/>
      <c r="J546" s="989"/>
      <c r="K546" s="989"/>
      <c r="L546" s="989"/>
      <c r="M546" s="989"/>
      <c r="N546" s="989"/>
      <c r="O546" s="989"/>
      <c r="P546" s="989"/>
      <c r="Q546" s="989"/>
      <c r="R546" s="989"/>
      <c r="S546" s="989"/>
      <c r="T546" s="989"/>
      <c r="U546" s="989"/>
      <c r="V546" s="989"/>
      <c r="W546" s="989"/>
      <c r="X546" s="989"/>
      <c r="Y546" s="989"/>
      <c r="Z546" s="989"/>
    </row>
    <row r="547" spans="1:26" ht="15.75" customHeight="1">
      <c r="A547" s="989"/>
      <c r="B547" s="1079"/>
      <c r="C547" s="989"/>
      <c r="D547" s="989"/>
      <c r="E547" s="989"/>
      <c r="F547" s="989"/>
      <c r="G547" s="989"/>
      <c r="H547" s="989"/>
      <c r="I547" s="989"/>
      <c r="J547" s="989"/>
      <c r="K547" s="989"/>
      <c r="L547" s="989"/>
      <c r="M547" s="989"/>
      <c r="N547" s="989"/>
      <c r="O547" s="989"/>
      <c r="P547" s="989"/>
      <c r="Q547" s="989"/>
      <c r="R547" s="989"/>
      <c r="S547" s="989"/>
      <c r="T547" s="989"/>
      <c r="U547" s="989"/>
      <c r="V547" s="989"/>
      <c r="W547" s="989"/>
      <c r="X547" s="989"/>
      <c r="Y547" s="989"/>
      <c r="Z547" s="989"/>
    </row>
    <row r="548" spans="1:26" ht="15.75" customHeight="1">
      <c r="A548" s="989"/>
      <c r="B548" s="1079"/>
      <c r="C548" s="989"/>
      <c r="D548" s="989"/>
      <c r="E548" s="989"/>
      <c r="F548" s="989"/>
      <c r="G548" s="989"/>
      <c r="H548" s="989"/>
      <c r="I548" s="989"/>
      <c r="J548" s="989"/>
      <c r="K548" s="989"/>
      <c r="L548" s="989"/>
      <c r="M548" s="989"/>
      <c r="N548" s="989"/>
      <c r="O548" s="989"/>
      <c r="P548" s="989"/>
      <c r="Q548" s="989"/>
      <c r="R548" s="989"/>
      <c r="S548" s="989"/>
      <c r="T548" s="989"/>
      <c r="U548" s="989"/>
      <c r="V548" s="989"/>
      <c r="W548" s="989"/>
      <c r="X548" s="989"/>
      <c r="Y548" s="989"/>
      <c r="Z548" s="989"/>
    </row>
    <row r="549" spans="1:26" ht="15.75" customHeight="1">
      <c r="A549" s="989"/>
      <c r="B549" s="1079"/>
      <c r="C549" s="989"/>
      <c r="D549" s="989"/>
      <c r="E549" s="989"/>
      <c r="F549" s="989"/>
      <c r="G549" s="989"/>
      <c r="H549" s="989"/>
      <c r="I549" s="989"/>
      <c r="J549" s="989"/>
      <c r="K549" s="989"/>
      <c r="L549" s="989"/>
      <c r="M549" s="989"/>
      <c r="N549" s="989"/>
      <c r="O549" s="989"/>
      <c r="P549" s="989"/>
      <c r="Q549" s="989"/>
      <c r="R549" s="989"/>
      <c r="S549" s="989"/>
      <c r="T549" s="989"/>
      <c r="U549" s="989"/>
      <c r="V549" s="989"/>
      <c r="W549" s="989"/>
      <c r="X549" s="989"/>
      <c r="Y549" s="989"/>
      <c r="Z549" s="989"/>
    </row>
    <row r="550" spans="1:26" ht="15.75" customHeight="1">
      <c r="A550" s="989"/>
      <c r="B550" s="1079"/>
      <c r="C550" s="989"/>
      <c r="D550" s="989"/>
      <c r="E550" s="989"/>
      <c r="F550" s="989"/>
      <c r="G550" s="989"/>
      <c r="H550" s="989"/>
      <c r="I550" s="989"/>
      <c r="J550" s="989"/>
      <c r="K550" s="989"/>
      <c r="L550" s="989"/>
      <c r="M550" s="989"/>
      <c r="N550" s="989"/>
      <c r="O550" s="989"/>
      <c r="P550" s="989"/>
      <c r="Q550" s="989"/>
      <c r="R550" s="989"/>
      <c r="S550" s="989"/>
      <c r="T550" s="989"/>
      <c r="U550" s="989"/>
      <c r="V550" s="989"/>
      <c r="W550" s="989"/>
      <c r="X550" s="989"/>
      <c r="Y550" s="989"/>
      <c r="Z550" s="989"/>
    </row>
    <row r="551" spans="1:26" ht="15.75" customHeight="1">
      <c r="A551" s="989"/>
      <c r="B551" s="1079"/>
      <c r="C551" s="989"/>
      <c r="D551" s="989"/>
      <c r="E551" s="989"/>
      <c r="F551" s="989"/>
      <c r="G551" s="989"/>
      <c r="H551" s="989"/>
      <c r="I551" s="989"/>
      <c r="J551" s="989"/>
      <c r="K551" s="989"/>
      <c r="L551" s="989"/>
      <c r="M551" s="989"/>
      <c r="N551" s="989"/>
      <c r="O551" s="989"/>
      <c r="P551" s="989"/>
      <c r="Q551" s="989"/>
      <c r="R551" s="989"/>
      <c r="S551" s="989"/>
      <c r="T551" s="989"/>
      <c r="U551" s="989"/>
      <c r="V551" s="989"/>
      <c r="W551" s="989"/>
      <c r="X551" s="989"/>
      <c r="Y551" s="989"/>
      <c r="Z551" s="989"/>
    </row>
    <row r="552" spans="1:26" ht="15.75" customHeight="1">
      <c r="A552" s="989"/>
      <c r="B552" s="1079"/>
      <c r="C552" s="989"/>
      <c r="D552" s="989"/>
      <c r="E552" s="989"/>
      <c r="F552" s="989"/>
      <c r="G552" s="989"/>
      <c r="H552" s="989"/>
      <c r="I552" s="989"/>
      <c r="J552" s="989"/>
      <c r="K552" s="989"/>
      <c r="L552" s="989"/>
      <c r="M552" s="989"/>
      <c r="N552" s="989"/>
      <c r="O552" s="989"/>
      <c r="P552" s="989"/>
      <c r="Q552" s="989"/>
      <c r="R552" s="989"/>
      <c r="S552" s="989"/>
      <c r="T552" s="989"/>
      <c r="U552" s="989"/>
      <c r="V552" s="989"/>
      <c r="W552" s="989"/>
      <c r="X552" s="989"/>
      <c r="Y552" s="989"/>
      <c r="Z552" s="989"/>
    </row>
    <row r="553" spans="1:26" ht="15.75" customHeight="1">
      <c r="A553" s="989"/>
      <c r="B553" s="1079"/>
      <c r="C553" s="989"/>
      <c r="D553" s="989"/>
      <c r="E553" s="989"/>
      <c r="F553" s="989"/>
      <c r="G553" s="989"/>
      <c r="H553" s="989"/>
      <c r="I553" s="989"/>
      <c r="J553" s="989"/>
      <c r="K553" s="989"/>
      <c r="L553" s="989"/>
      <c r="M553" s="989"/>
      <c r="N553" s="989"/>
      <c r="O553" s="989"/>
      <c r="P553" s="989"/>
      <c r="Q553" s="989"/>
      <c r="R553" s="989"/>
      <c r="S553" s="989"/>
      <c r="T553" s="989"/>
      <c r="U553" s="989"/>
      <c r="V553" s="989"/>
      <c r="W553" s="989"/>
      <c r="X553" s="989"/>
      <c r="Y553" s="989"/>
      <c r="Z553" s="989"/>
    </row>
    <row r="554" spans="1:26" ht="15.75" customHeight="1">
      <c r="A554" s="989"/>
      <c r="B554" s="1079"/>
      <c r="C554" s="989"/>
      <c r="D554" s="989"/>
      <c r="E554" s="989"/>
      <c r="F554" s="989"/>
      <c r="G554" s="989"/>
      <c r="H554" s="989"/>
      <c r="I554" s="989"/>
      <c r="J554" s="989"/>
      <c r="K554" s="989"/>
      <c r="L554" s="989"/>
      <c r="M554" s="989"/>
      <c r="N554" s="989"/>
      <c r="O554" s="989"/>
      <c r="P554" s="989"/>
      <c r="Q554" s="989"/>
      <c r="R554" s="989"/>
      <c r="S554" s="989"/>
      <c r="T554" s="989"/>
      <c r="U554" s="989"/>
      <c r="V554" s="989"/>
      <c r="W554" s="989"/>
      <c r="X554" s="989"/>
      <c r="Y554" s="989"/>
      <c r="Z554" s="989"/>
    </row>
    <row r="555" spans="1:26" ht="15.75" customHeight="1">
      <c r="A555" s="989"/>
      <c r="B555" s="1079"/>
      <c r="C555" s="989"/>
      <c r="D555" s="989"/>
      <c r="E555" s="989"/>
      <c r="F555" s="989"/>
      <c r="G555" s="989"/>
      <c r="H555" s="989"/>
      <c r="I555" s="989"/>
      <c r="J555" s="989"/>
      <c r="K555" s="989"/>
      <c r="L555" s="989"/>
      <c r="M555" s="989"/>
      <c r="N555" s="989"/>
      <c r="O555" s="989"/>
      <c r="P555" s="989"/>
      <c r="Q555" s="989"/>
      <c r="R555" s="989"/>
      <c r="S555" s="989"/>
      <c r="T555" s="989"/>
      <c r="U555" s="989"/>
      <c r="V555" s="989"/>
      <c r="W555" s="989"/>
      <c r="X555" s="989"/>
      <c r="Y555" s="989"/>
      <c r="Z555" s="989"/>
    </row>
    <row r="556" spans="1:26" ht="15.75" customHeight="1">
      <c r="A556" s="989"/>
      <c r="B556" s="1079"/>
      <c r="C556" s="989"/>
      <c r="D556" s="989"/>
      <c r="E556" s="989"/>
      <c r="F556" s="989"/>
      <c r="G556" s="989"/>
      <c r="H556" s="989"/>
      <c r="I556" s="989"/>
      <c r="J556" s="989"/>
      <c r="K556" s="989"/>
      <c r="L556" s="989"/>
      <c r="M556" s="989"/>
      <c r="N556" s="989"/>
      <c r="O556" s="989"/>
      <c r="P556" s="989"/>
      <c r="Q556" s="989"/>
      <c r="R556" s="989"/>
      <c r="S556" s="989"/>
      <c r="T556" s="989"/>
      <c r="U556" s="989"/>
      <c r="V556" s="989"/>
      <c r="W556" s="989"/>
      <c r="X556" s="989"/>
      <c r="Y556" s="989"/>
      <c r="Z556" s="989"/>
    </row>
    <row r="557" spans="1:26" ht="15.75" customHeight="1">
      <c r="A557" s="989"/>
      <c r="B557" s="1079"/>
      <c r="C557" s="989"/>
      <c r="D557" s="989"/>
      <c r="E557" s="989"/>
      <c r="F557" s="989"/>
      <c r="G557" s="989"/>
      <c r="H557" s="989"/>
      <c r="I557" s="989"/>
      <c r="J557" s="989"/>
      <c r="K557" s="989"/>
      <c r="L557" s="989"/>
      <c r="M557" s="989"/>
      <c r="N557" s="989"/>
      <c r="O557" s="989"/>
      <c r="P557" s="989"/>
      <c r="Q557" s="989"/>
      <c r="R557" s="989"/>
      <c r="S557" s="989"/>
      <c r="T557" s="989"/>
      <c r="U557" s="989"/>
      <c r="V557" s="989"/>
      <c r="W557" s="989"/>
      <c r="X557" s="989"/>
      <c r="Y557" s="989"/>
      <c r="Z557" s="989"/>
    </row>
    <row r="558" spans="1:26" ht="15.75" customHeight="1">
      <c r="A558" s="989"/>
      <c r="B558" s="1079"/>
      <c r="C558" s="989"/>
      <c r="D558" s="989"/>
      <c r="E558" s="989"/>
      <c r="F558" s="989"/>
      <c r="G558" s="989"/>
      <c r="H558" s="989"/>
      <c r="I558" s="989"/>
      <c r="J558" s="989"/>
      <c r="K558" s="989"/>
      <c r="L558" s="989"/>
      <c r="M558" s="989"/>
      <c r="N558" s="989"/>
      <c r="O558" s="989"/>
      <c r="P558" s="989"/>
      <c r="Q558" s="989"/>
      <c r="R558" s="989"/>
      <c r="S558" s="989"/>
      <c r="T558" s="989"/>
      <c r="U558" s="989"/>
      <c r="V558" s="989"/>
      <c r="W558" s="989"/>
      <c r="X558" s="989"/>
      <c r="Y558" s="989"/>
      <c r="Z558" s="989"/>
    </row>
    <row r="559" spans="1:26" ht="15.75" customHeight="1">
      <c r="A559" s="989"/>
      <c r="B559" s="1079"/>
      <c r="C559" s="989"/>
      <c r="D559" s="989"/>
      <c r="E559" s="989"/>
      <c r="F559" s="989"/>
      <c r="G559" s="989"/>
      <c r="H559" s="989"/>
      <c r="I559" s="989"/>
      <c r="J559" s="989"/>
      <c r="K559" s="989"/>
      <c r="L559" s="989"/>
      <c r="M559" s="989"/>
      <c r="N559" s="989"/>
      <c r="O559" s="989"/>
      <c r="P559" s="989"/>
      <c r="Q559" s="989"/>
      <c r="R559" s="989"/>
      <c r="S559" s="989"/>
      <c r="T559" s="989"/>
      <c r="U559" s="989"/>
      <c r="V559" s="989"/>
      <c r="W559" s="989"/>
      <c r="X559" s="989"/>
      <c r="Y559" s="989"/>
      <c r="Z559" s="989"/>
    </row>
    <row r="560" spans="1:26" ht="15.75" customHeight="1">
      <c r="A560" s="989"/>
      <c r="B560" s="1079"/>
      <c r="C560" s="989"/>
      <c r="D560" s="989"/>
      <c r="E560" s="989"/>
      <c r="F560" s="989"/>
      <c r="G560" s="989"/>
      <c r="H560" s="989"/>
      <c r="I560" s="989"/>
      <c r="J560" s="989"/>
      <c r="K560" s="989"/>
      <c r="L560" s="989"/>
      <c r="M560" s="989"/>
      <c r="N560" s="989"/>
      <c r="O560" s="989"/>
      <c r="P560" s="989"/>
      <c r="Q560" s="989"/>
      <c r="R560" s="989"/>
      <c r="S560" s="989"/>
      <c r="T560" s="989"/>
      <c r="U560" s="989"/>
      <c r="V560" s="989"/>
      <c r="W560" s="989"/>
      <c r="X560" s="989"/>
      <c r="Y560" s="989"/>
      <c r="Z560" s="989"/>
    </row>
    <row r="561" spans="1:26" ht="15.75" customHeight="1">
      <c r="A561" s="989"/>
      <c r="B561" s="1079"/>
      <c r="C561" s="989"/>
      <c r="D561" s="989"/>
      <c r="E561" s="989"/>
      <c r="F561" s="989"/>
      <c r="G561" s="989"/>
      <c r="H561" s="989"/>
      <c r="I561" s="989"/>
      <c r="J561" s="989"/>
      <c r="K561" s="989"/>
      <c r="L561" s="989"/>
      <c r="M561" s="989"/>
      <c r="N561" s="989"/>
      <c r="O561" s="989"/>
      <c r="P561" s="989"/>
      <c r="Q561" s="989"/>
      <c r="R561" s="989"/>
      <c r="S561" s="989"/>
      <c r="T561" s="989"/>
      <c r="U561" s="989"/>
      <c r="V561" s="989"/>
      <c r="W561" s="989"/>
      <c r="X561" s="989"/>
      <c r="Y561" s="989"/>
      <c r="Z561" s="989"/>
    </row>
    <row r="562" spans="1:26" ht="15.75" customHeight="1">
      <c r="A562" s="989"/>
      <c r="B562" s="1079"/>
      <c r="C562" s="989"/>
      <c r="D562" s="989"/>
      <c r="E562" s="989"/>
      <c r="F562" s="989"/>
      <c r="G562" s="989"/>
      <c r="H562" s="989"/>
      <c r="I562" s="989"/>
      <c r="J562" s="989"/>
      <c r="K562" s="989"/>
      <c r="L562" s="989"/>
      <c r="M562" s="989"/>
      <c r="N562" s="989"/>
      <c r="O562" s="989"/>
      <c r="P562" s="989"/>
      <c r="Q562" s="989"/>
      <c r="R562" s="989"/>
      <c r="S562" s="989"/>
      <c r="T562" s="989"/>
      <c r="U562" s="989"/>
      <c r="V562" s="989"/>
      <c r="W562" s="989"/>
      <c r="X562" s="989"/>
      <c r="Y562" s="989"/>
      <c r="Z562" s="989"/>
    </row>
    <row r="563" spans="1:26" ht="15.75" customHeight="1">
      <c r="A563" s="989"/>
      <c r="B563" s="1079"/>
      <c r="C563" s="989"/>
      <c r="D563" s="989"/>
      <c r="E563" s="989"/>
      <c r="F563" s="989"/>
      <c r="G563" s="989"/>
      <c r="H563" s="989"/>
      <c r="I563" s="989"/>
      <c r="J563" s="989"/>
      <c r="K563" s="989"/>
      <c r="L563" s="989"/>
      <c r="M563" s="989"/>
      <c r="N563" s="989"/>
      <c r="O563" s="989"/>
      <c r="P563" s="989"/>
      <c r="Q563" s="989"/>
      <c r="R563" s="989"/>
      <c r="S563" s="989"/>
      <c r="T563" s="989"/>
      <c r="U563" s="989"/>
      <c r="V563" s="989"/>
      <c r="W563" s="989"/>
      <c r="X563" s="989"/>
      <c r="Y563" s="989"/>
      <c r="Z563" s="989"/>
    </row>
    <row r="564" spans="1:26" ht="15.75" customHeight="1">
      <c r="A564" s="989"/>
      <c r="B564" s="1079"/>
      <c r="C564" s="989"/>
      <c r="D564" s="989"/>
      <c r="E564" s="989"/>
      <c r="F564" s="989"/>
      <c r="G564" s="989"/>
      <c r="H564" s="989"/>
      <c r="I564" s="989"/>
      <c r="J564" s="989"/>
      <c r="K564" s="989"/>
      <c r="L564" s="989"/>
      <c r="M564" s="989"/>
      <c r="N564" s="989"/>
      <c r="O564" s="989"/>
      <c r="P564" s="989"/>
      <c r="Q564" s="989"/>
      <c r="R564" s="989"/>
      <c r="S564" s="989"/>
      <c r="T564" s="989"/>
      <c r="U564" s="989"/>
      <c r="V564" s="989"/>
      <c r="W564" s="989"/>
      <c r="X564" s="989"/>
      <c r="Y564" s="989"/>
      <c r="Z564" s="989"/>
    </row>
    <row r="565" spans="1:26" ht="15.75" customHeight="1">
      <c r="A565" s="989"/>
      <c r="B565" s="1079"/>
      <c r="C565" s="989"/>
      <c r="D565" s="989"/>
      <c r="E565" s="989"/>
      <c r="F565" s="989"/>
      <c r="G565" s="989"/>
      <c r="H565" s="989"/>
      <c r="I565" s="989"/>
      <c r="J565" s="989"/>
      <c r="K565" s="989"/>
      <c r="L565" s="989"/>
      <c r="M565" s="989"/>
      <c r="N565" s="989"/>
      <c r="O565" s="989"/>
      <c r="P565" s="989"/>
      <c r="Q565" s="989"/>
      <c r="R565" s="989"/>
      <c r="S565" s="989"/>
      <c r="T565" s="989"/>
      <c r="U565" s="989"/>
      <c r="V565" s="989"/>
      <c r="W565" s="989"/>
      <c r="X565" s="989"/>
      <c r="Y565" s="989"/>
      <c r="Z565" s="989"/>
    </row>
    <row r="566" spans="1:26" ht="15.75" customHeight="1">
      <c r="A566" s="989"/>
      <c r="B566" s="1079"/>
      <c r="C566" s="989"/>
      <c r="D566" s="989"/>
      <c r="E566" s="989"/>
      <c r="F566" s="989"/>
      <c r="G566" s="989"/>
      <c r="H566" s="989"/>
      <c r="I566" s="989"/>
      <c r="J566" s="989"/>
      <c r="K566" s="989"/>
      <c r="L566" s="989"/>
      <c r="M566" s="989"/>
      <c r="N566" s="989"/>
      <c r="O566" s="989"/>
      <c r="P566" s="989"/>
      <c r="Q566" s="989"/>
      <c r="R566" s="989"/>
      <c r="S566" s="989"/>
      <c r="T566" s="989"/>
      <c r="U566" s="989"/>
      <c r="V566" s="989"/>
      <c r="W566" s="989"/>
      <c r="X566" s="989"/>
      <c r="Y566" s="989"/>
      <c r="Z566" s="989"/>
    </row>
    <row r="567" spans="1:26" ht="15.75" customHeight="1">
      <c r="A567" s="989"/>
      <c r="B567" s="1079"/>
      <c r="C567" s="989"/>
      <c r="D567" s="989"/>
      <c r="E567" s="989"/>
      <c r="F567" s="989"/>
      <c r="G567" s="989"/>
      <c r="H567" s="989"/>
      <c r="I567" s="989"/>
      <c r="J567" s="989"/>
      <c r="K567" s="989"/>
      <c r="L567" s="989"/>
      <c r="M567" s="989"/>
      <c r="N567" s="989"/>
      <c r="O567" s="989"/>
      <c r="P567" s="989"/>
      <c r="Q567" s="989"/>
      <c r="R567" s="989"/>
      <c r="S567" s="989"/>
      <c r="T567" s="989"/>
      <c r="U567" s="989"/>
      <c r="V567" s="989"/>
      <c r="W567" s="989"/>
      <c r="X567" s="989"/>
      <c r="Y567" s="989"/>
      <c r="Z567" s="989"/>
    </row>
    <row r="568" spans="1:26" ht="15.75" customHeight="1">
      <c r="A568" s="989"/>
      <c r="B568" s="1079"/>
      <c r="C568" s="989"/>
      <c r="D568" s="989"/>
      <c r="E568" s="989"/>
      <c r="F568" s="989"/>
      <c r="G568" s="989"/>
      <c r="H568" s="989"/>
      <c r="I568" s="989"/>
      <c r="J568" s="989"/>
      <c r="K568" s="989"/>
      <c r="L568" s="989"/>
      <c r="M568" s="989"/>
      <c r="N568" s="989"/>
      <c r="O568" s="989"/>
      <c r="P568" s="989"/>
      <c r="Q568" s="989"/>
      <c r="R568" s="989"/>
      <c r="S568" s="989"/>
      <c r="T568" s="989"/>
      <c r="U568" s="989"/>
      <c r="V568" s="989"/>
      <c r="W568" s="989"/>
      <c r="X568" s="989"/>
      <c r="Y568" s="989"/>
      <c r="Z568" s="989"/>
    </row>
    <row r="569" spans="1:26" ht="15.75" customHeight="1">
      <c r="A569" s="989"/>
      <c r="B569" s="1079"/>
      <c r="C569" s="989"/>
      <c r="D569" s="989"/>
      <c r="E569" s="989"/>
      <c r="F569" s="989"/>
      <c r="G569" s="989"/>
      <c r="H569" s="989"/>
      <c r="I569" s="989"/>
      <c r="J569" s="989"/>
      <c r="K569" s="989"/>
      <c r="L569" s="989"/>
      <c r="M569" s="989"/>
      <c r="N569" s="989"/>
      <c r="O569" s="989"/>
      <c r="P569" s="989"/>
      <c r="Q569" s="989"/>
      <c r="R569" s="989"/>
      <c r="S569" s="989"/>
      <c r="T569" s="989"/>
      <c r="U569" s="989"/>
      <c r="V569" s="989"/>
      <c r="W569" s="989"/>
      <c r="X569" s="989"/>
      <c r="Y569" s="989"/>
      <c r="Z569" s="989"/>
    </row>
    <row r="570" spans="1:26" ht="15.75" customHeight="1">
      <c r="A570" s="989"/>
      <c r="B570" s="1079"/>
      <c r="C570" s="989"/>
      <c r="D570" s="989"/>
      <c r="E570" s="989"/>
      <c r="F570" s="989"/>
      <c r="G570" s="989"/>
      <c r="H570" s="989"/>
      <c r="I570" s="989"/>
      <c r="J570" s="989"/>
      <c r="K570" s="989"/>
      <c r="L570" s="989"/>
      <c r="M570" s="989"/>
      <c r="N570" s="989"/>
      <c r="O570" s="989"/>
      <c r="P570" s="989"/>
      <c r="Q570" s="989"/>
      <c r="R570" s="989"/>
      <c r="S570" s="989"/>
      <c r="T570" s="989"/>
      <c r="U570" s="989"/>
      <c r="V570" s="989"/>
      <c r="W570" s="989"/>
      <c r="X570" s="989"/>
      <c r="Y570" s="989"/>
      <c r="Z570" s="989"/>
    </row>
    <row r="571" spans="1:26" ht="15.75" customHeight="1">
      <c r="A571" s="989"/>
      <c r="B571" s="1079"/>
      <c r="C571" s="989"/>
      <c r="D571" s="989"/>
      <c r="E571" s="989"/>
      <c r="F571" s="989"/>
      <c r="G571" s="989"/>
      <c r="H571" s="989"/>
      <c r="I571" s="989"/>
      <c r="J571" s="989"/>
      <c r="K571" s="989"/>
      <c r="L571" s="989"/>
      <c r="M571" s="989"/>
      <c r="N571" s="989"/>
      <c r="O571" s="989"/>
      <c r="P571" s="989"/>
      <c r="Q571" s="989"/>
      <c r="R571" s="989"/>
      <c r="S571" s="989"/>
      <c r="T571" s="989"/>
      <c r="U571" s="989"/>
      <c r="V571" s="989"/>
      <c r="W571" s="989"/>
      <c r="X571" s="989"/>
      <c r="Y571" s="989"/>
      <c r="Z571" s="989"/>
    </row>
    <row r="572" spans="1:26" ht="15.75" customHeight="1">
      <c r="A572" s="989"/>
      <c r="B572" s="1079"/>
      <c r="C572" s="989"/>
      <c r="D572" s="989"/>
      <c r="E572" s="989"/>
      <c r="F572" s="989"/>
      <c r="G572" s="989"/>
      <c r="H572" s="989"/>
      <c r="I572" s="989"/>
      <c r="J572" s="989"/>
      <c r="K572" s="989"/>
      <c r="L572" s="989"/>
      <c r="M572" s="989"/>
      <c r="N572" s="989"/>
      <c r="O572" s="989"/>
      <c r="P572" s="989"/>
      <c r="Q572" s="989"/>
      <c r="R572" s="989"/>
      <c r="S572" s="989"/>
      <c r="T572" s="989"/>
      <c r="U572" s="989"/>
      <c r="V572" s="989"/>
      <c r="W572" s="989"/>
      <c r="X572" s="989"/>
      <c r="Y572" s="989"/>
      <c r="Z572" s="989"/>
    </row>
    <row r="573" spans="1:26" ht="15.75" customHeight="1">
      <c r="A573" s="989"/>
      <c r="B573" s="1079"/>
      <c r="C573" s="989"/>
      <c r="D573" s="989"/>
      <c r="E573" s="989"/>
      <c r="F573" s="989"/>
      <c r="G573" s="989"/>
      <c r="H573" s="989"/>
      <c r="I573" s="989"/>
      <c r="J573" s="989"/>
      <c r="K573" s="989"/>
      <c r="L573" s="989"/>
      <c r="M573" s="989"/>
      <c r="N573" s="989"/>
      <c r="O573" s="989"/>
      <c r="P573" s="989"/>
      <c r="Q573" s="989"/>
      <c r="R573" s="989"/>
      <c r="S573" s="989"/>
      <c r="T573" s="989"/>
      <c r="U573" s="989"/>
      <c r="V573" s="989"/>
      <c r="W573" s="989"/>
      <c r="X573" s="989"/>
      <c r="Y573" s="989"/>
      <c r="Z573" s="989"/>
    </row>
    <row r="574" spans="1:26" ht="15.75" customHeight="1">
      <c r="A574" s="989"/>
      <c r="B574" s="1079"/>
      <c r="C574" s="989"/>
      <c r="D574" s="989"/>
      <c r="E574" s="989"/>
      <c r="F574" s="989"/>
      <c r="G574" s="989"/>
      <c r="H574" s="989"/>
      <c r="I574" s="989"/>
      <c r="J574" s="989"/>
      <c r="K574" s="989"/>
      <c r="L574" s="989"/>
      <c r="M574" s="989"/>
      <c r="N574" s="989"/>
      <c r="O574" s="989"/>
      <c r="P574" s="989"/>
      <c r="Q574" s="989"/>
      <c r="R574" s="989"/>
      <c r="S574" s="989"/>
      <c r="T574" s="989"/>
      <c r="U574" s="989"/>
      <c r="V574" s="989"/>
      <c r="W574" s="989"/>
      <c r="X574" s="989"/>
      <c r="Y574" s="989"/>
      <c r="Z574" s="989"/>
    </row>
    <row r="575" spans="1:26" ht="15.75" customHeight="1">
      <c r="A575" s="989"/>
      <c r="B575" s="1079"/>
      <c r="C575" s="989"/>
      <c r="D575" s="989"/>
      <c r="E575" s="989"/>
      <c r="F575" s="989"/>
      <c r="G575" s="989"/>
      <c r="H575" s="989"/>
      <c r="I575" s="989"/>
      <c r="J575" s="989"/>
      <c r="K575" s="989"/>
      <c r="L575" s="989"/>
      <c r="M575" s="989"/>
      <c r="N575" s="989"/>
      <c r="O575" s="989"/>
      <c r="P575" s="989"/>
      <c r="Q575" s="989"/>
      <c r="R575" s="989"/>
      <c r="S575" s="989"/>
      <c r="T575" s="989"/>
      <c r="U575" s="989"/>
      <c r="V575" s="989"/>
      <c r="W575" s="989"/>
      <c r="X575" s="989"/>
      <c r="Y575" s="989"/>
      <c r="Z575" s="989"/>
    </row>
    <row r="576" spans="1:26" ht="15.75" customHeight="1">
      <c r="A576" s="989"/>
      <c r="B576" s="1079"/>
      <c r="C576" s="989"/>
      <c r="D576" s="989"/>
      <c r="E576" s="989"/>
      <c r="F576" s="989"/>
      <c r="G576" s="989"/>
      <c r="H576" s="989"/>
      <c r="I576" s="989"/>
      <c r="J576" s="989"/>
      <c r="K576" s="989"/>
      <c r="L576" s="989"/>
      <c r="M576" s="989"/>
      <c r="N576" s="989"/>
      <c r="O576" s="989"/>
      <c r="P576" s="989"/>
      <c r="Q576" s="989"/>
      <c r="R576" s="989"/>
      <c r="S576" s="989"/>
      <c r="T576" s="989"/>
      <c r="U576" s="989"/>
      <c r="V576" s="989"/>
      <c r="W576" s="989"/>
      <c r="X576" s="989"/>
      <c r="Y576" s="989"/>
      <c r="Z576" s="989"/>
    </row>
    <row r="577" spans="1:26" ht="15.75" customHeight="1">
      <c r="A577" s="989"/>
      <c r="B577" s="1079"/>
      <c r="C577" s="989"/>
      <c r="D577" s="989"/>
      <c r="E577" s="989"/>
      <c r="F577" s="989"/>
      <c r="G577" s="989"/>
      <c r="H577" s="989"/>
      <c r="I577" s="989"/>
      <c r="J577" s="989"/>
      <c r="K577" s="989"/>
      <c r="L577" s="989"/>
      <c r="M577" s="989"/>
      <c r="N577" s="989"/>
      <c r="O577" s="989"/>
      <c r="P577" s="989"/>
      <c r="Q577" s="989"/>
      <c r="R577" s="989"/>
      <c r="S577" s="989"/>
      <c r="T577" s="989"/>
      <c r="U577" s="989"/>
      <c r="V577" s="989"/>
      <c r="W577" s="989"/>
      <c r="X577" s="989"/>
      <c r="Y577" s="989"/>
      <c r="Z577" s="989"/>
    </row>
    <row r="578" spans="1:26" ht="15.75" customHeight="1">
      <c r="A578" s="989"/>
      <c r="B578" s="1079"/>
      <c r="C578" s="989"/>
      <c r="D578" s="989"/>
      <c r="E578" s="989"/>
      <c r="F578" s="989"/>
      <c r="G578" s="989"/>
      <c r="H578" s="989"/>
      <c r="I578" s="989"/>
      <c r="J578" s="989"/>
      <c r="K578" s="989"/>
      <c r="L578" s="989"/>
      <c r="M578" s="989"/>
      <c r="N578" s="989"/>
      <c r="O578" s="989"/>
      <c r="P578" s="989"/>
      <c r="Q578" s="989"/>
      <c r="R578" s="989"/>
      <c r="S578" s="989"/>
      <c r="T578" s="989"/>
      <c r="U578" s="989"/>
      <c r="V578" s="989"/>
      <c r="W578" s="989"/>
      <c r="X578" s="989"/>
      <c r="Y578" s="989"/>
      <c r="Z578" s="989"/>
    </row>
    <row r="579" spans="1:26" ht="15.75" customHeight="1">
      <c r="A579" s="989"/>
      <c r="B579" s="1079"/>
      <c r="C579" s="989"/>
      <c r="D579" s="989"/>
      <c r="E579" s="989"/>
      <c r="F579" s="989"/>
      <c r="G579" s="989"/>
      <c r="H579" s="989"/>
      <c r="I579" s="989"/>
      <c r="J579" s="989"/>
      <c r="K579" s="989"/>
      <c r="L579" s="989"/>
      <c r="M579" s="989"/>
      <c r="N579" s="989"/>
      <c r="O579" s="989"/>
      <c r="P579" s="989"/>
      <c r="Q579" s="989"/>
      <c r="R579" s="989"/>
      <c r="S579" s="989"/>
      <c r="T579" s="989"/>
      <c r="U579" s="989"/>
      <c r="V579" s="989"/>
      <c r="W579" s="989"/>
      <c r="X579" s="989"/>
      <c r="Y579" s="989"/>
      <c r="Z579" s="989"/>
    </row>
    <row r="580" spans="1:26" ht="15.75" customHeight="1">
      <c r="A580" s="989"/>
      <c r="B580" s="1079"/>
      <c r="C580" s="989"/>
      <c r="D580" s="989"/>
      <c r="E580" s="989"/>
      <c r="F580" s="989"/>
      <c r="G580" s="989"/>
      <c r="H580" s="989"/>
      <c r="I580" s="989"/>
      <c r="J580" s="989"/>
      <c r="K580" s="989"/>
      <c r="L580" s="989"/>
      <c r="M580" s="989"/>
      <c r="N580" s="989"/>
      <c r="O580" s="989"/>
      <c r="P580" s="989"/>
      <c r="Q580" s="989"/>
      <c r="R580" s="989"/>
      <c r="S580" s="989"/>
      <c r="T580" s="989"/>
      <c r="U580" s="989"/>
      <c r="V580" s="989"/>
      <c r="W580" s="989"/>
      <c r="X580" s="989"/>
      <c r="Y580" s="989"/>
      <c r="Z580" s="989"/>
    </row>
    <row r="581" spans="1:26" ht="15.75" customHeight="1">
      <c r="A581" s="989"/>
      <c r="B581" s="1079"/>
      <c r="C581" s="989"/>
      <c r="D581" s="989"/>
      <c r="E581" s="989"/>
      <c r="F581" s="989"/>
      <c r="G581" s="989"/>
      <c r="H581" s="989"/>
      <c r="I581" s="989"/>
      <c r="J581" s="989"/>
      <c r="K581" s="989"/>
      <c r="L581" s="989"/>
      <c r="M581" s="989"/>
      <c r="N581" s="989"/>
      <c r="O581" s="989"/>
      <c r="P581" s="989"/>
      <c r="Q581" s="989"/>
      <c r="R581" s="989"/>
      <c r="S581" s="989"/>
      <c r="T581" s="989"/>
      <c r="U581" s="989"/>
      <c r="V581" s="989"/>
      <c r="W581" s="989"/>
      <c r="X581" s="989"/>
      <c r="Y581" s="989"/>
      <c r="Z581" s="989"/>
    </row>
    <row r="582" spans="1:26" ht="15.75" customHeight="1">
      <c r="A582" s="989"/>
      <c r="B582" s="1079"/>
      <c r="C582" s="989"/>
      <c r="D582" s="989"/>
      <c r="E582" s="989"/>
      <c r="F582" s="989"/>
      <c r="G582" s="989"/>
      <c r="H582" s="989"/>
      <c r="I582" s="989"/>
      <c r="J582" s="989"/>
      <c r="K582" s="989"/>
      <c r="L582" s="989"/>
      <c r="M582" s="989"/>
      <c r="N582" s="989"/>
      <c r="O582" s="989"/>
      <c r="P582" s="989"/>
      <c r="Q582" s="989"/>
      <c r="R582" s="989"/>
      <c r="S582" s="989"/>
      <c r="T582" s="989"/>
      <c r="U582" s="989"/>
      <c r="V582" s="989"/>
      <c r="W582" s="989"/>
      <c r="X582" s="989"/>
      <c r="Y582" s="989"/>
      <c r="Z582" s="989"/>
    </row>
    <row r="583" spans="1:26" ht="15.75" customHeight="1">
      <c r="A583" s="989"/>
      <c r="B583" s="1079"/>
      <c r="C583" s="989"/>
      <c r="D583" s="989"/>
      <c r="E583" s="989"/>
      <c r="F583" s="989"/>
      <c r="G583" s="989"/>
      <c r="H583" s="989"/>
      <c r="I583" s="989"/>
      <c r="J583" s="989"/>
      <c r="K583" s="989"/>
      <c r="L583" s="989"/>
      <c r="M583" s="989"/>
      <c r="N583" s="989"/>
      <c r="O583" s="989"/>
      <c r="P583" s="989"/>
      <c r="Q583" s="989"/>
      <c r="R583" s="989"/>
      <c r="S583" s="989"/>
      <c r="T583" s="989"/>
      <c r="U583" s="989"/>
      <c r="V583" s="989"/>
      <c r="W583" s="989"/>
      <c r="X583" s="989"/>
      <c r="Y583" s="989"/>
      <c r="Z583" s="989"/>
    </row>
    <row r="584" spans="1:26" ht="15.75" customHeight="1">
      <c r="A584" s="989"/>
      <c r="B584" s="1079"/>
      <c r="C584" s="989"/>
      <c r="D584" s="989"/>
      <c r="E584" s="989"/>
      <c r="F584" s="989"/>
      <c r="G584" s="989"/>
      <c r="H584" s="989"/>
      <c r="I584" s="989"/>
      <c r="J584" s="989"/>
      <c r="K584" s="989"/>
      <c r="L584" s="989"/>
      <c r="M584" s="989"/>
      <c r="N584" s="989"/>
      <c r="O584" s="989"/>
      <c r="P584" s="989"/>
      <c r="Q584" s="989"/>
      <c r="R584" s="989"/>
      <c r="S584" s="989"/>
      <c r="T584" s="989"/>
      <c r="U584" s="989"/>
      <c r="V584" s="989"/>
      <c r="W584" s="989"/>
      <c r="X584" s="989"/>
      <c r="Y584" s="989"/>
      <c r="Z584" s="989"/>
    </row>
    <row r="585" spans="1:26" ht="15.75" customHeight="1">
      <c r="A585" s="989"/>
      <c r="B585" s="1079"/>
      <c r="C585" s="989"/>
      <c r="D585" s="989"/>
      <c r="E585" s="989"/>
      <c r="F585" s="989"/>
      <c r="G585" s="989"/>
      <c r="H585" s="989"/>
      <c r="I585" s="989"/>
      <c r="J585" s="989"/>
      <c r="K585" s="989"/>
      <c r="L585" s="989"/>
      <c r="M585" s="989"/>
      <c r="N585" s="989"/>
      <c r="O585" s="989"/>
      <c r="P585" s="989"/>
      <c r="Q585" s="989"/>
      <c r="R585" s="989"/>
      <c r="S585" s="989"/>
      <c r="T585" s="989"/>
      <c r="U585" s="989"/>
      <c r="V585" s="989"/>
      <c r="W585" s="989"/>
      <c r="X585" s="989"/>
      <c r="Y585" s="989"/>
      <c r="Z585" s="989"/>
    </row>
    <row r="586" spans="1:26" ht="15.75" customHeight="1">
      <c r="A586" s="989"/>
      <c r="B586" s="1079"/>
      <c r="C586" s="989"/>
      <c r="D586" s="989"/>
      <c r="E586" s="989"/>
      <c r="F586" s="989"/>
      <c r="G586" s="989"/>
      <c r="H586" s="989"/>
      <c r="I586" s="989"/>
      <c r="J586" s="989"/>
      <c r="K586" s="989"/>
      <c r="L586" s="989"/>
      <c r="M586" s="989"/>
      <c r="N586" s="989"/>
      <c r="O586" s="989"/>
      <c r="P586" s="989"/>
      <c r="Q586" s="989"/>
      <c r="R586" s="989"/>
      <c r="S586" s="989"/>
      <c r="T586" s="989"/>
      <c r="U586" s="989"/>
      <c r="V586" s="989"/>
      <c r="W586" s="989"/>
      <c r="X586" s="989"/>
      <c r="Y586" s="989"/>
      <c r="Z586" s="989"/>
    </row>
    <row r="587" spans="1:26" ht="15.75" customHeight="1">
      <c r="A587" s="989"/>
      <c r="B587" s="1079"/>
      <c r="C587" s="989"/>
      <c r="D587" s="989"/>
      <c r="E587" s="989"/>
      <c r="F587" s="989"/>
      <c r="G587" s="989"/>
      <c r="H587" s="989"/>
      <c r="I587" s="989"/>
      <c r="J587" s="989"/>
      <c r="K587" s="989"/>
      <c r="L587" s="989"/>
      <c r="M587" s="989"/>
      <c r="N587" s="989"/>
      <c r="O587" s="989"/>
      <c r="P587" s="989"/>
      <c r="Q587" s="989"/>
      <c r="R587" s="989"/>
      <c r="S587" s="989"/>
      <c r="T587" s="989"/>
      <c r="U587" s="989"/>
      <c r="V587" s="989"/>
      <c r="W587" s="989"/>
      <c r="X587" s="989"/>
      <c r="Y587" s="989"/>
      <c r="Z587" s="989"/>
    </row>
    <row r="588" spans="1:26" ht="15.75" customHeight="1">
      <c r="A588" s="989"/>
      <c r="B588" s="1079"/>
      <c r="C588" s="989"/>
      <c r="D588" s="989"/>
      <c r="E588" s="989"/>
      <c r="F588" s="989"/>
      <c r="G588" s="989"/>
      <c r="H588" s="989"/>
      <c r="I588" s="989"/>
      <c r="J588" s="989"/>
      <c r="K588" s="989"/>
      <c r="L588" s="989"/>
      <c r="M588" s="989"/>
      <c r="N588" s="989"/>
      <c r="O588" s="989"/>
      <c r="P588" s="989"/>
      <c r="Q588" s="989"/>
      <c r="R588" s="989"/>
      <c r="S588" s="989"/>
      <c r="T588" s="989"/>
      <c r="U588" s="989"/>
      <c r="V588" s="989"/>
      <c r="W588" s="989"/>
      <c r="X588" s="989"/>
      <c r="Y588" s="989"/>
      <c r="Z588" s="989"/>
    </row>
    <row r="589" spans="1:26" ht="15.75" customHeight="1">
      <c r="A589" s="989"/>
      <c r="B589" s="1079"/>
      <c r="C589" s="989"/>
      <c r="D589" s="989"/>
      <c r="E589" s="989"/>
      <c r="F589" s="989"/>
      <c r="G589" s="989"/>
      <c r="H589" s="989"/>
      <c r="I589" s="989"/>
      <c r="J589" s="989"/>
      <c r="K589" s="989"/>
      <c r="L589" s="989"/>
      <c r="M589" s="989"/>
      <c r="N589" s="989"/>
      <c r="O589" s="989"/>
      <c r="P589" s="989"/>
      <c r="Q589" s="989"/>
      <c r="R589" s="989"/>
      <c r="S589" s="989"/>
      <c r="T589" s="989"/>
      <c r="U589" s="989"/>
      <c r="V589" s="989"/>
      <c r="W589" s="989"/>
      <c r="X589" s="989"/>
      <c r="Y589" s="989"/>
      <c r="Z589" s="989"/>
    </row>
    <row r="590" spans="1:26" ht="15.75" customHeight="1">
      <c r="A590" s="989"/>
      <c r="B590" s="1079"/>
      <c r="C590" s="989"/>
      <c r="D590" s="989"/>
      <c r="E590" s="989"/>
      <c r="F590" s="989"/>
      <c r="G590" s="989"/>
      <c r="H590" s="989"/>
      <c r="I590" s="989"/>
      <c r="J590" s="989"/>
      <c r="K590" s="989"/>
      <c r="L590" s="989"/>
      <c r="M590" s="989"/>
      <c r="N590" s="989"/>
      <c r="O590" s="989"/>
      <c r="P590" s="989"/>
      <c r="Q590" s="989"/>
      <c r="R590" s="989"/>
      <c r="S590" s="989"/>
      <c r="T590" s="989"/>
      <c r="U590" s="989"/>
      <c r="V590" s="989"/>
      <c r="W590" s="989"/>
      <c r="X590" s="989"/>
      <c r="Y590" s="989"/>
      <c r="Z590" s="989"/>
    </row>
    <row r="591" spans="1:26" ht="15.75" customHeight="1">
      <c r="A591" s="989"/>
      <c r="B591" s="1079"/>
      <c r="C591" s="989"/>
      <c r="D591" s="989"/>
      <c r="E591" s="989"/>
      <c r="F591" s="989"/>
      <c r="G591" s="989"/>
      <c r="H591" s="989"/>
      <c r="I591" s="989"/>
      <c r="J591" s="989"/>
      <c r="K591" s="989"/>
      <c r="L591" s="989"/>
      <c r="M591" s="989"/>
      <c r="N591" s="989"/>
      <c r="O591" s="989"/>
      <c r="P591" s="989"/>
      <c r="Q591" s="989"/>
      <c r="R591" s="989"/>
      <c r="S591" s="989"/>
      <c r="T591" s="989"/>
      <c r="U591" s="989"/>
      <c r="V591" s="989"/>
      <c r="W591" s="989"/>
      <c r="X591" s="989"/>
      <c r="Y591" s="989"/>
      <c r="Z591" s="989"/>
    </row>
    <row r="592" spans="1:26" ht="15.75" customHeight="1">
      <c r="A592" s="989"/>
      <c r="B592" s="1079"/>
      <c r="C592" s="989"/>
      <c r="D592" s="989"/>
      <c r="E592" s="989"/>
      <c r="F592" s="989"/>
      <c r="G592" s="989"/>
      <c r="H592" s="989"/>
      <c r="I592" s="989"/>
      <c r="J592" s="989"/>
      <c r="K592" s="989"/>
      <c r="L592" s="989"/>
      <c r="M592" s="989"/>
      <c r="N592" s="989"/>
      <c r="O592" s="989"/>
      <c r="P592" s="989"/>
      <c r="Q592" s="989"/>
      <c r="R592" s="989"/>
      <c r="S592" s="989"/>
      <c r="T592" s="989"/>
      <c r="U592" s="989"/>
      <c r="V592" s="989"/>
      <c r="W592" s="989"/>
      <c r="X592" s="989"/>
      <c r="Y592" s="989"/>
      <c r="Z592" s="989"/>
    </row>
    <row r="593" spans="1:26" ht="15.75" customHeight="1">
      <c r="A593" s="989"/>
      <c r="B593" s="1079"/>
      <c r="C593" s="989"/>
      <c r="D593" s="989"/>
      <c r="E593" s="989"/>
      <c r="F593" s="989"/>
      <c r="G593" s="989"/>
      <c r="H593" s="989"/>
      <c r="I593" s="989"/>
      <c r="J593" s="989"/>
      <c r="K593" s="989"/>
      <c r="L593" s="989"/>
      <c r="M593" s="989"/>
      <c r="N593" s="989"/>
      <c r="O593" s="989"/>
      <c r="P593" s="989"/>
      <c r="Q593" s="989"/>
      <c r="R593" s="989"/>
      <c r="S593" s="989"/>
      <c r="T593" s="989"/>
      <c r="U593" s="989"/>
      <c r="V593" s="989"/>
      <c r="W593" s="989"/>
      <c r="X593" s="989"/>
      <c r="Y593" s="989"/>
      <c r="Z593" s="989"/>
    </row>
    <row r="594" spans="1:26" ht="15.75" customHeight="1">
      <c r="A594" s="989"/>
      <c r="B594" s="1079"/>
      <c r="C594" s="989"/>
      <c r="D594" s="989"/>
      <c r="E594" s="989"/>
      <c r="F594" s="989"/>
      <c r="G594" s="989"/>
      <c r="H594" s="989"/>
      <c r="I594" s="989"/>
      <c r="J594" s="989"/>
      <c r="K594" s="989"/>
      <c r="L594" s="989"/>
      <c r="M594" s="989"/>
      <c r="N594" s="989"/>
      <c r="O594" s="989"/>
      <c r="P594" s="989"/>
      <c r="Q594" s="989"/>
      <c r="R594" s="989"/>
      <c r="S594" s="989"/>
      <c r="T594" s="989"/>
      <c r="U594" s="989"/>
      <c r="V594" s="989"/>
      <c r="W594" s="989"/>
      <c r="X594" s="989"/>
      <c r="Y594" s="989"/>
      <c r="Z594" s="989"/>
    </row>
    <row r="595" spans="1:26" ht="15.75" customHeight="1">
      <c r="A595" s="989"/>
      <c r="B595" s="1079"/>
      <c r="C595" s="989"/>
      <c r="D595" s="989"/>
      <c r="E595" s="989"/>
      <c r="F595" s="989"/>
      <c r="G595" s="989"/>
      <c r="H595" s="989"/>
      <c r="I595" s="989"/>
      <c r="J595" s="989"/>
      <c r="K595" s="989"/>
      <c r="L595" s="989"/>
      <c r="M595" s="989"/>
      <c r="N595" s="989"/>
      <c r="O595" s="989"/>
      <c r="P595" s="989"/>
      <c r="Q595" s="989"/>
      <c r="R595" s="989"/>
      <c r="S595" s="989"/>
      <c r="T595" s="989"/>
      <c r="U595" s="989"/>
      <c r="V595" s="989"/>
      <c r="W595" s="989"/>
      <c r="X595" s="989"/>
      <c r="Y595" s="989"/>
      <c r="Z595" s="989"/>
    </row>
    <row r="596" spans="1:26" ht="15.75" customHeight="1">
      <c r="A596" s="989"/>
      <c r="B596" s="1079"/>
      <c r="C596" s="989"/>
      <c r="D596" s="989"/>
      <c r="E596" s="989"/>
      <c r="F596" s="989"/>
      <c r="G596" s="989"/>
      <c r="H596" s="989"/>
      <c r="I596" s="989"/>
      <c r="J596" s="989"/>
      <c r="K596" s="989"/>
      <c r="L596" s="989"/>
      <c r="M596" s="989"/>
      <c r="N596" s="989"/>
      <c r="O596" s="989"/>
      <c r="P596" s="989"/>
      <c r="Q596" s="989"/>
      <c r="R596" s="989"/>
      <c r="S596" s="989"/>
      <c r="T596" s="989"/>
      <c r="U596" s="989"/>
      <c r="V596" s="989"/>
      <c r="W596" s="989"/>
      <c r="X596" s="989"/>
      <c r="Y596" s="989"/>
      <c r="Z596" s="989"/>
    </row>
    <row r="597" spans="1:26" ht="15.75" customHeight="1">
      <c r="A597" s="989"/>
      <c r="B597" s="1079"/>
      <c r="C597" s="989"/>
      <c r="D597" s="989"/>
      <c r="E597" s="989"/>
      <c r="F597" s="989"/>
      <c r="G597" s="989"/>
      <c r="H597" s="989"/>
      <c r="I597" s="989"/>
      <c r="J597" s="989"/>
      <c r="K597" s="989"/>
      <c r="L597" s="989"/>
      <c r="M597" s="989"/>
      <c r="N597" s="989"/>
      <c r="O597" s="989"/>
      <c r="P597" s="989"/>
      <c r="Q597" s="989"/>
      <c r="R597" s="989"/>
      <c r="S597" s="989"/>
      <c r="T597" s="989"/>
      <c r="U597" s="989"/>
      <c r="V597" s="989"/>
      <c r="W597" s="989"/>
      <c r="X597" s="989"/>
      <c r="Y597" s="989"/>
      <c r="Z597" s="989"/>
    </row>
    <row r="598" spans="1:26" ht="15.75" customHeight="1">
      <c r="A598" s="989"/>
      <c r="B598" s="1079"/>
      <c r="C598" s="989"/>
      <c r="D598" s="989"/>
      <c r="E598" s="989"/>
      <c r="F598" s="989"/>
      <c r="G598" s="989"/>
      <c r="H598" s="989"/>
      <c r="I598" s="989"/>
      <c r="J598" s="989"/>
      <c r="K598" s="989"/>
      <c r="L598" s="989"/>
      <c r="M598" s="989"/>
      <c r="N598" s="989"/>
      <c r="O598" s="989"/>
      <c r="P598" s="989"/>
      <c r="Q598" s="989"/>
      <c r="R598" s="989"/>
      <c r="S598" s="989"/>
      <c r="T598" s="989"/>
      <c r="U598" s="989"/>
      <c r="V598" s="989"/>
      <c r="W598" s="989"/>
      <c r="X598" s="989"/>
      <c r="Y598" s="989"/>
      <c r="Z598" s="989"/>
    </row>
    <row r="599" spans="1:26" ht="15.75" customHeight="1">
      <c r="A599" s="989"/>
      <c r="B599" s="1079"/>
      <c r="C599" s="989"/>
      <c r="D599" s="989"/>
      <c r="E599" s="989"/>
      <c r="F599" s="989"/>
      <c r="G599" s="989"/>
      <c r="H599" s="989"/>
      <c r="I599" s="989"/>
      <c r="J599" s="989"/>
      <c r="K599" s="989"/>
      <c r="L599" s="989"/>
      <c r="M599" s="989"/>
      <c r="N599" s="989"/>
      <c r="O599" s="989"/>
      <c r="P599" s="989"/>
      <c r="Q599" s="989"/>
      <c r="R599" s="989"/>
      <c r="S599" s="989"/>
      <c r="T599" s="989"/>
      <c r="U599" s="989"/>
      <c r="V599" s="989"/>
      <c r="W599" s="989"/>
      <c r="X599" s="989"/>
      <c r="Y599" s="989"/>
      <c r="Z599" s="989"/>
    </row>
    <row r="600" spans="1:26" ht="15.75" customHeight="1">
      <c r="A600" s="989"/>
      <c r="B600" s="1079"/>
      <c r="C600" s="989"/>
      <c r="D600" s="989"/>
      <c r="E600" s="989"/>
      <c r="F600" s="989"/>
      <c r="G600" s="989"/>
      <c r="H600" s="989"/>
      <c r="I600" s="989"/>
      <c r="J600" s="989"/>
      <c r="K600" s="989"/>
      <c r="L600" s="989"/>
      <c r="M600" s="989"/>
      <c r="N600" s="989"/>
      <c r="O600" s="989"/>
      <c r="P600" s="989"/>
      <c r="Q600" s="989"/>
      <c r="R600" s="989"/>
      <c r="S600" s="989"/>
      <c r="T600" s="989"/>
      <c r="U600" s="989"/>
      <c r="V600" s="989"/>
      <c r="W600" s="989"/>
      <c r="X600" s="989"/>
      <c r="Y600" s="989"/>
      <c r="Z600" s="989"/>
    </row>
    <row r="601" spans="1:26" ht="15.75" customHeight="1">
      <c r="A601" s="989"/>
      <c r="B601" s="1079"/>
      <c r="C601" s="989"/>
      <c r="D601" s="989"/>
      <c r="E601" s="989"/>
      <c r="F601" s="989"/>
      <c r="G601" s="989"/>
      <c r="H601" s="989"/>
      <c r="I601" s="989"/>
      <c r="J601" s="989"/>
      <c r="K601" s="989"/>
      <c r="L601" s="989"/>
      <c r="M601" s="989"/>
      <c r="N601" s="989"/>
      <c r="O601" s="989"/>
      <c r="P601" s="989"/>
      <c r="Q601" s="989"/>
      <c r="R601" s="989"/>
      <c r="S601" s="989"/>
      <c r="T601" s="989"/>
      <c r="U601" s="989"/>
      <c r="V601" s="989"/>
      <c r="W601" s="989"/>
      <c r="X601" s="989"/>
      <c r="Y601" s="989"/>
      <c r="Z601" s="989"/>
    </row>
    <row r="602" spans="1:26" ht="15.75" customHeight="1">
      <c r="A602" s="989"/>
      <c r="B602" s="1079"/>
      <c r="C602" s="989"/>
      <c r="D602" s="989"/>
      <c r="E602" s="989"/>
      <c r="F602" s="989"/>
      <c r="G602" s="989"/>
      <c r="H602" s="989"/>
      <c r="I602" s="989"/>
      <c r="J602" s="989"/>
      <c r="K602" s="989"/>
      <c r="L602" s="989"/>
      <c r="M602" s="989"/>
      <c r="N602" s="989"/>
      <c r="O602" s="989"/>
      <c r="P602" s="989"/>
      <c r="Q602" s="989"/>
      <c r="R602" s="989"/>
      <c r="S602" s="989"/>
      <c r="T602" s="989"/>
      <c r="U602" s="989"/>
      <c r="V602" s="989"/>
      <c r="W602" s="989"/>
      <c r="X602" s="989"/>
      <c r="Y602" s="989"/>
      <c r="Z602" s="989"/>
    </row>
    <row r="603" spans="1:26" ht="15.75" customHeight="1">
      <c r="A603" s="989"/>
      <c r="B603" s="1079"/>
      <c r="C603" s="989"/>
      <c r="D603" s="989"/>
      <c r="E603" s="989"/>
      <c r="F603" s="989"/>
      <c r="G603" s="989"/>
      <c r="H603" s="989"/>
      <c r="I603" s="989"/>
      <c r="J603" s="989"/>
      <c r="K603" s="989"/>
      <c r="L603" s="989"/>
      <c r="M603" s="989"/>
      <c r="N603" s="989"/>
      <c r="O603" s="989"/>
      <c r="P603" s="989"/>
      <c r="Q603" s="989"/>
      <c r="R603" s="989"/>
      <c r="S603" s="989"/>
      <c r="T603" s="989"/>
      <c r="U603" s="989"/>
      <c r="V603" s="989"/>
      <c r="W603" s="989"/>
      <c r="X603" s="989"/>
      <c r="Y603" s="989"/>
      <c r="Z603" s="989"/>
    </row>
    <row r="604" spans="1:26" ht="15.75" customHeight="1">
      <c r="A604" s="989"/>
      <c r="B604" s="1079"/>
      <c r="C604" s="989"/>
      <c r="D604" s="989"/>
      <c r="E604" s="989"/>
      <c r="F604" s="989"/>
      <c r="G604" s="989"/>
      <c r="H604" s="989"/>
      <c r="I604" s="989"/>
      <c r="J604" s="989"/>
      <c r="K604" s="989"/>
      <c r="L604" s="989"/>
      <c r="M604" s="989"/>
      <c r="N604" s="989"/>
      <c r="O604" s="989"/>
      <c r="P604" s="989"/>
      <c r="Q604" s="989"/>
      <c r="R604" s="989"/>
      <c r="S604" s="989"/>
      <c r="T604" s="989"/>
      <c r="U604" s="989"/>
      <c r="V604" s="989"/>
      <c r="W604" s="989"/>
      <c r="X604" s="989"/>
      <c r="Y604" s="989"/>
      <c r="Z604" s="989"/>
    </row>
    <row r="605" spans="1:26" ht="15.75" customHeight="1">
      <c r="A605" s="989"/>
      <c r="B605" s="1079"/>
      <c r="C605" s="989"/>
      <c r="D605" s="989"/>
      <c r="E605" s="989"/>
      <c r="F605" s="989"/>
      <c r="G605" s="989"/>
      <c r="H605" s="989"/>
      <c r="I605" s="989"/>
      <c r="J605" s="989"/>
      <c r="K605" s="989"/>
      <c r="L605" s="989"/>
      <c r="M605" s="989"/>
      <c r="N605" s="989"/>
      <c r="O605" s="989"/>
      <c r="P605" s="989"/>
      <c r="Q605" s="989"/>
      <c r="R605" s="989"/>
      <c r="S605" s="989"/>
      <c r="T605" s="989"/>
      <c r="U605" s="989"/>
      <c r="V605" s="989"/>
      <c r="W605" s="989"/>
      <c r="X605" s="989"/>
      <c r="Y605" s="989"/>
      <c r="Z605" s="989"/>
    </row>
    <row r="606" spans="1:26" ht="15.75" customHeight="1">
      <c r="A606" s="989"/>
      <c r="B606" s="1079"/>
      <c r="C606" s="989"/>
      <c r="D606" s="989"/>
      <c r="E606" s="989"/>
      <c r="F606" s="989"/>
      <c r="G606" s="989"/>
      <c r="H606" s="989"/>
      <c r="I606" s="989"/>
      <c r="J606" s="989"/>
      <c r="K606" s="989"/>
      <c r="L606" s="989"/>
      <c r="M606" s="989"/>
      <c r="N606" s="989"/>
      <c r="O606" s="989"/>
      <c r="P606" s="989"/>
      <c r="Q606" s="989"/>
      <c r="R606" s="989"/>
      <c r="S606" s="989"/>
      <c r="T606" s="989"/>
      <c r="U606" s="989"/>
      <c r="V606" s="989"/>
      <c r="W606" s="989"/>
      <c r="X606" s="989"/>
      <c r="Y606" s="989"/>
      <c r="Z606" s="989"/>
    </row>
    <row r="607" spans="1:26" ht="15.75" customHeight="1">
      <c r="A607" s="989"/>
      <c r="B607" s="1079"/>
      <c r="C607" s="989"/>
      <c r="D607" s="989"/>
      <c r="E607" s="989"/>
      <c r="F607" s="989"/>
      <c r="G607" s="989"/>
      <c r="H607" s="989"/>
      <c r="I607" s="989"/>
      <c r="J607" s="989"/>
      <c r="K607" s="989"/>
      <c r="L607" s="989"/>
      <c r="M607" s="989"/>
      <c r="N607" s="989"/>
      <c r="O607" s="989"/>
      <c r="P607" s="989"/>
      <c r="Q607" s="989"/>
      <c r="R607" s="989"/>
      <c r="S607" s="989"/>
      <c r="T607" s="989"/>
      <c r="U607" s="989"/>
      <c r="V607" s="989"/>
      <c r="W607" s="989"/>
      <c r="X607" s="989"/>
      <c r="Y607" s="989"/>
      <c r="Z607" s="989"/>
    </row>
    <row r="608" spans="1:26" ht="15.75" customHeight="1">
      <c r="A608" s="989"/>
      <c r="B608" s="1079"/>
      <c r="C608" s="989"/>
      <c r="D608" s="989"/>
      <c r="E608" s="989"/>
      <c r="F608" s="989"/>
      <c r="G608" s="989"/>
      <c r="H608" s="989"/>
      <c r="I608" s="989"/>
      <c r="J608" s="989"/>
      <c r="K608" s="989"/>
      <c r="L608" s="989"/>
      <c r="M608" s="989"/>
      <c r="N608" s="989"/>
      <c r="O608" s="989"/>
      <c r="P608" s="989"/>
      <c r="Q608" s="989"/>
      <c r="R608" s="989"/>
      <c r="S608" s="989"/>
      <c r="T608" s="989"/>
      <c r="U608" s="989"/>
      <c r="V608" s="989"/>
      <c r="W608" s="989"/>
      <c r="X608" s="989"/>
      <c r="Y608" s="989"/>
      <c r="Z608" s="989"/>
    </row>
    <row r="609" spans="1:26" ht="15.75" customHeight="1">
      <c r="A609" s="989"/>
      <c r="B609" s="1079"/>
      <c r="C609" s="989"/>
      <c r="D609" s="989"/>
      <c r="E609" s="989"/>
      <c r="F609" s="989"/>
      <c r="G609" s="989"/>
      <c r="H609" s="989"/>
      <c r="I609" s="989"/>
      <c r="J609" s="989"/>
      <c r="K609" s="989"/>
      <c r="L609" s="989"/>
      <c r="M609" s="989"/>
      <c r="N609" s="989"/>
      <c r="O609" s="989"/>
      <c r="P609" s="989"/>
      <c r="Q609" s="989"/>
      <c r="R609" s="989"/>
      <c r="S609" s="989"/>
      <c r="T609" s="989"/>
      <c r="U609" s="989"/>
      <c r="V609" s="989"/>
      <c r="W609" s="989"/>
      <c r="X609" s="989"/>
      <c r="Y609" s="989"/>
      <c r="Z609" s="989"/>
    </row>
    <row r="610" spans="1:26" ht="15.75" customHeight="1">
      <c r="A610" s="989"/>
      <c r="B610" s="1079"/>
      <c r="C610" s="989"/>
      <c r="D610" s="989"/>
      <c r="E610" s="989"/>
      <c r="F610" s="989"/>
      <c r="G610" s="989"/>
      <c r="H610" s="989"/>
      <c r="I610" s="989"/>
      <c r="J610" s="989"/>
      <c r="K610" s="989"/>
      <c r="L610" s="989"/>
      <c r="M610" s="989"/>
      <c r="N610" s="989"/>
      <c r="O610" s="989"/>
      <c r="P610" s="989"/>
      <c r="Q610" s="989"/>
      <c r="R610" s="989"/>
      <c r="S610" s="989"/>
      <c r="T610" s="989"/>
      <c r="U610" s="989"/>
      <c r="V610" s="989"/>
      <c r="W610" s="989"/>
      <c r="X610" s="989"/>
      <c r="Y610" s="989"/>
      <c r="Z610" s="989"/>
    </row>
    <row r="611" spans="1:26" ht="15.75" customHeight="1">
      <c r="A611" s="989"/>
      <c r="B611" s="1079"/>
      <c r="C611" s="989"/>
      <c r="D611" s="989"/>
      <c r="E611" s="989"/>
      <c r="F611" s="989"/>
      <c r="G611" s="989"/>
      <c r="H611" s="989"/>
      <c r="I611" s="989"/>
      <c r="J611" s="989"/>
      <c r="K611" s="989"/>
      <c r="L611" s="989"/>
      <c r="M611" s="989"/>
      <c r="N611" s="989"/>
      <c r="O611" s="989"/>
      <c r="P611" s="989"/>
      <c r="Q611" s="989"/>
      <c r="R611" s="989"/>
      <c r="S611" s="989"/>
      <c r="T611" s="989"/>
      <c r="U611" s="989"/>
      <c r="V611" s="989"/>
      <c r="W611" s="989"/>
      <c r="X611" s="989"/>
      <c r="Y611" s="989"/>
      <c r="Z611" s="989"/>
    </row>
    <row r="612" spans="1:26" ht="15.75" customHeight="1">
      <c r="A612" s="989"/>
      <c r="B612" s="1079"/>
      <c r="C612" s="989"/>
      <c r="D612" s="989"/>
      <c r="E612" s="989"/>
      <c r="F612" s="989"/>
      <c r="G612" s="989"/>
      <c r="H612" s="989"/>
      <c r="I612" s="989"/>
      <c r="J612" s="989"/>
      <c r="K612" s="989"/>
      <c r="L612" s="989"/>
      <c r="M612" s="989"/>
      <c r="N612" s="989"/>
      <c r="O612" s="989"/>
      <c r="P612" s="989"/>
      <c r="Q612" s="989"/>
      <c r="R612" s="989"/>
      <c r="S612" s="989"/>
      <c r="T612" s="989"/>
      <c r="U612" s="989"/>
      <c r="V612" s="989"/>
      <c r="W612" s="989"/>
      <c r="X612" s="989"/>
      <c r="Y612" s="989"/>
      <c r="Z612" s="989"/>
    </row>
    <row r="613" spans="1:26" ht="15.75" customHeight="1">
      <c r="A613" s="989"/>
      <c r="B613" s="1079"/>
      <c r="C613" s="989"/>
      <c r="D613" s="989"/>
      <c r="E613" s="989"/>
      <c r="F613" s="989"/>
      <c r="G613" s="989"/>
      <c r="H613" s="989"/>
      <c r="I613" s="989"/>
      <c r="J613" s="989"/>
      <c r="K613" s="989"/>
      <c r="L613" s="989"/>
      <c r="M613" s="989"/>
      <c r="N613" s="989"/>
      <c r="O613" s="989"/>
      <c r="P613" s="989"/>
      <c r="Q613" s="989"/>
      <c r="R613" s="989"/>
      <c r="S613" s="989"/>
      <c r="T613" s="989"/>
      <c r="U613" s="989"/>
      <c r="V613" s="989"/>
      <c r="W613" s="989"/>
      <c r="X613" s="989"/>
      <c r="Y613" s="989"/>
      <c r="Z613" s="989"/>
    </row>
    <row r="614" spans="1:26" ht="15.75" customHeight="1">
      <c r="A614" s="989"/>
      <c r="B614" s="1079"/>
      <c r="C614" s="989"/>
      <c r="D614" s="989"/>
      <c r="E614" s="989"/>
      <c r="F614" s="989"/>
      <c r="G614" s="989"/>
      <c r="H614" s="989"/>
      <c r="I614" s="989"/>
      <c r="J614" s="989"/>
      <c r="K614" s="989"/>
      <c r="L614" s="989"/>
      <c r="M614" s="989"/>
      <c r="N614" s="989"/>
      <c r="O614" s="989"/>
      <c r="P614" s="989"/>
      <c r="Q614" s="989"/>
      <c r="R614" s="989"/>
      <c r="S614" s="989"/>
      <c r="T614" s="989"/>
      <c r="U614" s="989"/>
      <c r="V614" s="989"/>
      <c r="W614" s="989"/>
      <c r="X614" s="989"/>
      <c r="Y614" s="989"/>
      <c r="Z614" s="989"/>
    </row>
    <row r="615" spans="1:26" ht="15.75" customHeight="1">
      <c r="A615" s="989"/>
      <c r="B615" s="1079"/>
      <c r="C615" s="989"/>
      <c r="D615" s="989"/>
      <c r="E615" s="989"/>
      <c r="F615" s="989"/>
      <c r="G615" s="989"/>
      <c r="H615" s="989"/>
      <c r="I615" s="989"/>
      <c r="J615" s="989"/>
      <c r="K615" s="989"/>
      <c r="L615" s="989"/>
      <c r="M615" s="989"/>
      <c r="N615" s="989"/>
      <c r="O615" s="989"/>
      <c r="P615" s="989"/>
      <c r="Q615" s="989"/>
      <c r="R615" s="989"/>
      <c r="S615" s="989"/>
      <c r="T615" s="989"/>
      <c r="U615" s="989"/>
      <c r="V615" s="989"/>
      <c r="W615" s="989"/>
      <c r="X615" s="989"/>
      <c r="Y615" s="989"/>
      <c r="Z615" s="989"/>
    </row>
    <row r="616" spans="1:26" ht="15.75" customHeight="1">
      <c r="A616" s="989"/>
      <c r="B616" s="1079"/>
      <c r="C616" s="989"/>
      <c r="D616" s="989"/>
      <c r="E616" s="989"/>
      <c r="F616" s="989"/>
      <c r="G616" s="989"/>
      <c r="H616" s="989"/>
      <c r="I616" s="989"/>
      <c r="J616" s="989"/>
      <c r="K616" s="989"/>
      <c r="L616" s="989"/>
      <c r="M616" s="989"/>
      <c r="N616" s="989"/>
      <c r="O616" s="989"/>
      <c r="P616" s="989"/>
      <c r="Q616" s="989"/>
      <c r="R616" s="989"/>
      <c r="S616" s="989"/>
      <c r="T616" s="989"/>
      <c r="U616" s="989"/>
      <c r="V616" s="989"/>
      <c r="W616" s="989"/>
      <c r="X616" s="989"/>
      <c r="Y616" s="989"/>
      <c r="Z616" s="989"/>
    </row>
    <row r="617" spans="1:26" ht="15.75" customHeight="1">
      <c r="A617" s="989"/>
      <c r="B617" s="1079"/>
      <c r="C617" s="989"/>
      <c r="D617" s="989"/>
      <c r="E617" s="989"/>
      <c r="F617" s="989"/>
      <c r="G617" s="989"/>
      <c r="H617" s="989"/>
      <c r="I617" s="989"/>
      <c r="J617" s="989"/>
      <c r="K617" s="989"/>
      <c r="L617" s="989"/>
      <c r="M617" s="989"/>
      <c r="N617" s="989"/>
      <c r="O617" s="989"/>
      <c r="P617" s="989"/>
      <c r="Q617" s="989"/>
      <c r="R617" s="989"/>
      <c r="S617" s="989"/>
      <c r="T617" s="989"/>
      <c r="U617" s="989"/>
      <c r="V617" s="989"/>
      <c r="W617" s="989"/>
      <c r="X617" s="989"/>
      <c r="Y617" s="989"/>
      <c r="Z617" s="989"/>
    </row>
    <row r="618" spans="1:26" ht="15.75" customHeight="1">
      <c r="A618" s="989"/>
      <c r="B618" s="1079"/>
      <c r="C618" s="989"/>
      <c r="D618" s="989"/>
      <c r="E618" s="989"/>
      <c r="F618" s="989"/>
      <c r="G618" s="989"/>
      <c r="H618" s="989"/>
      <c r="I618" s="989"/>
      <c r="J618" s="989"/>
      <c r="K618" s="989"/>
      <c r="L618" s="989"/>
      <c r="M618" s="989"/>
      <c r="N618" s="989"/>
      <c r="O618" s="989"/>
      <c r="P618" s="989"/>
      <c r="Q618" s="989"/>
      <c r="R618" s="989"/>
      <c r="S618" s="989"/>
      <c r="T618" s="989"/>
      <c r="U618" s="989"/>
      <c r="V618" s="989"/>
      <c r="W618" s="989"/>
      <c r="X618" s="989"/>
      <c r="Y618" s="989"/>
      <c r="Z618" s="989"/>
    </row>
    <row r="619" spans="1:26" ht="15.75" customHeight="1">
      <c r="A619" s="989"/>
      <c r="B619" s="1079"/>
      <c r="C619" s="989"/>
      <c r="D619" s="989"/>
      <c r="E619" s="989"/>
      <c r="F619" s="989"/>
      <c r="G619" s="989"/>
      <c r="H619" s="989"/>
      <c r="I619" s="989"/>
      <c r="J619" s="989"/>
      <c r="K619" s="989"/>
      <c r="L619" s="989"/>
      <c r="M619" s="989"/>
      <c r="N619" s="989"/>
      <c r="O619" s="989"/>
      <c r="P619" s="989"/>
      <c r="Q619" s="989"/>
      <c r="R619" s="989"/>
      <c r="S619" s="989"/>
      <c r="T619" s="989"/>
      <c r="U619" s="989"/>
      <c r="V619" s="989"/>
      <c r="W619" s="989"/>
      <c r="X619" s="989"/>
      <c r="Y619" s="989"/>
      <c r="Z619" s="989"/>
    </row>
    <row r="620" spans="1:26" ht="15.75" customHeight="1">
      <c r="A620" s="989"/>
      <c r="B620" s="1079"/>
      <c r="C620" s="989"/>
      <c r="D620" s="989"/>
      <c r="E620" s="989"/>
      <c r="F620" s="989"/>
      <c r="G620" s="989"/>
      <c r="H620" s="989"/>
      <c r="I620" s="989"/>
      <c r="J620" s="989"/>
      <c r="K620" s="989"/>
      <c r="L620" s="989"/>
      <c r="M620" s="989"/>
      <c r="N620" s="989"/>
      <c r="O620" s="989"/>
      <c r="P620" s="989"/>
      <c r="Q620" s="989"/>
      <c r="R620" s="989"/>
      <c r="S620" s="989"/>
      <c r="T620" s="989"/>
      <c r="U620" s="989"/>
      <c r="V620" s="989"/>
      <c r="W620" s="989"/>
      <c r="X620" s="989"/>
      <c r="Y620" s="989"/>
      <c r="Z620" s="989"/>
    </row>
    <row r="621" spans="1:26" ht="15.75" customHeight="1">
      <c r="A621" s="989"/>
      <c r="B621" s="1079"/>
      <c r="C621" s="989"/>
      <c r="D621" s="989"/>
      <c r="E621" s="989"/>
      <c r="F621" s="989"/>
      <c r="G621" s="989"/>
      <c r="H621" s="989"/>
      <c r="I621" s="989"/>
      <c r="J621" s="989"/>
      <c r="K621" s="989"/>
      <c r="L621" s="989"/>
      <c r="M621" s="989"/>
      <c r="N621" s="989"/>
      <c r="O621" s="989"/>
      <c r="P621" s="989"/>
      <c r="Q621" s="989"/>
      <c r="R621" s="989"/>
      <c r="S621" s="989"/>
      <c r="T621" s="989"/>
      <c r="U621" s="989"/>
      <c r="V621" s="989"/>
      <c r="W621" s="989"/>
      <c r="X621" s="989"/>
      <c r="Y621" s="989"/>
      <c r="Z621" s="989"/>
    </row>
    <row r="622" spans="1:26" ht="15.75" customHeight="1">
      <c r="A622" s="989"/>
      <c r="B622" s="1079"/>
      <c r="C622" s="989"/>
      <c r="D622" s="989"/>
      <c r="E622" s="989"/>
      <c r="F622" s="989"/>
      <c r="G622" s="989"/>
      <c r="H622" s="989"/>
      <c r="I622" s="989"/>
      <c r="J622" s="989"/>
      <c r="K622" s="989"/>
      <c r="L622" s="989"/>
      <c r="M622" s="989"/>
      <c r="N622" s="989"/>
      <c r="O622" s="989"/>
      <c r="P622" s="989"/>
      <c r="Q622" s="989"/>
      <c r="R622" s="989"/>
      <c r="S622" s="989"/>
      <c r="T622" s="989"/>
      <c r="U622" s="989"/>
      <c r="V622" s="989"/>
      <c r="W622" s="989"/>
      <c r="X622" s="989"/>
      <c r="Y622" s="989"/>
      <c r="Z622" s="989"/>
    </row>
    <row r="623" spans="1:26" ht="15.75" customHeight="1">
      <c r="A623" s="989"/>
      <c r="B623" s="1079"/>
      <c r="C623" s="989"/>
      <c r="D623" s="989"/>
      <c r="E623" s="989"/>
      <c r="F623" s="989"/>
      <c r="G623" s="989"/>
      <c r="H623" s="989"/>
      <c r="I623" s="989"/>
      <c r="J623" s="989"/>
      <c r="K623" s="989"/>
      <c r="L623" s="989"/>
      <c r="M623" s="989"/>
      <c r="N623" s="989"/>
      <c r="O623" s="989"/>
      <c r="P623" s="989"/>
      <c r="Q623" s="989"/>
      <c r="R623" s="989"/>
      <c r="S623" s="989"/>
      <c r="T623" s="989"/>
      <c r="U623" s="989"/>
      <c r="V623" s="989"/>
      <c r="W623" s="989"/>
      <c r="X623" s="989"/>
      <c r="Y623" s="989"/>
      <c r="Z623" s="989"/>
    </row>
    <row r="624" spans="1:26" ht="15.75" customHeight="1">
      <c r="A624" s="989"/>
      <c r="B624" s="1079"/>
      <c r="C624" s="989"/>
      <c r="D624" s="989"/>
      <c r="E624" s="989"/>
      <c r="F624" s="989"/>
      <c r="G624" s="989"/>
      <c r="H624" s="989"/>
      <c r="I624" s="989"/>
      <c r="J624" s="989"/>
      <c r="K624" s="989"/>
      <c r="L624" s="989"/>
      <c r="M624" s="989"/>
      <c r="N624" s="989"/>
      <c r="O624" s="989"/>
      <c r="P624" s="989"/>
      <c r="Q624" s="989"/>
      <c r="R624" s="989"/>
      <c r="S624" s="989"/>
      <c r="T624" s="989"/>
      <c r="U624" s="989"/>
      <c r="V624" s="989"/>
      <c r="W624" s="989"/>
      <c r="X624" s="989"/>
      <c r="Y624" s="989"/>
      <c r="Z624" s="989"/>
    </row>
    <row r="625" spans="1:26" ht="15.75" customHeight="1">
      <c r="A625" s="989"/>
      <c r="B625" s="1079"/>
      <c r="C625" s="989"/>
      <c r="D625" s="989"/>
      <c r="E625" s="989"/>
      <c r="F625" s="989"/>
      <c r="G625" s="989"/>
      <c r="H625" s="989"/>
      <c r="I625" s="989"/>
      <c r="J625" s="989"/>
      <c r="K625" s="989"/>
      <c r="L625" s="989"/>
      <c r="M625" s="989"/>
      <c r="N625" s="989"/>
      <c r="O625" s="989"/>
      <c r="P625" s="989"/>
      <c r="Q625" s="989"/>
      <c r="R625" s="989"/>
      <c r="S625" s="989"/>
      <c r="T625" s="989"/>
      <c r="U625" s="989"/>
      <c r="V625" s="989"/>
      <c r="W625" s="989"/>
      <c r="X625" s="989"/>
      <c r="Y625" s="989"/>
      <c r="Z625" s="989"/>
    </row>
    <row r="626" spans="1:26" ht="15.75" customHeight="1">
      <c r="A626" s="989"/>
      <c r="B626" s="1079"/>
      <c r="C626" s="989"/>
      <c r="D626" s="989"/>
      <c r="E626" s="989"/>
      <c r="F626" s="989"/>
      <c r="G626" s="989"/>
      <c r="H626" s="989"/>
      <c r="I626" s="989"/>
      <c r="J626" s="989"/>
      <c r="K626" s="989"/>
      <c r="L626" s="989"/>
      <c r="M626" s="989"/>
      <c r="N626" s="989"/>
      <c r="O626" s="989"/>
      <c r="P626" s="989"/>
      <c r="Q626" s="989"/>
      <c r="R626" s="989"/>
      <c r="S626" s="989"/>
      <c r="T626" s="989"/>
      <c r="U626" s="989"/>
      <c r="V626" s="989"/>
      <c r="W626" s="989"/>
      <c r="X626" s="989"/>
      <c r="Y626" s="989"/>
      <c r="Z626" s="989"/>
    </row>
    <row r="627" spans="1:26" ht="15.75" customHeight="1">
      <c r="A627" s="989"/>
      <c r="B627" s="1079"/>
      <c r="C627" s="989"/>
      <c r="D627" s="989"/>
      <c r="E627" s="989"/>
      <c r="F627" s="989"/>
      <c r="G627" s="989"/>
      <c r="H627" s="989"/>
      <c r="I627" s="989"/>
      <c r="J627" s="989"/>
      <c r="K627" s="989"/>
      <c r="L627" s="989"/>
      <c r="M627" s="989"/>
      <c r="N627" s="989"/>
      <c r="O627" s="989"/>
      <c r="P627" s="989"/>
      <c r="Q627" s="989"/>
      <c r="R627" s="989"/>
      <c r="S627" s="989"/>
      <c r="T627" s="989"/>
      <c r="U627" s="989"/>
      <c r="V627" s="989"/>
      <c r="W627" s="989"/>
      <c r="X627" s="989"/>
      <c r="Y627" s="989"/>
      <c r="Z627" s="989"/>
    </row>
    <row r="628" spans="1:26" ht="15.75" customHeight="1">
      <c r="A628" s="989"/>
      <c r="B628" s="1079"/>
      <c r="C628" s="989"/>
      <c r="D628" s="989"/>
      <c r="E628" s="989"/>
      <c r="F628" s="989"/>
      <c r="G628" s="989"/>
      <c r="H628" s="989"/>
      <c r="I628" s="989"/>
      <c r="J628" s="989"/>
      <c r="K628" s="989"/>
      <c r="L628" s="989"/>
      <c r="M628" s="989"/>
      <c r="N628" s="989"/>
      <c r="O628" s="989"/>
      <c r="P628" s="989"/>
      <c r="Q628" s="989"/>
      <c r="R628" s="989"/>
      <c r="S628" s="989"/>
      <c r="T628" s="989"/>
      <c r="U628" s="989"/>
      <c r="V628" s="989"/>
      <c r="W628" s="989"/>
      <c r="X628" s="989"/>
      <c r="Y628" s="989"/>
      <c r="Z628" s="989"/>
    </row>
    <row r="629" spans="1:26" ht="15.75" customHeight="1">
      <c r="A629" s="989"/>
      <c r="B629" s="1079"/>
      <c r="C629" s="989"/>
      <c r="D629" s="989"/>
      <c r="E629" s="989"/>
      <c r="F629" s="989"/>
      <c r="G629" s="989"/>
      <c r="H629" s="989"/>
      <c r="I629" s="989"/>
      <c r="J629" s="989"/>
      <c r="K629" s="989"/>
      <c r="L629" s="989"/>
      <c r="M629" s="989"/>
      <c r="N629" s="989"/>
      <c r="O629" s="989"/>
      <c r="P629" s="989"/>
      <c r="Q629" s="989"/>
      <c r="R629" s="989"/>
      <c r="S629" s="989"/>
      <c r="T629" s="989"/>
      <c r="U629" s="989"/>
      <c r="V629" s="989"/>
      <c r="W629" s="989"/>
      <c r="X629" s="989"/>
      <c r="Y629" s="989"/>
      <c r="Z629" s="989"/>
    </row>
    <row r="630" spans="1:26" ht="15.75" customHeight="1">
      <c r="A630" s="989"/>
      <c r="B630" s="1079"/>
      <c r="C630" s="989"/>
      <c r="D630" s="989"/>
      <c r="E630" s="989"/>
      <c r="F630" s="989"/>
      <c r="G630" s="989"/>
      <c r="H630" s="989"/>
      <c r="I630" s="989"/>
      <c r="J630" s="989"/>
      <c r="K630" s="989"/>
      <c r="L630" s="989"/>
      <c r="M630" s="989"/>
      <c r="N630" s="989"/>
      <c r="O630" s="989"/>
      <c r="P630" s="989"/>
      <c r="Q630" s="989"/>
      <c r="R630" s="989"/>
      <c r="S630" s="989"/>
      <c r="T630" s="989"/>
      <c r="U630" s="989"/>
      <c r="V630" s="989"/>
      <c r="W630" s="989"/>
      <c r="X630" s="989"/>
      <c r="Y630" s="989"/>
      <c r="Z630" s="989"/>
    </row>
    <row r="631" spans="1:26" ht="15.75" customHeight="1">
      <c r="A631" s="989"/>
      <c r="B631" s="1079"/>
      <c r="C631" s="989"/>
      <c r="D631" s="989"/>
      <c r="E631" s="989"/>
      <c r="F631" s="989"/>
      <c r="G631" s="989"/>
      <c r="H631" s="989"/>
      <c r="I631" s="989"/>
      <c r="J631" s="989"/>
      <c r="K631" s="989"/>
      <c r="L631" s="989"/>
      <c r="M631" s="989"/>
      <c r="N631" s="989"/>
      <c r="O631" s="989"/>
      <c r="P631" s="989"/>
      <c r="Q631" s="989"/>
      <c r="R631" s="989"/>
      <c r="S631" s="989"/>
      <c r="T631" s="989"/>
      <c r="U631" s="989"/>
      <c r="V631" s="989"/>
      <c r="W631" s="989"/>
      <c r="X631" s="989"/>
      <c r="Y631" s="989"/>
      <c r="Z631" s="989"/>
    </row>
    <row r="632" spans="1:26" ht="15.75" customHeight="1">
      <c r="A632" s="989"/>
      <c r="B632" s="1079"/>
      <c r="C632" s="989"/>
      <c r="D632" s="989"/>
      <c r="E632" s="989"/>
      <c r="F632" s="989"/>
      <c r="G632" s="989"/>
      <c r="H632" s="989"/>
      <c r="I632" s="989"/>
      <c r="J632" s="989"/>
      <c r="K632" s="989"/>
      <c r="L632" s="989"/>
      <c r="M632" s="989"/>
      <c r="N632" s="989"/>
      <c r="O632" s="989"/>
      <c r="P632" s="989"/>
      <c r="Q632" s="989"/>
      <c r="R632" s="989"/>
      <c r="S632" s="989"/>
      <c r="T632" s="989"/>
      <c r="U632" s="989"/>
      <c r="V632" s="989"/>
      <c r="W632" s="989"/>
      <c r="X632" s="989"/>
      <c r="Y632" s="989"/>
      <c r="Z632" s="989"/>
    </row>
    <row r="633" spans="1:26" ht="15.75" customHeight="1">
      <c r="A633" s="989"/>
      <c r="B633" s="1079"/>
      <c r="C633" s="989"/>
      <c r="D633" s="989"/>
      <c r="E633" s="989"/>
      <c r="F633" s="989"/>
      <c r="G633" s="989"/>
      <c r="H633" s="989"/>
      <c r="I633" s="989"/>
      <c r="J633" s="989"/>
      <c r="K633" s="989"/>
      <c r="L633" s="989"/>
      <c r="M633" s="989"/>
      <c r="N633" s="989"/>
      <c r="O633" s="989"/>
      <c r="P633" s="989"/>
      <c r="Q633" s="989"/>
      <c r="R633" s="989"/>
      <c r="S633" s="989"/>
      <c r="T633" s="989"/>
      <c r="U633" s="989"/>
      <c r="V633" s="989"/>
      <c r="W633" s="989"/>
      <c r="X633" s="989"/>
      <c r="Y633" s="989"/>
      <c r="Z633" s="989"/>
    </row>
    <row r="634" spans="1:26" ht="15.75" customHeight="1">
      <c r="A634" s="989"/>
      <c r="B634" s="1079"/>
      <c r="C634" s="989"/>
      <c r="D634" s="989"/>
      <c r="E634" s="989"/>
      <c r="F634" s="989"/>
      <c r="G634" s="989"/>
      <c r="H634" s="989"/>
      <c r="I634" s="989"/>
      <c r="J634" s="989"/>
      <c r="K634" s="989"/>
      <c r="L634" s="989"/>
      <c r="M634" s="989"/>
      <c r="N634" s="989"/>
      <c r="O634" s="989"/>
      <c r="P634" s="989"/>
      <c r="Q634" s="989"/>
      <c r="R634" s="989"/>
      <c r="S634" s="989"/>
      <c r="T634" s="989"/>
      <c r="U634" s="989"/>
      <c r="V634" s="989"/>
      <c r="W634" s="989"/>
      <c r="X634" s="989"/>
      <c r="Y634" s="989"/>
      <c r="Z634" s="989"/>
    </row>
    <row r="635" spans="1:26" ht="15.75" customHeight="1">
      <c r="A635" s="989"/>
      <c r="B635" s="1079"/>
      <c r="C635" s="989"/>
      <c r="D635" s="989"/>
      <c r="E635" s="989"/>
      <c r="F635" s="989"/>
      <c r="G635" s="989"/>
      <c r="H635" s="989"/>
      <c r="I635" s="989"/>
      <c r="J635" s="989"/>
      <c r="K635" s="989"/>
      <c r="L635" s="989"/>
      <c r="M635" s="989"/>
      <c r="N635" s="989"/>
      <c r="O635" s="989"/>
      <c r="P635" s="989"/>
      <c r="Q635" s="989"/>
      <c r="R635" s="989"/>
      <c r="S635" s="989"/>
      <c r="T635" s="989"/>
      <c r="U635" s="989"/>
      <c r="V635" s="989"/>
      <c r="W635" s="989"/>
      <c r="X635" s="989"/>
      <c r="Y635" s="989"/>
      <c r="Z635" s="989"/>
    </row>
    <row r="636" spans="1:26" ht="15.75" customHeight="1">
      <c r="A636" s="989"/>
      <c r="B636" s="1079"/>
      <c r="C636" s="989"/>
      <c r="D636" s="989"/>
      <c r="E636" s="989"/>
      <c r="F636" s="989"/>
      <c r="G636" s="989"/>
      <c r="H636" s="989"/>
      <c r="I636" s="989"/>
      <c r="J636" s="989"/>
      <c r="K636" s="989"/>
      <c r="L636" s="989"/>
      <c r="M636" s="989"/>
      <c r="N636" s="989"/>
      <c r="O636" s="989"/>
      <c r="P636" s="989"/>
      <c r="Q636" s="989"/>
      <c r="R636" s="989"/>
      <c r="S636" s="989"/>
      <c r="T636" s="989"/>
      <c r="U636" s="989"/>
      <c r="V636" s="989"/>
      <c r="W636" s="989"/>
      <c r="X636" s="989"/>
      <c r="Y636" s="989"/>
      <c r="Z636" s="989"/>
    </row>
    <row r="637" spans="1:26" ht="15.75" customHeight="1">
      <c r="A637" s="989"/>
      <c r="B637" s="1079"/>
      <c r="C637" s="989"/>
      <c r="D637" s="989"/>
      <c r="E637" s="989"/>
      <c r="F637" s="989"/>
      <c r="G637" s="989"/>
      <c r="H637" s="989"/>
      <c r="I637" s="989"/>
      <c r="J637" s="989"/>
      <c r="K637" s="989"/>
      <c r="L637" s="989"/>
      <c r="M637" s="989"/>
      <c r="N637" s="989"/>
      <c r="O637" s="989"/>
      <c r="P637" s="989"/>
      <c r="Q637" s="989"/>
      <c r="R637" s="989"/>
      <c r="S637" s="989"/>
      <c r="T637" s="989"/>
      <c r="U637" s="989"/>
      <c r="V637" s="989"/>
      <c r="W637" s="989"/>
      <c r="X637" s="989"/>
      <c r="Y637" s="989"/>
      <c r="Z637" s="989"/>
    </row>
    <row r="638" spans="1:26" ht="15.75" customHeight="1">
      <c r="A638" s="989"/>
      <c r="B638" s="1079"/>
      <c r="C638" s="989"/>
      <c r="D638" s="989"/>
      <c r="E638" s="989"/>
      <c r="F638" s="989"/>
      <c r="G638" s="989"/>
      <c r="H638" s="989"/>
      <c r="I638" s="989"/>
      <c r="J638" s="989"/>
      <c r="K638" s="989"/>
      <c r="L638" s="989"/>
      <c r="M638" s="989"/>
      <c r="N638" s="989"/>
      <c r="O638" s="989"/>
      <c r="P638" s="989"/>
      <c r="Q638" s="989"/>
      <c r="R638" s="989"/>
      <c r="S638" s="989"/>
      <c r="T638" s="989"/>
      <c r="U638" s="989"/>
      <c r="V638" s="989"/>
      <c r="W638" s="989"/>
      <c r="X638" s="989"/>
      <c r="Y638" s="989"/>
      <c r="Z638" s="989"/>
    </row>
    <row r="639" spans="1:26" ht="15.75" customHeight="1">
      <c r="A639" s="989"/>
      <c r="B639" s="1079"/>
      <c r="C639" s="989"/>
      <c r="D639" s="989"/>
      <c r="E639" s="989"/>
      <c r="F639" s="989"/>
      <c r="G639" s="989"/>
      <c r="H639" s="989"/>
      <c r="I639" s="989"/>
      <c r="J639" s="989"/>
      <c r="K639" s="989"/>
      <c r="L639" s="989"/>
      <c r="M639" s="989"/>
      <c r="N639" s="989"/>
      <c r="O639" s="989"/>
      <c r="P639" s="989"/>
      <c r="Q639" s="989"/>
      <c r="R639" s="989"/>
      <c r="S639" s="989"/>
      <c r="T639" s="989"/>
      <c r="U639" s="989"/>
      <c r="V639" s="989"/>
      <c r="W639" s="989"/>
      <c r="X639" s="989"/>
      <c r="Y639" s="989"/>
      <c r="Z639" s="989"/>
    </row>
    <row r="640" spans="1:26" ht="15.75" customHeight="1">
      <c r="A640" s="989"/>
      <c r="B640" s="1079"/>
      <c r="C640" s="989"/>
      <c r="D640" s="989"/>
      <c r="E640" s="989"/>
      <c r="F640" s="989"/>
      <c r="G640" s="989"/>
      <c r="H640" s="989"/>
      <c r="I640" s="989"/>
      <c r="J640" s="989"/>
      <c r="K640" s="989"/>
      <c r="L640" s="989"/>
      <c r="M640" s="989"/>
      <c r="N640" s="989"/>
      <c r="O640" s="989"/>
      <c r="P640" s="989"/>
      <c r="Q640" s="989"/>
      <c r="R640" s="989"/>
      <c r="S640" s="989"/>
      <c r="T640" s="989"/>
      <c r="U640" s="989"/>
      <c r="V640" s="989"/>
      <c r="W640" s="989"/>
      <c r="X640" s="989"/>
      <c r="Y640" s="989"/>
      <c r="Z640" s="989"/>
    </row>
    <row r="641" spans="1:26" ht="15.75" customHeight="1">
      <c r="A641" s="989"/>
      <c r="B641" s="1079"/>
      <c r="C641" s="989"/>
      <c r="D641" s="989"/>
      <c r="E641" s="989"/>
      <c r="F641" s="989"/>
      <c r="G641" s="989"/>
      <c r="H641" s="989"/>
      <c r="I641" s="989"/>
      <c r="J641" s="989"/>
      <c r="K641" s="989"/>
      <c r="L641" s="989"/>
      <c r="M641" s="989"/>
      <c r="N641" s="989"/>
      <c r="O641" s="989"/>
      <c r="P641" s="989"/>
      <c r="Q641" s="989"/>
      <c r="R641" s="989"/>
      <c r="S641" s="989"/>
      <c r="T641" s="989"/>
      <c r="U641" s="989"/>
      <c r="V641" s="989"/>
      <c r="W641" s="989"/>
      <c r="X641" s="989"/>
      <c r="Y641" s="989"/>
      <c r="Z641" s="989"/>
    </row>
    <row r="642" spans="1:26" ht="15.75" customHeight="1">
      <c r="A642" s="989"/>
      <c r="B642" s="1079"/>
      <c r="C642" s="989"/>
      <c r="D642" s="989"/>
      <c r="E642" s="989"/>
      <c r="F642" s="989"/>
      <c r="G642" s="989"/>
      <c r="H642" s="989"/>
      <c r="I642" s="989"/>
      <c r="J642" s="989"/>
      <c r="K642" s="989"/>
      <c r="L642" s="989"/>
      <c r="M642" s="989"/>
      <c r="N642" s="989"/>
      <c r="O642" s="989"/>
      <c r="P642" s="989"/>
      <c r="Q642" s="989"/>
      <c r="R642" s="989"/>
      <c r="S642" s="989"/>
      <c r="T642" s="989"/>
      <c r="U642" s="989"/>
      <c r="V642" s="989"/>
      <c r="W642" s="989"/>
      <c r="X642" s="989"/>
      <c r="Y642" s="989"/>
      <c r="Z642" s="989"/>
    </row>
    <row r="643" spans="1:26" ht="15.75" customHeight="1">
      <c r="A643" s="989"/>
      <c r="B643" s="1079"/>
      <c r="C643" s="989"/>
      <c r="D643" s="989"/>
      <c r="E643" s="989"/>
      <c r="F643" s="989"/>
      <c r="G643" s="989"/>
      <c r="H643" s="989"/>
      <c r="I643" s="989"/>
      <c r="J643" s="989"/>
      <c r="K643" s="989"/>
      <c r="L643" s="989"/>
      <c r="M643" s="989"/>
      <c r="N643" s="989"/>
      <c r="O643" s="989"/>
      <c r="P643" s="989"/>
      <c r="Q643" s="989"/>
      <c r="R643" s="989"/>
      <c r="S643" s="989"/>
      <c r="T643" s="989"/>
      <c r="U643" s="989"/>
      <c r="V643" s="989"/>
      <c r="W643" s="989"/>
      <c r="X643" s="989"/>
      <c r="Y643" s="989"/>
      <c r="Z643" s="989"/>
    </row>
    <row r="644" spans="1:26" ht="15.75" customHeight="1">
      <c r="A644" s="989"/>
      <c r="B644" s="1079"/>
      <c r="C644" s="989"/>
      <c r="D644" s="989"/>
      <c r="E644" s="989"/>
      <c r="F644" s="989"/>
      <c r="G644" s="989"/>
      <c r="H644" s="989"/>
      <c r="I644" s="989"/>
      <c r="J644" s="989"/>
      <c r="K644" s="989"/>
      <c r="L644" s="989"/>
      <c r="M644" s="989"/>
      <c r="N644" s="989"/>
      <c r="O644" s="989"/>
      <c r="P644" s="989"/>
      <c r="Q644" s="989"/>
      <c r="R644" s="989"/>
      <c r="S644" s="989"/>
      <c r="T644" s="989"/>
      <c r="U644" s="989"/>
      <c r="V644" s="989"/>
      <c r="W644" s="989"/>
      <c r="X644" s="989"/>
      <c r="Y644" s="989"/>
      <c r="Z644" s="989"/>
    </row>
    <row r="645" spans="1:26" ht="15.75" customHeight="1">
      <c r="A645" s="989"/>
      <c r="B645" s="1079"/>
      <c r="C645" s="989"/>
      <c r="D645" s="989"/>
      <c r="E645" s="989"/>
      <c r="F645" s="989"/>
      <c r="G645" s="989"/>
      <c r="H645" s="989"/>
      <c r="I645" s="989"/>
      <c r="J645" s="989"/>
      <c r="K645" s="989"/>
      <c r="L645" s="989"/>
      <c r="M645" s="989"/>
      <c r="N645" s="989"/>
      <c r="O645" s="989"/>
      <c r="P645" s="989"/>
      <c r="Q645" s="989"/>
      <c r="R645" s="989"/>
      <c r="S645" s="989"/>
      <c r="T645" s="989"/>
      <c r="U645" s="989"/>
      <c r="V645" s="989"/>
      <c r="W645" s="989"/>
      <c r="X645" s="989"/>
      <c r="Y645" s="989"/>
      <c r="Z645" s="989"/>
    </row>
    <row r="646" spans="1:26" ht="15.75" customHeight="1">
      <c r="A646" s="989"/>
      <c r="B646" s="1079"/>
      <c r="C646" s="989"/>
      <c r="D646" s="989"/>
      <c r="E646" s="989"/>
      <c r="F646" s="989"/>
      <c r="G646" s="989"/>
      <c r="H646" s="989"/>
      <c r="I646" s="989"/>
      <c r="J646" s="989"/>
      <c r="K646" s="989"/>
      <c r="L646" s="989"/>
      <c r="M646" s="989"/>
      <c r="N646" s="989"/>
      <c r="O646" s="989"/>
      <c r="P646" s="989"/>
      <c r="Q646" s="989"/>
      <c r="R646" s="989"/>
      <c r="S646" s="989"/>
      <c r="T646" s="989"/>
      <c r="U646" s="989"/>
      <c r="V646" s="989"/>
      <c r="W646" s="989"/>
      <c r="X646" s="989"/>
      <c r="Y646" s="989"/>
      <c r="Z646" s="989"/>
    </row>
    <row r="647" spans="1:26" ht="15.75" customHeight="1">
      <c r="A647" s="989"/>
      <c r="B647" s="1079"/>
      <c r="C647" s="989"/>
      <c r="D647" s="989"/>
      <c r="E647" s="989"/>
      <c r="F647" s="989"/>
      <c r="G647" s="989"/>
      <c r="H647" s="989"/>
      <c r="I647" s="989"/>
      <c r="J647" s="989"/>
      <c r="K647" s="989"/>
      <c r="L647" s="989"/>
      <c r="M647" s="989"/>
      <c r="N647" s="989"/>
      <c r="O647" s="989"/>
      <c r="P647" s="989"/>
      <c r="Q647" s="989"/>
      <c r="R647" s="989"/>
      <c r="S647" s="989"/>
      <c r="T647" s="989"/>
      <c r="U647" s="989"/>
      <c r="V647" s="989"/>
      <c r="W647" s="989"/>
      <c r="X647" s="989"/>
      <c r="Y647" s="989"/>
      <c r="Z647" s="989"/>
    </row>
    <row r="648" spans="1:26" ht="15.75" customHeight="1">
      <c r="A648" s="989"/>
      <c r="B648" s="1079"/>
      <c r="C648" s="989"/>
      <c r="D648" s="989"/>
      <c r="E648" s="989"/>
      <c r="F648" s="989"/>
      <c r="G648" s="989"/>
      <c r="H648" s="989"/>
      <c r="I648" s="989"/>
      <c r="J648" s="989"/>
      <c r="K648" s="989"/>
      <c r="L648" s="989"/>
      <c r="M648" s="989"/>
      <c r="N648" s="989"/>
      <c r="O648" s="989"/>
      <c r="P648" s="989"/>
      <c r="Q648" s="989"/>
      <c r="R648" s="989"/>
      <c r="S648" s="989"/>
      <c r="T648" s="989"/>
      <c r="U648" s="989"/>
      <c r="V648" s="989"/>
      <c r="W648" s="989"/>
      <c r="X648" s="989"/>
      <c r="Y648" s="989"/>
      <c r="Z648" s="989"/>
    </row>
    <row r="649" spans="1:26" ht="15.75" customHeight="1">
      <c r="A649" s="989"/>
      <c r="B649" s="1079"/>
      <c r="C649" s="989"/>
      <c r="D649" s="989"/>
      <c r="E649" s="989"/>
      <c r="F649" s="989"/>
      <c r="G649" s="989"/>
      <c r="H649" s="989"/>
      <c r="I649" s="989"/>
      <c r="J649" s="989"/>
      <c r="K649" s="989"/>
      <c r="L649" s="989"/>
      <c r="M649" s="989"/>
      <c r="N649" s="989"/>
      <c r="O649" s="989"/>
      <c r="P649" s="989"/>
      <c r="Q649" s="989"/>
      <c r="R649" s="989"/>
      <c r="S649" s="989"/>
      <c r="T649" s="989"/>
      <c r="U649" s="989"/>
      <c r="V649" s="989"/>
      <c r="W649" s="989"/>
      <c r="X649" s="989"/>
      <c r="Y649" s="989"/>
      <c r="Z649" s="989"/>
    </row>
    <row r="650" spans="1:26" ht="15.75" customHeight="1">
      <c r="A650" s="989"/>
      <c r="B650" s="1079"/>
      <c r="C650" s="989"/>
      <c r="D650" s="989"/>
      <c r="E650" s="989"/>
      <c r="F650" s="989"/>
      <c r="G650" s="989"/>
      <c r="H650" s="989"/>
      <c r="I650" s="989"/>
      <c r="J650" s="989"/>
      <c r="K650" s="989"/>
      <c r="L650" s="989"/>
      <c r="M650" s="989"/>
      <c r="N650" s="989"/>
      <c r="O650" s="989"/>
      <c r="P650" s="989"/>
      <c r="Q650" s="989"/>
      <c r="R650" s="989"/>
      <c r="S650" s="989"/>
      <c r="T650" s="989"/>
      <c r="U650" s="989"/>
      <c r="V650" s="989"/>
      <c r="W650" s="989"/>
      <c r="X650" s="989"/>
      <c r="Y650" s="989"/>
      <c r="Z650" s="989"/>
    </row>
    <row r="651" spans="1:26" ht="15.75" customHeight="1">
      <c r="A651" s="989"/>
      <c r="B651" s="1079"/>
      <c r="C651" s="989"/>
      <c r="D651" s="989"/>
      <c r="E651" s="989"/>
      <c r="F651" s="989"/>
      <c r="G651" s="989"/>
      <c r="H651" s="989"/>
      <c r="I651" s="989"/>
      <c r="J651" s="989"/>
      <c r="K651" s="989"/>
      <c r="L651" s="989"/>
      <c r="M651" s="989"/>
      <c r="N651" s="989"/>
      <c r="O651" s="989"/>
      <c r="P651" s="989"/>
      <c r="Q651" s="989"/>
      <c r="R651" s="989"/>
      <c r="S651" s="989"/>
      <c r="T651" s="989"/>
      <c r="U651" s="989"/>
      <c r="V651" s="989"/>
      <c r="W651" s="989"/>
      <c r="X651" s="989"/>
      <c r="Y651" s="989"/>
      <c r="Z651" s="989"/>
    </row>
    <row r="652" spans="1:26" ht="15.75" customHeight="1">
      <c r="A652" s="989"/>
      <c r="B652" s="1079"/>
      <c r="C652" s="989"/>
      <c r="D652" s="989"/>
      <c r="E652" s="989"/>
      <c r="F652" s="989"/>
      <c r="G652" s="989"/>
      <c r="H652" s="989"/>
      <c r="I652" s="989"/>
      <c r="J652" s="989"/>
      <c r="K652" s="989"/>
      <c r="L652" s="989"/>
      <c r="M652" s="989"/>
      <c r="N652" s="989"/>
      <c r="O652" s="989"/>
      <c r="P652" s="989"/>
      <c r="Q652" s="989"/>
      <c r="R652" s="989"/>
      <c r="S652" s="989"/>
      <c r="T652" s="989"/>
      <c r="U652" s="989"/>
      <c r="V652" s="989"/>
      <c r="W652" s="989"/>
      <c r="X652" s="989"/>
      <c r="Y652" s="989"/>
      <c r="Z652" s="989"/>
    </row>
    <row r="653" spans="1:26" ht="15.75" customHeight="1">
      <c r="A653" s="989"/>
      <c r="B653" s="1079"/>
      <c r="C653" s="989"/>
      <c r="D653" s="989"/>
      <c r="E653" s="989"/>
      <c r="F653" s="989"/>
      <c r="G653" s="989"/>
      <c r="H653" s="989"/>
      <c r="I653" s="989"/>
      <c r="J653" s="989"/>
      <c r="K653" s="989"/>
      <c r="L653" s="989"/>
      <c r="M653" s="989"/>
      <c r="N653" s="989"/>
      <c r="O653" s="989"/>
      <c r="P653" s="989"/>
      <c r="Q653" s="989"/>
      <c r="R653" s="989"/>
      <c r="S653" s="989"/>
      <c r="T653" s="989"/>
      <c r="U653" s="989"/>
      <c r="V653" s="989"/>
      <c r="W653" s="989"/>
      <c r="X653" s="989"/>
      <c r="Y653" s="989"/>
      <c r="Z653" s="989"/>
    </row>
    <row r="654" spans="1:26" ht="15.75" customHeight="1">
      <c r="A654" s="989"/>
      <c r="B654" s="1079"/>
      <c r="C654" s="989"/>
      <c r="D654" s="989"/>
      <c r="E654" s="989"/>
      <c r="F654" s="989"/>
      <c r="G654" s="989"/>
      <c r="H654" s="989"/>
      <c r="I654" s="989"/>
      <c r="J654" s="989"/>
      <c r="K654" s="989"/>
      <c r="L654" s="989"/>
      <c r="M654" s="989"/>
      <c r="N654" s="989"/>
      <c r="O654" s="989"/>
      <c r="P654" s="989"/>
      <c r="Q654" s="989"/>
      <c r="R654" s="989"/>
      <c r="S654" s="989"/>
      <c r="T654" s="989"/>
      <c r="U654" s="989"/>
      <c r="V654" s="989"/>
      <c r="W654" s="989"/>
      <c r="X654" s="989"/>
      <c r="Y654" s="989"/>
      <c r="Z654" s="989"/>
    </row>
    <row r="655" spans="1:26" ht="15.75" customHeight="1">
      <c r="A655" s="989"/>
      <c r="B655" s="1079"/>
      <c r="C655" s="989"/>
      <c r="D655" s="989"/>
      <c r="E655" s="989"/>
      <c r="F655" s="989"/>
      <c r="G655" s="989"/>
      <c r="H655" s="989"/>
      <c r="I655" s="989"/>
      <c r="J655" s="989"/>
      <c r="K655" s="989"/>
      <c r="L655" s="989"/>
      <c r="M655" s="989"/>
      <c r="N655" s="989"/>
      <c r="O655" s="989"/>
      <c r="P655" s="989"/>
      <c r="Q655" s="989"/>
      <c r="R655" s="989"/>
      <c r="S655" s="989"/>
      <c r="T655" s="989"/>
      <c r="U655" s="989"/>
      <c r="V655" s="989"/>
      <c r="W655" s="989"/>
      <c r="X655" s="989"/>
      <c r="Y655" s="989"/>
      <c r="Z655" s="989"/>
    </row>
    <row r="656" spans="1:26" ht="15.75" customHeight="1">
      <c r="A656" s="989"/>
      <c r="B656" s="1079"/>
      <c r="C656" s="989"/>
      <c r="D656" s="989"/>
      <c r="E656" s="989"/>
      <c r="F656" s="989"/>
      <c r="G656" s="989"/>
      <c r="H656" s="989"/>
      <c r="I656" s="989"/>
      <c r="J656" s="989"/>
      <c r="K656" s="989"/>
      <c r="L656" s="989"/>
      <c r="M656" s="989"/>
      <c r="N656" s="989"/>
      <c r="O656" s="989"/>
      <c r="P656" s="989"/>
      <c r="Q656" s="989"/>
      <c r="R656" s="989"/>
      <c r="S656" s="989"/>
      <c r="T656" s="989"/>
      <c r="U656" s="989"/>
      <c r="V656" s="989"/>
      <c r="W656" s="989"/>
      <c r="X656" s="989"/>
      <c r="Y656" s="989"/>
      <c r="Z656" s="989"/>
    </row>
    <row r="657" spans="1:26" ht="15.75" customHeight="1">
      <c r="A657" s="989"/>
      <c r="B657" s="1079"/>
      <c r="C657" s="989"/>
      <c r="D657" s="989"/>
      <c r="E657" s="989"/>
      <c r="F657" s="989"/>
      <c r="G657" s="989"/>
      <c r="H657" s="989"/>
      <c r="I657" s="989"/>
      <c r="J657" s="989"/>
      <c r="K657" s="989"/>
      <c r="L657" s="989"/>
      <c r="M657" s="989"/>
      <c r="N657" s="989"/>
      <c r="O657" s="989"/>
      <c r="P657" s="989"/>
      <c r="Q657" s="989"/>
      <c r="R657" s="989"/>
      <c r="S657" s="989"/>
      <c r="T657" s="989"/>
      <c r="U657" s="989"/>
      <c r="V657" s="989"/>
      <c r="W657" s="989"/>
      <c r="X657" s="989"/>
      <c r="Y657" s="989"/>
      <c r="Z657" s="989"/>
    </row>
    <row r="658" spans="1:26" ht="15.75" customHeight="1">
      <c r="A658" s="989"/>
      <c r="B658" s="1079"/>
      <c r="C658" s="989"/>
      <c r="D658" s="989"/>
      <c r="E658" s="989"/>
      <c r="F658" s="989"/>
      <c r="G658" s="989"/>
      <c r="H658" s="989"/>
      <c r="I658" s="989"/>
      <c r="J658" s="989"/>
      <c r="K658" s="989"/>
      <c r="L658" s="989"/>
      <c r="M658" s="989"/>
      <c r="N658" s="989"/>
      <c r="O658" s="989"/>
      <c r="P658" s="989"/>
      <c r="Q658" s="989"/>
      <c r="R658" s="989"/>
      <c r="S658" s="989"/>
      <c r="T658" s="989"/>
      <c r="U658" s="989"/>
      <c r="V658" s="989"/>
      <c r="W658" s="989"/>
      <c r="X658" s="989"/>
      <c r="Y658" s="989"/>
      <c r="Z658" s="989"/>
    </row>
    <row r="659" spans="1:26" ht="15.75" customHeight="1">
      <c r="A659" s="989"/>
      <c r="B659" s="1079"/>
      <c r="C659" s="989"/>
      <c r="D659" s="989"/>
      <c r="E659" s="989"/>
      <c r="F659" s="989"/>
      <c r="G659" s="989"/>
      <c r="H659" s="989"/>
      <c r="I659" s="989"/>
      <c r="J659" s="989"/>
      <c r="K659" s="989"/>
      <c r="L659" s="989"/>
      <c r="M659" s="989"/>
      <c r="N659" s="989"/>
      <c r="O659" s="989"/>
      <c r="P659" s="989"/>
      <c r="Q659" s="989"/>
      <c r="R659" s="989"/>
      <c r="S659" s="989"/>
      <c r="T659" s="989"/>
      <c r="U659" s="989"/>
      <c r="V659" s="989"/>
      <c r="W659" s="989"/>
      <c r="X659" s="989"/>
      <c r="Y659" s="989"/>
      <c r="Z659" s="989"/>
    </row>
    <row r="660" spans="1:26" ht="15.75" customHeight="1">
      <c r="A660" s="989"/>
      <c r="B660" s="1079"/>
      <c r="C660" s="989"/>
      <c r="D660" s="989"/>
      <c r="E660" s="989"/>
      <c r="F660" s="989"/>
      <c r="G660" s="989"/>
      <c r="H660" s="989"/>
      <c r="I660" s="989"/>
      <c r="J660" s="989"/>
      <c r="K660" s="989"/>
      <c r="L660" s="989"/>
      <c r="M660" s="989"/>
      <c r="N660" s="989"/>
      <c r="O660" s="989"/>
      <c r="P660" s="989"/>
      <c r="Q660" s="989"/>
      <c r="R660" s="989"/>
      <c r="S660" s="989"/>
      <c r="T660" s="989"/>
      <c r="U660" s="989"/>
      <c r="V660" s="989"/>
      <c r="W660" s="989"/>
      <c r="X660" s="989"/>
      <c r="Y660" s="989"/>
      <c r="Z660" s="989"/>
    </row>
    <row r="661" spans="1:26" ht="15.75" customHeight="1">
      <c r="A661" s="989"/>
      <c r="B661" s="1079"/>
      <c r="C661" s="989"/>
      <c r="D661" s="989"/>
      <c r="E661" s="989"/>
      <c r="F661" s="989"/>
      <c r="G661" s="989"/>
      <c r="H661" s="989"/>
      <c r="I661" s="989"/>
      <c r="J661" s="989"/>
      <c r="K661" s="989"/>
      <c r="L661" s="989"/>
      <c r="M661" s="989"/>
      <c r="N661" s="989"/>
      <c r="O661" s="989"/>
      <c r="P661" s="989"/>
      <c r="Q661" s="989"/>
      <c r="R661" s="989"/>
      <c r="S661" s="989"/>
      <c r="T661" s="989"/>
      <c r="U661" s="989"/>
      <c r="V661" s="989"/>
      <c r="W661" s="989"/>
      <c r="X661" s="989"/>
      <c r="Y661" s="989"/>
      <c r="Z661" s="989"/>
    </row>
    <row r="662" spans="1:26" ht="15.75" customHeight="1">
      <c r="A662" s="989"/>
      <c r="B662" s="1079"/>
      <c r="C662" s="989"/>
      <c r="D662" s="989"/>
      <c r="E662" s="989"/>
      <c r="F662" s="989"/>
      <c r="G662" s="989"/>
      <c r="H662" s="989"/>
      <c r="I662" s="989"/>
      <c r="J662" s="989"/>
      <c r="K662" s="989"/>
      <c r="L662" s="989"/>
      <c r="M662" s="989"/>
      <c r="N662" s="989"/>
      <c r="O662" s="989"/>
      <c r="P662" s="989"/>
      <c r="Q662" s="989"/>
      <c r="R662" s="989"/>
      <c r="S662" s="989"/>
      <c r="T662" s="989"/>
      <c r="U662" s="989"/>
      <c r="V662" s="989"/>
      <c r="W662" s="989"/>
      <c r="X662" s="989"/>
      <c r="Y662" s="989"/>
      <c r="Z662" s="989"/>
    </row>
    <row r="663" spans="1:26" ht="15.75" customHeight="1">
      <c r="A663" s="989"/>
      <c r="B663" s="1079"/>
      <c r="C663" s="989"/>
      <c r="D663" s="989"/>
      <c r="E663" s="989"/>
      <c r="F663" s="989"/>
      <c r="G663" s="989"/>
      <c r="H663" s="989"/>
      <c r="I663" s="989"/>
      <c r="J663" s="989"/>
      <c r="K663" s="989"/>
      <c r="L663" s="989"/>
      <c r="M663" s="989"/>
      <c r="N663" s="989"/>
      <c r="O663" s="989"/>
      <c r="P663" s="989"/>
      <c r="Q663" s="989"/>
      <c r="R663" s="989"/>
      <c r="S663" s="989"/>
      <c r="T663" s="989"/>
      <c r="U663" s="989"/>
      <c r="V663" s="989"/>
      <c r="W663" s="989"/>
      <c r="X663" s="989"/>
      <c r="Y663" s="989"/>
      <c r="Z663" s="989"/>
    </row>
    <row r="664" spans="1:26" ht="15.75" customHeight="1">
      <c r="A664" s="989"/>
      <c r="B664" s="1079"/>
      <c r="C664" s="989"/>
      <c r="D664" s="989"/>
      <c r="E664" s="989"/>
      <c r="F664" s="989"/>
      <c r="G664" s="989"/>
      <c r="H664" s="989"/>
      <c r="I664" s="989"/>
      <c r="J664" s="989"/>
      <c r="K664" s="989"/>
      <c r="L664" s="989"/>
      <c r="M664" s="989"/>
      <c r="N664" s="989"/>
      <c r="O664" s="989"/>
      <c r="P664" s="989"/>
      <c r="Q664" s="989"/>
      <c r="R664" s="989"/>
      <c r="S664" s="989"/>
      <c r="T664" s="989"/>
      <c r="U664" s="989"/>
      <c r="V664" s="989"/>
      <c r="W664" s="989"/>
      <c r="X664" s="989"/>
      <c r="Y664" s="989"/>
      <c r="Z664" s="989"/>
    </row>
    <row r="665" spans="1:26" ht="15.75" customHeight="1">
      <c r="A665" s="989"/>
      <c r="B665" s="1079"/>
      <c r="C665" s="989"/>
      <c r="D665" s="989"/>
      <c r="E665" s="989"/>
      <c r="F665" s="989"/>
      <c r="G665" s="989"/>
      <c r="H665" s="989"/>
      <c r="I665" s="989"/>
      <c r="J665" s="989"/>
      <c r="K665" s="989"/>
      <c r="L665" s="989"/>
      <c r="M665" s="989"/>
      <c r="N665" s="989"/>
      <c r="O665" s="989"/>
      <c r="P665" s="989"/>
      <c r="Q665" s="989"/>
      <c r="R665" s="989"/>
      <c r="S665" s="989"/>
      <c r="T665" s="989"/>
      <c r="U665" s="989"/>
      <c r="V665" s="989"/>
      <c r="W665" s="989"/>
      <c r="X665" s="989"/>
      <c r="Y665" s="989"/>
      <c r="Z665" s="989"/>
    </row>
    <row r="666" spans="1:26" ht="15.75" customHeight="1">
      <c r="A666" s="989"/>
      <c r="B666" s="1079"/>
      <c r="C666" s="989"/>
      <c r="D666" s="989"/>
      <c r="E666" s="989"/>
      <c r="F666" s="989"/>
      <c r="G666" s="989"/>
      <c r="H666" s="989"/>
      <c r="I666" s="989"/>
      <c r="J666" s="989"/>
      <c r="K666" s="989"/>
      <c r="L666" s="989"/>
      <c r="M666" s="989"/>
      <c r="N666" s="989"/>
      <c r="O666" s="989"/>
      <c r="P666" s="989"/>
      <c r="Q666" s="989"/>
      <c r="R666" s="989"/>
      <c r="S666" s="989"/>
      <c r="T666" s="989"/>
      <c r="U666" s="989"/>
      <c r="V666" s="989"/>
      <c r="W666" s="989"/>
      <c r="X666" s="989"/>
      <c r="Y666" s="989"/>
      <c r="Z666" s="989"/>
    </row>
    <row r="667" spans="1:26" ht="15.75" customHeight="1">
      <c r="A667" s="989"/>
      <c r="B667" s="1079"/>
      <c r="C667" s="989"/>
      <c r="D667" s="989"/>
      <c r="E667" s="989"/>
      <c r="F667" s="989"/>
      <c r="G667" s="989"/>
      <c r="H667" s="989"/>
      <c r="I667" s="989"/>
      <c r="J667" s="989"/>
      <c r="K667" s="989"/>
      <c r="L667" s="989"/>
      <c r="M667" s="989"/>
      <c r="N667" s="989"/>
      <c r="O667" s="989"/>
      <c r="P667" s="989"/>
      <c r="Q667" s="989"/>
      <c r="R667" s="989"/>
      <c r="S667" s="989"/>
      <c r="T667" s="989"/>
      <c r="U667" s="989"/>
      <c r="V667" s="989"/>
      <c r="W667" s="989"/>
      <c r="X667" s="989"/>
      <c r="Y667" s="989"/>
      <c r="Z667" s="989"/>
    </row>
    <row r="668" spans="1:26" ht="15.75" customHeight="1">
      <c r="A668" s="989"/>
      <c r="B668" s="1079"/>
      <c r="C668" s="989"/>
      <c r="D668" s="989"/>
      <c r="E668" s="989"/>
      <c r="F668" s="989"/>
      <c r="G668" s="989"/>
      <c r="H668" s="989"/>
      <c r="I668" s="989"/>
      <c r="J668" s="989"/>
      <c r="K668" s="989"/>
      <c r="L668" s="989"/>
      <c r="M668" s="989"/>
      <c r="N668" s="989"/>
      <c r="O668" s="989"/>
      <c r="P668" s="989"/>
      <c r="Q668" s="989"/>
      <c r="R668" s="989"/>
      <c r="S668" s="989"/>
      <c r="T668" s="989"/>
      <c r="U668" s="989"/>
      <c r="V668" s="989"/>
      <c r="W668" s="989"/>
      <c r="X668" s="989"/>
      <c r="Y668" s="989"/>
      <c r="Z668" s="989"/>
    </row>
    <row r="669" spans="1:26" ht="15.75" customHeight="1">
      <c r="A669" s="989"/>
      <c r="B669" s="1079"/>
      <c r="C669" s="989"/>
      <c r="D669" s="989"/>
      <c r="E669" s="989"/>
      <c r="F669" s="989"/>
      <c r="G669" s="989"/>
      <c r="H669" s="989"/>
      <c r="I669" s="989"/>
      <c r="J669" s="989"/>
      <c r="K669" s="989"/>
      <c r="L669" s="989"/>
      <c r="M669" s="989"/>
      <c r="N669" s="989"/>
      <c r="O669" s="989"/>
      <c r="P669" s="989"/>
      <c r="Q669" s="989"/>
      <c r="R669" s="989"/>
      <c r="S669" s="989"/>
      <c r="T669" s="989"/>
      <c r="U669" s="989"/>
      <c r="V669" s="989"/>
      <c r="W669" s="989"/>
      <c r="X669" s="989"/>
      <c r="Y669" s="989"/>
      <c r="Z669" s="989"/>
    </row>
    <row r="670" spans="1:26" ht="15.75" customHeight="1">
      <c r="A670" s="989"/>
      <c r="B670" s="1079"/>
      <c r="C670" s="989"/>
      <c r="D670" s="989"/>
      <c r="E670" s="989"/>
      <c r="F670" s="989"/>
      <c r="G670" s="989"/>
      <c r="H670" s="989"/>
      <c r="I670" s="989"/>
      <c r="J670" s="989"/>
      <c r="K670" s="989"/>
      <c r="L670" s="989"/>
      <c r="M670" s="989"/>
      <c r="N670" s="989"/>
      <c r="O670" s="989"/>
      <c r="P670" s="989"/>
      <c r="Q670" s="989"/>
      <c r="R670" s="989"/>
      <c r="S670" s="989"/>
      <c r="T670" s="989"/>
      <c r="U670" s="989"/>
      <c r="V670" s="989"/>
      <c r="W670" s="989"/>
      <c r="X670" s="989"/>
      <c r="Y670" s="989"/>
      <c r="Z670" s="989"/>
    </row>
    <row r="671" spans="1:26" ht="15.75" customHeight="1">
      <c r="A671" s="989"/>
      <c r="B671" s="1079"/>
      <c r="C671" s="989"/>
      <c r="D671" s="989"/>
      <c r="E671" s="989"/>
      <c r="F671" s="989"/>
      <c r="G671" s="989"/>
      <c r="H671" s="989"/>
      <c r="I671" s="989"/>
      <c r="J671" s="989"/>
      <c r="K671" s="989"/>
      <c r="L671" s="989"/>
      <c r="M671" s="989"/>
      <c r="N671" s="989"/>
      <c r="O671" s="989"/>
      <c r="P671" s="989"/>
      <c r="Q671" s="989"/>
      <c r="R671" s="989"/>
      <c r="S671" s="989"/>
      <c r="T671" s="989"/>
      <c r="U671" s="989"/>
      <c r="V671" s="989"/>
      <c r="W671" s="989"/>
      <c r="X671" s="989"/>
      <c r="Y671" s="989"/>
      <c r="Z671" s="989"/>
    </row>
    <row r="672" spans="1:26" ht="15.75" customHeight="1">
      <c r="A672" s="989"/>
      <c r="B672" s="1079"/>
      <c r="C672" s="989"/>
      <c r="D672" s="989"/>
      <c r="E672" s="989"/>
      <c r="F672" s="989"/>
      <c r="G672" s="989"/>
      <c r="H672" s="989"/>
      <c r="I672" s="989"/>
      <c r="J672" s="989"/>
      <c r="K672" s="989"/>
      <c r="L672" s="989"/>
      <c r="M672" s="989"/>
      <c r="N672" s="989"/>
      <c r="O672" s="989"/>
      <c r="P672" s="989"/>
      <c r="Q672" s="989"/>
      <c r="R672" s="989"/>
      <c r="S672" s="989"/>
      <c r="T672" s="989"/>
      <c r="U672" s="989"/>
      <c r="V672" s="989"/>
      <c r="W672" s="989"/>
      <c r="X672" s="989"/>
      <c r="Y672" s="989"/>
      <c r="Z672" s="989"/>
    </row>
    <row r="673" spans="1:26" ht="15.75" customHeight="1">
      <c r="A673" s="989"/>
      <c r="B673" s="1079"/>
      <c r="C673" s="989"/>
      <c r="D673" s="989"/>
      <c r="E673" s="989"/>
      <c r="F673" s="989"/>
      <c r="G673" s="989"/>
      <c r="H673" s="989"/>
      <c r="I673" s="989"/>
      <c r="J673" s="989"/>
      <c r="K673" s="989"/>
      <c r="L673" s="989"/>
      <c r="M673" s="989"/>
      <c r="N673" s="989"/>
      <c r="O673" s="989"/>
      <c r="P673" s="989"/>
      <c r="Q673" s="989"/>
      <c r="R673" s="989"/>
      <c r="S673" s="989"/>
      <c r="T673" s="989"/>
      <c r="U673" s="989"/>
      <c r="V673" s="989"/>
      <c r="W673" s="989"/>
      <c r="X673" s="989"/>
      <c r="Y673" s="989"/>
      <c r="Z673" s="989"/>
    </row>
    <row r="674" spans="1:26" ht="15.75" customHeight="1">
      <c r="A674" s="989"/>
      <c r="B674" s="1079"/>
      <c r="C674" s="989"/>
      <c r="D674" s="989"/>
      <c r="E674" s="989"/>
      <c r="F674" s="989"/>
      <c r="G674" s="989"/>
      <c r="H674" s="989"/>
      <c r="I674" s="989"/>
      <c r="J674" s="989"/>
      <c r="K674" s="989"/>
      <c r="L674" s="989"/>
      <c r="M674" s="989"/>
      <c r="N674" s="989"/>
      <c r="O674" s="989"/>
      <c r="P674" s="989"/>
      <c r="Q674" s="989"/>
      <c r="R674" s="989"/>
      <c r="S674" s="989"/>
      <c r="T674" s="989"/>
      <c r="U674" s="989"/>
      <c r="V674" s="989"/>
      <c r="W674" s="989"/>
      <c r="X674" s="989"/>
      <c r="Y674" s="989"/>
      <c r="Z674" s="989"/>
    </row>
    <row r="675" spans="1:26" ht="15.75" customHeight="1">
      <c r="A675" s="989"/>
      <c r="B675" s="1079"/>
      <c r="C675" s="989"/>
      <c r="D675" s="989"/>
      <c r="E675" s="989"/>
      <c r="F675" s="989"/>
      <c r="G675" s="989"/>
      <c r="H675" s="989"/>
      <c r="I675" s="989"/>
      <c r="J675" s="989"/>
      <c r="K675" s="989"/>
      <c r="L675" s="989"/>
      <c r="M675" s="989"/>
      <c r="N675" s="989"/>
      <c r="O675" s="989"/>
      <c r="P675" s="989"/>
      <c r="Q675" s="989"/>
      <c r="R675" s="989"/>
      <c r="S675" s="989"/>
      <c r="T675" s="989"/>
      <c r="U675" s="989"/>
      <c r="V675" s="989"/>
      <c r="W675" s="989"/>
      <c r="X675" s="989"/>
      <c r="Y675" s="989"/>
      <c r="Z675" s="989"/>
    </row>
    <row r="676" spans="1:26" ht="15.75" customHeight="1">
      <c r="A676" s="989"/>
      <c r="B676" s="1079"/>
      <c r="C676" s="989"/>
      <c r="D676" s="989"/>
      <c r="E676" s="989"/>
      <c r="F676" s="989"/>
      <c r="G676" s="989"/>
      <c r="H676" s="989"/>
      <c r="I676" s="989"/>
      <c r="J676" s="989"/>
      <c r="K676" s="989"/>
      <c r="L676" s="989"/>
      <c r="M676" s="989"/>
      <c r="N676" s="989"/>
      <c r="O676" s="989"/>
      <c r="P676" s="989"/>
      <c r="Q676" s="989"/>
      <c r="R676" s="989"/>
      <c r="S676" s="989"/>
      <c r="T676" s="989"/>
      <c r="U676" s="989"/>
      <c r="V676" s="989"/>
      <c r="W676" s="989"/>
      <c r="X676" s="989"/>
      <c r="Y676" s="989"/>
      <c r="Z676" s="989"/>
    </row>
    <row r="677" spans="1:26" ht="15.75" customHeight="1">
      <c r="A677" s="989"/>
      <c r="B677" s="1079"/>
      <c r="C677" s="989"/>
      <c r="D677" s="989"/>
      <c r="E677" s="989"/>
      <c r="F677" s="989"/>
      <c r="G677" s="989"/>
      <c r="H677" s="989"/>
      <c r="I677" s="989"/>
      <c r="J677" s="989"/>
      <c r="K677" s="989"/>
      <c r="L677" s="989"/>
      <c r="M677" s="989"/>
      <c r="N677" s="989"/>
      <c r="O677" s="989"/>
      <c r="P677" s="989"/>
      <c r="Q677" s="989"/>
      <c r="R677" s="989"/>
      <c r="S677" s="989"/>
      <c r="T677" s="989"/>
      <c r="U677" s="989"/>
      <c r="V677" s="989"/>
      <c r="W677" s="989"/>
      <c r="X677" s="989"/>
      <c r="Y677" s="989"/>
      <c r="Z677" s="989"/>
    </row>
    <row r="678" spans="1:26" ht="15.75" customHeight="1">
      <c r="A678" s="989"/>
      <c r="B678" s="1079"/>
      <c r="C678" s="989"/>
      <c r="D678" s="989"/>
      <c r="E678" s="989"/>
      <c r="F678" s="989"/>
      <c r="G678" s="989"/>
      <c r="H678" s="989"/>
      <c r="I678" s="989"/>
      <c r="J678" s="989"/>
      <c r="K678" s="989"/>
      <c r="L678" s="989"/>
      <c r="M678" s="989"/>
      <c r="N678" s="989"/>
      <c r="O678" s="989"/>
      <c r="P678" s="989"/>
      <c r="Q678" s="989"/>
      <c r="R678" s="989"/>
      <c r="S678" s="989"/>
      <c r="T678" s="989"/>
      <c r="U678" s="989"/>
      <c r="V678" s="989"/>
      <c r="W678" s="989"/>
      <c r="X678" s="989"/>
      <c r="Y678" s="989"/>
      <c r="Z678" s="989"/>
    </row>
    <row r="679" spans="1:26" ht="15.75" customHeight="1">
      <c r="A679" s="989"/>
      <c r="B679" s="1079"/>
      <c r="C679" s="989"/>
      <c r="D679" s="989"/>
      <c r="E679" s="989"/>
      <c r="F679" s="989"/>
      <c r="G679" s="989"/>
      <c r="H679" s="989"/>
      <c r="I679" s="989"/>
      <c r="J679" s="989"/>
      <c r="K679" s="989"/>
      <c r="L679" s="989"/>
      <c r="M679" s="989"/>
      <c r="N679" s="989"/>
      <c r="O679" s="989"/>
      <c r="P679" s="989"/>
      <c r="Q679" s="989"/>
      <c r="R679" s="989"/>
      <c r="S679" s="989"/>
      <c r="T679" s="989"/>
      <c r="U679" s="989"/>
      <c r="V679" s="989"/>
      <c r="W679" s="989"/>
      <c r="X679" s="989"/>
      <c r="Y679" s="989"/>
      <c r="Z679" s="989"/>
    </row>
    <row r="680" spans="1:26" ht="15.75" customHeight="1">
      <c r="A680" s="989"/>
      <c r="B680" s="1079"/>
      <c r="C680" s="989"/>
      <c r="D680" s="989"/>
      <c r="E680" s="989"/>
      <c r="F680" s="989"/>
      <c r="G680" s="989"/>
      <c r="H680" s="989"/>
      <c r="I680" s="989"/>
      <c r="J680" s="989"/>
      <c r="K680" s="989"/>
      <c r="L680" s="989"/>
      <c r="M680" s="989"/>
      <c r="N680" s="989"/>
      <c r="O680" s="989"/>
      <c r="P680" s="989"/>
      <c r="Q680" s="989"/>
      <c r="R680" s="989"/>
      <c r="S680" s="989"/>
      <c r="T680" s="989"/>
      <c r="U680" s="989"/>
      <c r="V680" s="989"/>
      <c r="W680" s="989"/>
      <c r="X680" s="989"/>
      <c r="Y680" s="989"/>
      <c r="Z680" s="989"/>
    </row>
    <row r="681" spans="1:26" ht="15.75" customHeight="1">
      <c r="A681" s="989"/>
      <c r="B681" s="1079"/>
      <c r="C681" s="989"/>
      <c r="D681" s="989"/>
      <c r="E681" s="989"/>
      <c r="F681" s="989"/>
      <c r="G681" s="989"/>
      <c r="H681" s="989"/>
      <c r="I681" s="989"/>
      <c r="J681" s="989"/>
      <c r="K681" s="989"/>
      <c r="L681" s="989"/>
      <c r="M681" s="989"/>
      <c r="N681" s="989"/>
      <c r="O681" s="989"/>
      <c r="P681" s="989"/>
      <c r="Q681" s="989"/>
      <c r="R681" s="989"/>
      <c r="S681" s="989"/>
      <c r="T681" s="989"/>
      <c r="U681" s="989"/>
      <c r="V681" s="989"/>
      <c r="W681" s="989"/>
      <c r="X681" s="989"/>
      <c r="Y681" s="989"/>
      <c r="Z681" s="989"/>
    </row>
    <row r="682" spans="1:26" ht="15.75" customHeight="1">
      <c r="A682" s="989"/>
      <c r="B682" s="1079"/>
      <c r="C682" s="989"/>
      <c r="D682" s="989"/>
      <c r="E682" s="989"/>
      <c r="F682" s="989"/>
      <c r="G682" s="989"/>
      <c r="H682" s="989"/>
      <c r="I682" s="989"/>
      <c r="J682" s="989"/>
      <c r="K682" s="989"/>
      <c r="L682" s="989"/>
      <c r="M682" s="989"/>
      <c r="N682" s="989"/>
      <c r="O682" s="989"/>
      <c r="P682" s="989"/>
      <c r="Q682" s="989"/>
      <c r="R682" s="989"/>
      <c r="S682" s="989"/>
      <c r="T682" s="989"/>
      <c r="U682" s="989"/>
      <c r="V682" s="989"/>
      <c r="W682" s="989"/>
      <c r="X682" s="989"/>
      <c r="Y682" s="989"/>
      <c r="Z682" s="989"/>
    </row>
    <row r="683" spans="1:26" ht="15.75" customHeight="1">
      <c r="A683" s="989"/>
      <c r="B683" s="1079"/>
      <c r="C683" s="989"/>
      <c r="D683" s="989"/>
      <c r="E683" s="989"/>
      <c r="F683" s="989"/>
      <c r="G683" s="989"/>
      <c r="H683" s="989"/>
      <c r="I683" s="989"/>
      <c r="J683" s="989"/>
      <c r="K683" s="989"/>
      <c r="L683" s="989"/>
      <c r="M683" s="989"/>
      <c r="N683" s="989"/>
      <c r="O683" s="989"/>
      <c r="P683" s="989"/>
      <c r="Q683" s="989"/>
      <c r="R683" s="989"/>
      <c r="S683" s="989"/>
      <c r="T683" s="989"/>
      <c r="U683" s="989"/>
      <c r="V683" s="989"/>
      <c r="W683" s="989"/>
      <c r="X683" s="989"/>
      <c r="Y683" s="989"/>
      <c r="Z683" s="989"/>
    </row>
    <row r="684" spans="1:26" ht="15.75" customHeight="1">
      <c r="A684" s="989"/>
      <c r="B684" s="1079"/>
      <c r="C684" s="989"/>
      <c r="D684" s="989"/>
      <c r="E684" s="989"/>
      <c r="F684" s="989"/>
      <c r="G684" s="989"/>
      <c r="H684" s="989"/>
      <c r="I684" s="989"/>
      <c r="J684" s="989"/>
      <c r="K684" s="989"/>
      <c r="L684" s="989"/>
      <c r="M684" s="989"/>
      <c r="N684" s="989"/>
      <c r="O684" s="989"/>
      <c r="P684" s="989"/>
      <c r="Q684" s="989"/>
      <c r="R684" s="989"/>
      <c r="S684" s="989"/>
      <c r="T684" s="989"/>
      <c r="U684" s="989"/>
      <c r="V684" s="989"/>
      <c r="W684" s="989"/>
      <c r="X684" s="989"/>
      <c r="Y684" s="989"/>
      <c r="Z684" s="989"/>
    </row>
    <row r="685" spans="1:26" ht="15.75" customHeight="1">
      <c r="A685" s="989"/>
      <c r="B685" s="1079"/>
      <c r="C685" s="989"/>
      <c r="D685" s="989"/>
      <c r="E685" s="989"/>
      <c r="F685" s="989"/>
      <c r="G685" s="989"/>
      <c r="H685" s="989"/>
      <c r="I685" s="989"/>
      <c r="J685" s="989"/>
      <c r="K685" s="989"/>
      <c r="L685" s="989"/>
      <c r="M685" s="989"/>
      <c r="N685" s="989"/>
      <c r="O685" s="989"/>
      <c r="P685" s="989"/>
      <c r="Q685" s="989"/>
      <c r="R685" s="989"/>
      <c r="S685" s="989"/>
      <c r="T685" s="989"/>
      <c r="U685" s="989"/>
      <c r="V685" s="989"/>
      <c r="W685" s="989"/>
      <c r="X685" s="989"/>
      <c r="Y685" s="989"/>
      <c r="Z685" s="989"/>
    </row>
    <row r="686" spans="1:26" ht="15.75" customHeight="1">
      <c r="A686" s="989"/>
      <c r="B686" s="1079"/>
      <c r="C686" s="989"/>
      <c r="D686" s="989"/>
      <c r="E686" s="989"/>
      <c r="F686" s="989"/>
      <c r="G686" s="989"/>
      <c r="H686" s="989"/>
      <c r="I686" s="989"/>
      <c r="J686" s="989"/>
      <c r="K686" s="989"/>
      <c r="L686" s="989"/>
      <c r="M686" s="989"/>
      <c r="N686" s="989"/>
      <c r="O686" s="989"/>
      <c r="P686" s="989"/>
      <c r="Q686" s="989"/>
      <c r="R686" s="989"/>
      <c r="S686" s="989"/>
      <c r="T686" s="989"/>
      <c r="U686" s="989"/>
      <c r="V686" s="989"/>
      <c r="W686" s="989"/>
      <c r="X686" s="989"/>
      <c r="Y686" s="989"/>
      <c r="Z686" s="989"/>
    </row>
    <row r="687" spans="1:26" ht="15.75" customHeight="1">
      <c r="A687" s="989"/>
      <c r="B687" s="1079"/>
      <c r="C687" s="989"/>
      <c r="D687" s="989"/>
      <c r="E687" s="989"/>
      <c r="F687" s="989"/>
      <c r="G687" s="989"/>
      <c r="H687" s="989"/>
      <c r="I687" s="989"/>
      <c r="J687" s="989"/>
      <c r="K687" s="989"/>
      <c r="L687" s="989"/>
      <c r="M687" s="989"/>
      <c r="N687" s="989"/>
      <c r="O687" s="989"/>
      <c r="P687" s="989"/>
      <c r="Q687" s="989"/>
      <c r="R687" s="989"/>
      <c r="S687" s="989"/>
      <c r="T687" s="989"/>
      <c r="U687" s="989"/>
      <c r="V687" s="989"/>
      <c r="W687" s="989"/>
      <c r="X687" s="989"/>
      <c r="Y687" s="989"/>
      <c r="Z687" s="989"/>
    </row>
    <row r="688" spans="1:26" ht="15.75" customHeight="1">
      <c r="A688" s="989"/>
      <c r="B688" s="1079"/>
      <c r="C688" s="989"/>
      <c r="D688" s="989"/>
      <c r="E688" s="989"/>
      <c r="F688" s="989"/>
      <c r="G688" s="989"/>
      <c r="H688" s="989"/>
      <c r="I688" s="989"/>
      <c r="J688" s="989"/>
      <c r="K688" s="989"/>
      <c r="L688" s="989"/>
      <c r="M688" s="989"/>
      <c r="N688" s="989"/>
      <c r="O688" s="989"/>
      <c r="P688" s="989"/>
      <c r="Q688" s="989"/>
      <c r="R688" s="989"/>
      <c r="S688" s="989"/>
      <c r="T688" s="989"/>
      <c r="U688" s="989"/>
      <c r="V688" s="989"/>
      <c r="W688" s="989"/>
      <c r="X688" s="989"/>
      <c r="Y688" s="989"/>
      <c r="Z688" s="989"/>
    </row>
    <row r="689" spans="1:26" ht="15.75" customHeight="1">
      <c r="A689" s="989"/>
      <c r="B689" s="1079"/>
      <c r="C689" s="989"/>
      <c r="D689" s="989"/>
      <c r="E689" s="989"/>
      <c r="F689" s="989"/>
      <c r="G689" s="989"/>
      <c r="H689" s="989"/>
      <c r="I689" s="989"/>
      <c r="J689" s="989"/>
      <c r="K689" s="989"/>
      <c r="L689" s="989"/>
      <c r="M689" s="989"/>
      <c r="N689" s="989"/>
      <c r="O689" s="989"/>
      <c r="P689" s="989"/>
      <c r="Q689" s="989"/>
      <c r="R689" s="989"/>
      <c r="S689" s="989"/>
      <c r="T689" s="989"/>
      <c r="U689" s="989"/>
      <c r="V689" s="989"/>
      <c r="W689" s="989"/>
      <c r="X689" s="989"/>
      <c r="Y689" s="989"/>
      <c r="Z689" s="989"/>
    </row>
    <row r="690" spans="1:26" ht="15.75" customHeight="1">
      <c r="A690" s="989"/>
      <c r="B690" s="1079"/>
      <c r="C690" s="989"/>
      <c r="D690" s="989"/>
      <c r="E690" s="989"/>
      <c r="F690" s="989"/>
      <c r="G690" s="989"/>
      <c r="H690" s="989"/>
      <c r="I690" s="989"/>
      <c r="J690" s="989"/>
      <c r="K690" s="989"/>
      <c r="L690" s="989"/>
      <c r="M690" s="989"/>
      <c r="N690" s="989"/>
      <c r="O690" s="989"/>
      <c r="P690" s="989"/>
      <c r="Q690" s="989"/>
      <c r="R690" s="989"/>
      <c r="S690" s="989"/>
      <c r="T690" s="989"/>
      <c r="U690" s="989"/>
      <c r="V690" s="989"/>
      <c r="W690" s="989"/>
      <c r="X690" s="989"/>
      <c r="Y690" s="989"/>
      <c r="Z690" s="989"/>
    </row>
    <row r="691" spans="1:26" ht="15.75" customHeight="1">
      <c r="A691" s="989"/>
      <c r="B691" s="1079"/>
      <c r="C691" s="989"/>
      <c r="D691" s="989"/>
      <c r="E691" s="989"/>
      <c r="F691" s="989"/>
      <c r="G691" s="989"/>
      <c r="H691" s="989"/>
      <c r="I691" s="989"/>
      <c r="J691" s="989"/>
      <c r="K691" s="989"/>
      <c r="L691" s="989"/>
      <c r="M691" s="989"/>
      <c r="N691" s="989"/>
      <c r="O691" s="989"/>
      <c r="P691" s="989"/>
      <c r="Q691" s="989"/>
      <c r="R691" s="989"/>
      <c r="S691" s="989"/>
      <c r="T691" s="989"/>
      <c r="U691" s="989"/>
      <c r="V691" s="989"/>
      <c r="W691" s="989"/>
      <c r="X691" s="989"/>
      <c r="Y691" s="989"/>
      <c r="Z691" s="989"/>
    </row>
    <row r="692" spans="1:26" ht="15.75" customHeight="1">
      <c r="A692" s="989"/>
      <c r="B692" s="1079"/>
      <c r="C692" s="989"/>
      <c r="D692" s="989"/>
      <c r="E692" s="989"/>
      <c r="F692" s="989"/>
      <c r="G692" s="989"/>
      <c r="H692" s="989"/>
      <c r="I692" s="989"/>
      <c r="J692" s="989"/>
      <c r="K692" s="989"/>
      <c r="L692" s="989"/>
      <c r="M692" s="989"/>
      <c r="N692" s="989"/>
      <c r="O692" s="989"/>
      <c r="P692" s="989"/>
      <c r="Q692" s="989"/>
      <c r="R692" s="989"/>
      <c r="S692" s="989"/>
      <c r="T692" s="989"/>
      <c r="U692" s="989"/>
      <c r="V692" s="989"/>
      <c r="W692" s="989"/>
      <c r="X692" s="989"/>
      <c r="Y692" s="989"/>
      <c r="Z692" s="989"/>
    </row>
    <row r="693" spans="1:26" ht="15.75" customHeight="1">
      <c r="A693" s="989"/>
      <c r="B693" s="1079"/>
      <c r="C693" s="989"/>
      <c r="D693" s="989"/>
      <c r="E693" s="989"/>
      <c r="F693" s="989"/>
      <c r="G693" s="989"/>
      <c r="H693" s="989"/>
      <c r="I693" s="989"/>
      <c r="J693" s="989"/>
      <c r="K693" s="989"/>
      <c r="L693" s="989"/>
      <c r="M693" s="989"/>
      <c r="N693" s="989"/>
      <c r="O693" s="989"/>
      <c r="P693" s="989"/>
      <c r="Q693" s="989"/>
      <c r="R693" s="989"/>
      <c r="S693" s="989"/>
      <c r="T693" s="989"/>
      <c r="U693" s="989"/>
      <c r="V693" s="989"/>
      <c r="W693" s="989"/>
      <c r="X693" s="989"/>
      <c r="Y693" s="989"/>
      <c r="Z693" s="989"/>
    </row>
    <row r="694" spans="1:26" ht="15.75" customHeight="1">
      <c r="A694" s="989"/>
      <c r="B694" s="1079"/>
      <c r="C694" s="989"/>
      <c r="D694" s="989"/>
      <c r="E694" s="989"/>
      <c r="F694" s="989"/>
      <c r="G694" s="989"/>
      <c r="H694" s="989"/>
      <c r="I694" s="989"/>
      <c r="J694" s="989"/>
      <c r="K694" s="989"/>
      <c r="L694" s="989"/>
      <c r="M694" s="989"/>
      <c r="N694" s="989"/>
      <c r="O694" s="989"/>
      <c r="P694" s="989"/>
      <c r="Q694" s="989"/>
      <c r="R694" s="989"/>
      <c r="S694" s="989"/>
      <c r="T694" s="989"/>
      <c r="U694" s="989"/>
      <c r="V694" s="989"/>
      <c r="W694" s="989"/>
      <c r="X694" s="989"/>
      <c r="Y694" s="989"/>
      <c r="Z694" s="989"/>
    </row>
    <row r="695" spans="1:26" ht="15.75" customHeight="1">
      <c r="A695" s="989"/>
      <c r="B695" s="1079"/>
      <c r="C695" s="989"/>
      <c r="D695" s="989"/>
      <c r="E695" s="989"/>
      <c r="F695" s="989"/>
      <c r="G695" s="989"/>
      <c r="H695" s="989"/>
      <c r="I695" s="989"/>
      <c r="J695" s="989"/>
      <c r="K695" s="989"/>
      <c r="L695" s="989"/>
      <c r="M695" s="989"/>
      <c r="N695" s="989"/>
      <c r="O695" s="989"/>
      <c r="P695" s="989"/>
      <c r="Q695" s="989"/>
      <c r="R695" s="989"/>
      <c r="S695" s="989"/>
      <c r="T695" s="989"/>
      <c r="U695" s="989"/>
      <c r="V695" s="989"/>
      <c r="W695" s="989"/>
      <c r="X695" s="989"/>
      <c r="Y695" s="989"/>
      <c r="Z695" s="989"/>
    </row>
    <row r="696" spans="1:26" ht="15.75" customHeight="1">
      <c r="A696" s="989"/>
      <c r="B696" s="1079"/>
      <c r="C696" s="989"/>
      <c r="D696" s="989"/>
      <c r="E696" s="989"/>
      <c r="F696" s="989"/>
      <c r="G696" s="989"/>
      <c r="H696" s="989"/>
      <c r="I696" s="989"/>
      <c r="J696" s="989"/>
      <c r="K696" s="989"/>
      <c r="L696" s="989"/>
      <c r="M696" s="989"/>
      <c r="N696" s="989"/>
      <c r="O696" s="989"/>
      <c r="P696" s="989"/>
      <c r="Q696" s="989"/>
      <c r="R696" s="989"/>
      <c r="S696" s="989"/>
      <c r="T696" s="989"/>
      <c r="U696" s="989"/>
      <c r="V696" s="989"/>
      <c r="W696" s="989"/>
      <c r="X696" s="989"/>
      <c r="Y696" s="989"/>
      <c r="Z696" s="989"/>
    </row>
    <row r="697" spans="1:26" ht="15.75" customHeight="1">
      <c r="A697" s="989"/>
      <c r="B697" s="1079"/>
      <c r="C697" s="989"/>
      <c r="D697" s="989"/>
      <c r="E697" s="989"/>
      <c r="F697" s="989"/>
      <c r="G697" s="989"/>
      <c r="H697" s="989"/>
      <c r="I697" s="989"/>
      <c r="J697" s="989"/>
      <c r="K697" s="989"/>
      <c r="L697" s="989"/>
      <c r="M697" s="989"/>
      <c r="N697" s="989"/>
      <c r="O697" s="989"/>
      <c r="P697" s="989"/>
      <c r="Q697" s="989"/>
      <c r="R697" s="989"/>
      <c r="S697" s="989"/>
      <c r="T697" s="989"/>
      <c r="U697" s="989"/>
      <c r="V697" s="989"/>
      <c r="W697" s="989"/>
      <c r="X697" s="989"/>
      <c r="Y697" s="989"/>
      <c r="Z697" s="989"/>
    </row>
    <row r="698" spans="1:26" ht="15.75" customHeight="1">
      <c r="A698" s="989"/>
      <c r="B698" s="1079"/>
      <c r="C698" s="989"/>
      <c r="D698" s="989"/>
      <c r="E698" s="989"/>
      <c r="F698" s="989"/>
      <c r="G698" s="989"/>
      <c r="H698" s="989"/>
      <c r="I698" s="989"/>
      <c r="J698" s="989"/>
      <c r="K698" s="989"/>
      <c r="L698" s="989"/>
      <c r="M698" s="989"/>
      <c r="N698" s="989"/>
      <c r="O698" s="989"/>
      <c r="P698" s="989"/>
      <c r="Q698" s="989"/>
      <c r="R698" s="989"/>
      <c r="S698" s="989"/>
      <c r="T698" s="989"/>
      <c r="U698" s="989"/>
      <c r="V698" s="989"/>
      <c r="W698" s="989"/>
      <c r="X698" s="989"/>
      <c r="Y698" s="989"/>
      <c r="Z698" s="989"/>
    </row>
    <row r="699" spans="1:26" ht="15.75" customHeight="1">
      <c r="A699" s="989"/>
      <c r="B699" s="1079"/>
      <c r="C699" s="989"/>
      <c r="D699" s="989"/>
      <c r="E699" s="989"/>
      <c r="F699" s="989"/>
      <c r="G699" s="989"/>
      <c r="H699" s="989"/>
      <c r="I699" s="989"/>
      <c r="J699" s="989"/>
      <c r="K699" s="989"/>
      <c r="L699" s="989"/>
      <c r="M699" s="989"/>
      <c r="N699" s="989"/>
      <c r="O699" s="989"/>
      <c r="P699" s="989"/>
      <c r="Q699" s="989"/>
      <c r="R699" s="989"/>
      <c r="S699" s="989"/>
      <c r="T699" s="989"/>
      <c r="U699" s="989"/>
      <c r="V699" s="989"/>
      <c r="W699" s="989"/>
      <c r="X699" s="989"/>
      <c r="Y699" s="989"/>
      <c r="Z699" s="989"/>
    </row>
    <row r="700" spans="1:26" ht="15.75" customHeight="1">
      <c r="A700" s="989"/>
      <c r="B700" s="1079"/>
      <c r="C700" s="989"/>
      <c r="D700" s="989"/>
      <c r="E700" s="989"/>
      <c r="F700" s="989"/>
      <c r="G700" s="989"/>
      <c r="H700" s="989"/>
      <c r="I700" s="989"/>
      <c r="J700" s="989"/>
      <c r="K700" s="989"/>
      <c r="L700" s="989"/>
      <c r="M700" s="989"/>
      <c r="N700" s="989"/>
      <c r="O700" s="989"/>
      <c r="P700" s="989"/>
      <c r="Q700" s="989"/>
      <c r="R700" s="989"/>
      <c r="S700" s="989"/>
      <c r="T700" s="989"/>
      <c r="U700" s="989"/>
      <c r="V700" s="989"/>
      <c r="W700" s="989"/>
      <c r="X700" s="989"/>
      <c r="Y700" s="989"/>
      <c r="Z700" s="989"/>
    </row>
    <row r="701" spans="1:26" ht="15.75" customHeight="1">
      <c r="A701" s="989"/>
      <c r="B701" s="1079"/>
      <c r="C701" s="989"/>
      <c r="D701" s="989"/>
      <c r="E701" s="989"/>
      <c r="F701" s="989"/>
      <c r="G701" s="989"/>
      <c r="H701" s="989"/>
      <c r="I701" s="989"/>
      <c r="J701" s="989"/>
      <c r="K701" s="989"/>
      <c r="L701" s="989"/>
      <c r="M701" s="989"/>
      <c r="N701" s="989"/>
      <c r="O701" s="989"/>
      <c r="P701" s="989"/>
      <c r="Q701" s="989"/>
      <c r="R701" s="989"/>
      <c r="S701" s="989"/>
      <c r="T701" s="989"/>
      <c r="U701" s="989"/>
      <c r="V701" s="989"/>
      <c r="W701" s="989"/>
      <c r="X701" s="989"/>
      <c r="Y701" s="989"/>
      <c r="Z701" s="989"/>
    </row>
    <row r="702" spans="1:26" ht="15.75" customHeight="1">
      <c r="A702" s="989"/>
      <c r="B702" s="1079"/>
      <c r="C702" s="989"/>
      <c r="D702" s="989"/>
      <c r="E702" s="989"/>
      <c r="F702" s="989"/>
      <c r="G702" s="989"/>
      <c r="H702" s="989"/>
      <c r="I702" s="989"/>
      <c r="J702" s="989"/>
      <c r="K702" s="989"/>
      <c r="L702" s="989"/>
      <c r="M702" s="989"/>
      <c r="N702" s="989"/>
      <c r="O702" s="989"/>
      <c r="P702" s="989"/>
      <c r="Q702" s="989"/>
      <c r="R702" s="989"/>
      <c r="S702" s="989"/>
      <c r="T702" s="989"/>
      <c r="U702" s="989"/>
      <c r="V702" s="989"/>
      <c r="W702" s="989"/>
      <c r="X702" s="989"/>
      <c r="Y702" s="989"/>
      <c r="Z702" s="989"/>
    </row>
    <row r="703" spans="1:26" ht="15.75" customHeight="1">
      <c r="A703" s="989"/>
      <c r="B703" s="1079"/>
      <c r="C703" s="989"/>
      <c r="D703" s="989"/>
      <c r="E703" s="989"/>
      <c r="F703" s="989"/>
      <c r="G703" s="989"/>
      <c r="H703" s="989"/>
      <c r="I703" s="989"/>
      <c r="J703" s="989"/>
      <c r="K703" s="989"/>
      <c r="L703" s="989"/>
      <c r="M703" s="989"/>
      <c r="N703" s="989"/>
      <c r="O703" s="989"/>
      <c r="P703" s="989"/>
      <c r="Q703" s="989"/>
      <c r="R703" s="989"/>
      <c r="S703" s="989"/>
      <c r="T703" s="989"/>
      <c r="U703" s="989"/>
      <c r="V703" s="989"/>
      <c r="W703" s="989"/>
      <c r="X703" s="989"/>
      <c r="Y703" s="989"/>
      <c r="Z703" s="989"/>
    </row>
    <row r="704" spans="1:26" ht="15.75" customHeight="1">
      <c r="A704" s="989"/>
      <c r="B704" s="1079"/>
      <c r="C704" s="989"/>
      <c r="D704" s="989"/>
      <c r="E704" s="989"/>
      <c r="F704" s="989"/>
      <c r="G704" s="989"/>
      <c r="H704" s="989"/>
      <c r="I704" s="989"/>
      <c r="J704" s="989"/>
      <c r="K704" s="989"/>
      <c r="L704" s="989"/>
      <c r="M704" s="989"/>
      <c r="N704" s="989"/>
      <c r="O704" s="989"/>
      <c r="P704" s="989"/>
      <c r="Q704" s="989"/>
      <c r="R704" s="989"/>
      <c r="S704" s="989"/>
      <c r="T704" s="989"/>
      <c r="U704" s="989"/>
      <c r="V704" s="989"/>
      <c r="W704" s="989"/>
      <c r="X704" s="989"/>
      <c r="Y704" s="989"/>
      <c r="Z704" s="989"/>
    </row>
    <row r="705" spans="1:26" ht="15.75" customHeight="1">
      <c r="A705" s="989"/>
      <c r="B705" s="1079"/>
      <c r="C705" s="989"/>
      <c r="D705" s="989"/>
      <c r="E705" s="989"/>
      <c r="F705" s="989"/>
      <c r="G705" s="989"/>
      <c r="H705" s="989"/>
      <c r="I705" s="989"/>
      <c r="J705" s="989"/>
      <c r="K705" s="989"/>
      <c r="L705" s="989"/>
      <c r="M705" s="989"/>
      <c r="N705" s="989"/>
      <c r="O705" s="989"/>
      <c r="P705" s="989"/>
      <c r="Q705" s="989"/>
      <c r="R705" s="989"/>
      <c r="S705" s="989"/>
      <c r="T705" s="989"/>
      <c r="U705" s="989"/>
      <c r="V705" s="989"/>
      <c r="W705" s="989"/>
      <c r="X705" s="989"/>
      <c r="Y705" s="989"/>
      <c r="Z705" s="989"/>
    </row>
    <row r="706" spans="1:26" ht="15.75" customHeight="1">
      <c r="A706" s="989"/>
      <c r="B706" s="1079"/>
      <c r="C706" s="989"/>
      <c r="D706" s="989"/>
      <c r="E706" s="989"/>
      <c r="F706" s="989"/>
      <c r="G706" s="989"/>
      <c r="H706" s="989"/>
      <c r="I706" s="989"/>
      <c r="J706" s="989"/>
      <c r="K706" s="989"/>
      <c r="L706" s="989"/>
      <c r="M706" s="989"/>
      <c r="N706" s="989"/>
      <c r="O706" s="989"/>
      <c r="P706" s="989"/>
      <c r="Q706" s="989"/>
      <c r="R706" s="989"/>
      <c r="S706" s="989"/>
      <c r="T706" s="989"/>
      <c r="U706" s="989"/>
      <c r="V706" s="989"/>
      <c r="W706" s="989"/>
      <c r="X706" s="989"/>
      <c r="Y706" s="989"/>
      <c r="Z706" s="989"/>
    </row>
    <row r="707" spans="1:26" ht="15.75" customHeight="1">
      <c r="A707" s="989"/>
      <c r="B707" s="1079"/>
      <c r="C707" s="989"/>
      <c r="D707" s="989"/>
      <c r="E707" s="989"/>
      <c r="F707" s="989"/>
      <c r="G707" s="989"/>
      <c r="H707" s="989"/>
      <c r="I707" s="989"/>
      <c r="J707" s="989"/>
      <c r="K707" s="989"/>
      <c r="L707" s="989"/>
      <c r="M707" s="989"/>
      <c r="N707" s="989"/>
      <c r="O707" s="989"/>
      <c r="P707" s="989"/>
      <c r="Q707" s="989"/>
      <c r="R707" s="989"/>
      <c r="S707" s="989"/>
      <c r="T707" s="989"/>
      <c r="U707" s="989"/>
      <c r="V707" s="989"/>
      <c r="W707" s="989"/>
      <c r="X707" s="989"/>
      <c r="Y707" s="989"/>
      <c r="Z707" s="989"/>
    </row>
    <row r="708" spans="1:26" ht="15.75" customHeight="1">
      <c r="A708" s="989"/>
      <c r="B708" s="1079"/>
      <c r="C708" s="989"/>
      <c r="D708" s="989"/>
      <c r="E708" s="989"/>
      <c r="F708" s="989"/>
      <c r="G708" s="989"/>
      <c r="H708" s="989"/>
      <c r="I708" s="989"/>
      <c r="J708" s="989"/>
      <c r="K708" s="989"/>
      <c r="L708" s="989"/>
      <c r="M708" s="989"/>
      <c r="N708" s="989"/>
      <c r="O708" s="989"/>
      <c r="P708" s="989"/>
      <c r="Q708" s="989"/>
      <c r="R708" s="989"/>
      <c r="S708" s="989"/>
      <c r="T708" s="989"/>
      <c r="U708" s="989"/>
      <c r="V708" s="989"/>
      <c r="W708" s="989"/>
      <c r="X708" s="989"/>
      <c r="Y708" s="989"/>
      <c r="Z708" s="989"/>
    </row>
    <row r="709" spans="1:26" ht="15.75" customHeight="1">
      <c r="A709" s="989"/>
      <c r="B709" s="1079"/>
      <c r="C709" s="989"/>
      <c r="D709" s="989"/>
      <c r="E709" s="989"/>
      <c r="F709" s="989"/>
      <c r="G709" s="989"/>
      <c r="H709" s="989"/>
      <c r="I709" s="989"/>
      <c r="J709" s="989"/>
      <c r="K709" s="989"/>
      <c r="L709" s="989"/>
      <c r="M709" s="989"/>
      <c r="N709" s="989"/>
      <c r="O709" s="989"/>
      <c r="P709" s="989"/>
      <c r="Q709" s="989"/>
      <c r="R709" s="989"/>
      <c r="S709" s="989"/>
      <c r="T709" s="989"/>
      <c r="U709" s="989"/>
      <c r="V709" s="989"/>
      <c r="W709" s="989"/>
      <c r="X709" s="989"/>
      <c r="Y709" s="989"/>
      <c r="Z709" s="989"/>
    </row>
    <row r="710" spans="1:26" ht="15.75" customHeight="1">
      <c r="A710" s="989"/>
      <c r="B710" s="1079"/>
      <c r="C710" s="989"/>
      <c r="D710" s="989"/>
      <c r="E710" s="989"/>
      <c r="F710" s="989"/>
      <c r="G710" s="989"/>
      <c r="H710" s="989"/>
      <c r="I710" s="989"/>
      <c r="J710" s="989"/>
      <c r="K710" s="989"/>
      <c r="L710" s="989"/>
      <c r="M710" s="989"/>
      <c r="N710" s="989"/>
      <c r="O710" s="989"/>
      <c r="P710" s="989"/>
      <c r="Q710" s="989"/>
      <c r="R710" s="989"/>
      <c r="S710" s="989"/>
      <c r="T710" s="989"/>
      <c r="U710" s="989"/>
      <c r="V710" s="989"/>
      <c r="W710" s="989"/>
      <c r="X710" s="989"/>
      <c r="Y710" s="989"/>
      <c r="Z710" s="989"/>
    </row>
    <row r="711" spans="1:26" ht="15.75" customHeight="1">
      <c r="A711" s="989"/>
      <c r="B711" s="1079"/>
      <c r="C711" s="989"/>
      <c r="D711" s="989"/>
      <c r="E711" s="989"/>
      <c r="F711" s="989"/>
      <c r="G711" s="989"/>
      <c r="H711" s="989"/>
      <c r="I711" s="989"/>
      <c r="J711" s="989"/>
      <c r="K711" s="989"/>
      <c r="L711" s="989"/>
      <c r="M711" s="989"/>
      <c r="N711" s="989"/>
      <c r="O711" s="989"/>
      <c r="P711" s="989"/>
      <c r="Q711" s="989"/>
      <c r="R711" s="989"/>
      <c r="S711" s="989"/>
      <c r="T711" s="989"/>
      <c r="U711" s="989"/>
      <c r="V711" s="989"/>
      <c r="W711" s="989"/>
      <c r="X711" s="989"/>
      <c r="Y711" s="989"/>
      <c r="Z711" s="989"/>
    </row>
    <row r="712" spans="1:26" ht="15.75" customHeight="1">
      <c r="A712" s="989"/>
      <c r="B712" s="1079"/>
      <c r="C712" s="989"/>
      <c r="D712" s="989"/>
      <c r="E712" s="989"/>
      <c r="F712" s="989"/>
      <c r="G712" s="989"/>
      <c r="H712" s="989"/>
      <c r="I712" s="989"/>
      <c r="J712" s="989"/>
      <c r="K712" s="989"/>
      <c r="L712" s="989"/>
      <c r="M712" s="989"/>
      <c r="N712" s="989"/>
      <c r="O712" s="989"/>
      <c r="P712" s="989"/>
      <c r="Q712" s="989"/>
      <c r="R712" s="989"/>
      <c r="S712" s="989"/>
      <c r="T712" s="989"/>
      <c r="U712" s="989"/>
      <c r="V712" s="989"/>
      <c r="W712" s="989"/>
      <c r="X712" s="989"/>
      <c r="Y712" s="989"/>
      <c r="Z712" s="989"/>
    </row>
    <row r="713" spans="1:26" ht="15.75" customHeight="1">
      <c r="A713" s="989"/>
      <c r="B713" s="1079"/>
      <c r="C713" s="989"/>
      <c r="D713" s="989"/>
      <c r="E713" s="989"/>
      <c r="F713" s="989"/>
      <c r="G713" s="989"/>
      <c r="H713" s="989"/>
      <c r="I713" s="989"/>
      <c r="J713" s="989"/>
      <c r="K713" s="989"/>
      <c r="L713" s="989"/>
      <c r="M713" s="989"/>
      <c r="N713" s="989"/>
      <c r="O713" s="989"/>
      <c r="P713" s="989"/>
      <c r="Q713" s="989"/>
      <c r="R713" s="989"/>
      <c r="S713" s="989"/>
      <c r="T713" s="989"/>
      <c r="U713" s="989"/>
      <c r="V713" s="989"/>
      <c r="W713" s="989"/>
      <c r="X713" s="989"/>
      <c r="Y713" s="989"/>
      <c r="Z713" s="989"/>
    </row>
    <row r="714" spans="1:26" ht="15.75" customHeight="1">
      <c r="A714" s="989"/>
      <c r="B714" s="107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row>
    <row r="715" spans="1:26" ht="15.75" customHeight="1">
      <c r="A715" s="989"/>
      <c r="B715" s="107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row>
    <row r="716" spans="1:26" ht="15.75" customHeight="1">
      <c r="A716" s="989"/>
      <c r="B716" s="1079"/>
      <c r="C716" s="989"/>
      <c r="D716" s="989"/>
      <c r="E716" s="989"/>
      <c r="F716" s="989"/>
      <c r="G716" s="989"/>
      <c r="H716" s="989"/>
      <c r="I716" s="989"/>
      <c r="J716" s="989"/>
      <c r="K716" s="989"/>
      <c r="L716" s="989"/>
      <c r="M716" s="989"/>
      <c r="N716" s="989"/>
      <c r="O716" s="989"/>
      <c r="P716" s="989"/>
      <c r="Q716" s="989"/>
      <c r="R716" s="989"/>
      <c r="S716" s="989"/>
      <c r="T716" s="989"/>
      <c r="U716" s="989"/>
      <c r="V716" s="989"/>
      <c r="W716" s="989"/>
      <c r="X716" s="989"/>
      <c r="Y716" s="989"/>
      <c r="Z716" s="989"/>
    </row>
    <row r="717" spans="1:26" ht="15.75" customHeight="1">
      <c r="A717" s="989"/>
      <c r="B717" s="1079"/>
      <c r="C717" s="989"/>
      <c r="D717" s="989"/>
      <c r="E717" s="989"/>
      <c r="F717" s="989"/>
      <c r="G717" s="989"/>
      <c r="H717" s="989"/>
      <c r="I717" s="989"/>
      <c r="J717" s="989"/>
      <c r="K717" s="989"/>
      <c r="L717" s="989"/>
      <c r="M717" s="989"/>
      <c r="N717" s="989"/>
      <c r="O717" s="989"/>
      <c r="P717" s="989"/>
      <c r="Q717" s="989"/>
      <c r="R717" s="989"/>
      <c r="S717" s="989"/>
      <c r="T717" s="989"/>
      <c r="U717" s="989"/>
      <c r="V717" s="989"/>
      <c r="W717" s="989"/>
      <c r="X717" s="989"/>
      <c r="Y717" s="989"/>
      <c r="Z717" s="989"/>
    </row>
    <row r="718" spans="1:26" ht="15.75" customHeight="1">
      <c r="A718" s="989"/>
      <c r="B718" s="1079"/>
      <c r="C718" s="989"/>
      <c r="D718" s="989"/>
      <c r="E718" s="989"/>
      <c r="F718" s="989"/>
      <c r="G718" s="989"/>
      <c r="H718" s="989"/>
      <c r="I718" s="989"/>
      <c r="J718" s="989"/>
      <c r="K718" s="989"/>
      <c r="L718" s="989"/>
      <c r="M718" s="989"/>
      <c r="N718" s="989"/>
      <c r="O718" s="989"/>
      <c r="P718" s="989"/>
      <c r="Q718" s="989"/>
      <c r="R718" s="989"/>
      <c r="S718" s="989"/>
      <c r="T718" s="989"/>
      <c r="U718" s="989"/>
      <c r="V718" s="989"/>
      <c r="W718" s="989"/>
      <c r="X718" s="989"/>
      <c r="Y718" s="989"/>
      <c r="Z718" s="989"/>
    </row>
    <row r="719" spans="1:26" ht="15.75" customHeight="1">
      <c r="A719" s="989"/>
      <c r="B719" s="1079"/>
      <c r="C719" s="989"/>
      <c r="D719" s="989"/>
      <c r="E719" s="989"/>
      <c r="F719" s="989"/>
      <c r="G719" s="989"/>
      <c r="H719" s="989"/>
      <c r="I719" s="989"/>
      <c r="J719" s="989"/>
      <c r="K719" s="989"/>
      <c r="L719" s="989"/>
      <c r="M719" s="989"/>
      <c r="N719" s="989"/>
      <c r="O719" s="989"/>
      <c r="P719" s="989"/>
      <c r="Q719" s="989"/>
      <c r="R719" s="989"/>
      <c r="S719" s="989"/>
      <c r="T719" s="989"/>
      <c r="U719" s="989"/>
      <c r="V719" s="989"/>
      <c r="W719" s="989"/>
      <c r="X719" s="989"/>
      <c r="Y719" s="989"/>
      <c r="Z719" s="989"/>
    </row>
    <row r="720" spans="1:26" ht="15.75" customHeight="1">
      <c r="A720" s="989"/>
      <c r="B720" s="1079"/>
      <c r="C720" s="989"/>
      <c r="D720" s="989"/>
      <c r="E720" s="989"/>
      <c r="F720" s="989"/>
      <c r="G720" s="989"/>
      <c r="H720" s="989"/>
      <c r="I720" s="989"/>
      <c r="J720" s="989"/>
      <c r="K720" s="989"/>
      <c r="L720" s="989"/>
      <c r="M720" s="989"/>
      <c r="N720" s="989"/>
      <c r="O720" s="989"/>
      <c r="P720" s="989"/>
      <c r="Q720" s="989"/>
      <c r="R720" s="989"/>
      <c r="S720" s="989"/>
      <c r="T720" s="989"/>
      <c r="U720" s="989"/>
      <c r="V720" s="989"/>
      <c r="W720" s="989"/>
      <c r="X720" s="989"/>
      <c r="Y720" s="989"/>
      <c r="Z720" s="989"/>
    </row>
    <row r="721" spans="1:26" ht="15.75" customHeight="1">
      <c r="A721" s="989"/>
      <c r="B721" s="1079"/>
      <c r="C721" s="989"/>
      <c r="D721" s="989"/>
      <c r="E721" s="989"/>
      <c r="F721" s="989"/>
      <c r="G721" s="989"/>
      <c r="H721" s="989"/>
      <c r="I721" s="989"/>
      <c r="J721" s="989"/>
      <c r="K721" s="989"/>
      <c r="L721" s="989"/>
      <c r="M721" s="989"/>
      <c r="N721" s="989"/>
      <c r="O721" s="989"/>
      <c r="P721" s="989"/>
      <c r="Q721" s="989"/>
      <c r="R721" s="989"/>
      <c r="S721" s="989"/>
      <c r="T721" s="989"/>
      <c r="U721" s="989"/>
      <c r="V721" s="989"/>
      <c r="W721" s="989"/>
      <c r="X721" s="989"/>
      <c r="Y721" s="989"/>
      <c r="Z721" s="989"/>
    </row>
    <row r="722" spans="1:26" ht="15.75" customHeight="1">
      <c r="A722" s="989"/>
      <c r="B722" s="1079"/>
      <c r="C722" s="989"/>
      <c r="D722" s="989"/>
      <c r="E722" s="989"/>
      <c r="F722" s="989"/>
      <c r="G722" s="989"/>
      <c r="H722" s="989"/>
      <c r="I722" s="989"/>
      <c r="J722" s="989"/>
      <c r="K722" s="989"/>
      <c r="L722" s="989"/>
      <c r="M722" s="989"/>
      <c r="N722" s="989"/>
      <c r="O722" s="989"/>
      <c r="P722" s="989"/>
      <c r="Q722" s="989"/>
      <c r="R722" s="989"/>
      <c r="S722" s="989"/>
      <c r="T722" s="989"/>
      <c r="U722" s="989"/>
      <c r="V722" s="989"/>
      <c r="W722" s="989"/>
      <c r="X722" s="989"/>
      <c r="Y722" s="989"/>
      <c r="Z722" s="989"/>
    </row>
    <row r="723" spans="1:26" ht="15.75" customHeight="1">
      <c r="A723" s="989"/>
      <c r="B723" s="1079"/>
      <c r="C723" s="989"/>
      <c r="D723" s="989"/>
      <c r="E723" s="989"/>
      <c r="F723" s="989"/>
      <c r="G723" s="989"/>
      <c r="H723" s="989"/>
      <c r="I723" s="989"/>
      <c r="J723" s="989"/>
      <c r="K723" s="989"/>
      <c r="L723" s="989"/>
      <c r="M723" s="989"/>
      <c r="N723" s="989"/>
      <c r="O723" s="989"/>
      <c r="P723" s="989"/>
      <c r="Q723" s="989"/>
      <c r="R723" s="989"/>
      <c r="S723" s="989"/>
      <c r="T723" s="989"/>
      <c r="U723" s="989"/>
      <c r="V723" s="989"/>
      <c r="W723" s="989"/>
      <c r="X723" s="989"/>
      <c r="Y723" s="989"/>
      <c r="Z723" s="989"/>
    </row>
    <row r="724" spans="1:26" ht="15.75" customHeight="1">
      <c r="A724" s="989"/>
      <c r="B724" s="1079"/>
      <c r="C724" s="989"/>
      <c r="D724" s="989"/>
      <c r="E724" s="989"/>
      <c r="F724" s="989"/>
      <c r="G724" s="989"/>
      <c r="H724" s="989"/>
      <c r="I724" s="989"/>
      <c r="J724" s="989"/>
      <c r="K724" s="989"/>
      <c r="L724" s="989"/>
      <c r="M724" s="989"/>
      <c r="N724" s="989"/>
      <c r="O724" s="989"/>
      <c r="P724" s="989"/>
      <c r="Q724" s="989"/>
      <c r="R724" s="989"/>
      <c r="S724" s="989"/>
      <c r="T724" s="989"/>
      <c r="U724" s="989"/>
      <c r="V724" s="989"/>
      <c r="W724" s="989"/>
      <c r="X724" s="989"/>
      <c r="Y724" s="989"/>
      <c r="Z724" s="989"/>
    </row>
    <row r="725" spans="1:26" ht="15.75" customHeight="1">
      <c r="A725" s="989"/>
      <c r="B725" s="1079"/>
      <c r="C725" s="989"/>
      <c r="D725" s="989"/>
      <c r="E725" s="989"/>
      <c r="F725" s="989"/>
      <c r="G725" s="989"/>
      <c r="H725" s="989"/>
      <c r="I725" s="989"/>
      <c r="J725" s="989"/>
      <c r="K725" s="989"/>
      <c r="L725" s="989"/>
      <c r="M725" s="989"/>
      <c r="N725" s="989"/>
      <c r="O725" s="989"/>
      <c r="P725" s="989"/>
      <c r="Q725" s="989"/>
      <c r="R725" s="989"/>
      <c r="S725" s="989"/>
      <c r="T725" s="989"/>
      <c r="U725" s="989"/>
      <c r="V725" s="989"/>
      <c r="W725" s="989"/>
      <c r="X725" s="989"/>
      <c r="Y725" s="989"/>
      <c r="Z725" s="989"/>
    </row>
    <row r="726" spans="1:26" ht="15.75" customHeight="1">
      <c r="A726" s="989"/>
      <c r="B726" s="1079"/>
      <c r="C726" s="989"/>
      <c r="D726" s="989"/>
      <c r="E726" s="989"/>
      <c r="F726" s="989"/>
      <c r="G726" s="989"/>
      <c r="H726" s="989"/>
      <c r="I726" s="989"/>
      <c r="J726" s="989"/>
      <c r="K726" s="989"/>
      <c r="L726" s="989"/>
      <c r="M726" s="989"/>
      <c r="N726" s="989"/>
      <c r="O726" s="989"/>
      <c r="P726" s="989"/>
      <c r="Q726" s="989"/>
      <c r="R726" s="989"/>
      <c r="S726" s="989"/>
      <c r="T726" s="989"/>
      <c r="U726" s="989"/>
      <c r="V726" s="989"/>
      <c r="W726" s="989"/>
      <c r="X726" s="989"/>
      <c r="Y726" s="989"/>
      <c r="Z726" s="989"/>
    </row>
    <row r="727" spans="1:26" ht="15.75" customHeight="1">
      <c r="A727" s="989"/>
      <c r="B727" s="1079"/>
      <c r="C727" s="989"/>
      <c r="D727" s="989"/>
      <c r="E727" s="989"/>
      <c r="F727" s="989"/>
      <c r="G727" s="989"/>
      <c r="H727" s="989"/>
      <c r="I727" s="989"/>
      <c r="J727" s="989"/>
      <c r="K727" s="989"/>
      <c r="L727" s="989"/>
      <c r="M727" s="989"/>
      <c r="N727" s="989"/>
      <c r="O727" s="989"/>
      <c r="P727" s="989"/>
      <c r="Q727" s="989"/>
      <c r="R727" s="989"/>
      <c r="S727" s="989"/>
      <c r="T727" s="989"/>
      <c r="U727" s="989"/>
      <c r="V727" s="989"/>
      <c r="W727" s="989"/>
      <c r="X727" s="989"/>
      <c r="Y727" s="989"/>
      <c r="Z727" s="989"/>
    </row>
    <row r="728" spans="1:26" ht="15.75" customHeight="1">
      <c r="A728" s="989"/>
      <c r="B728" s="1079"/>
      <c r="C728" s="989"/>
      <c r="D728" s="989"/>
      <c r="E728" s="989"/>
      <c r="F728" s="989"/>
      <c r="G728" s="989"/>
      <c r="H728" s="989"/>
      <c r="I728" s="989"/>
      <c r="J728" s="989"/>
      <c r="K728" s="989"/>
      <c r="L728" s="989"/>
      <c r="M728" s="989"/>
      <c r="N728" s="989"/>
      <c r="O728" s="989"/>
      <c r="P728" s="989"/>
      <c r="Q728" s="989"/>
      <c r="R728" s="989"/>
      <c r="S728" s="989"/>
      <c r="T728" s="989"/>
      <c r="U728" s="989"/>
      <c r="V728" s="989"/>
      <c r="W728" s="989"/>
      <c r="X728" s="989"/>
      <c r="Y728" s="989"/>
      <c r="Z728" s="989"/>
    </row>
    <row r="729" spans="1:26" ht="15.75" customHeight="1">
      <c r="A729" s="989"/>
      <c r="B729" s="1079"/>
      <c r="C729" s="989"/>
      <c r="D729" s="989"/>
      <c r="E729" s="989"/>
      <c r="F729" s="989"/>
      <c r="G729" s="989"/>
      <c r="H729" s="989"/>
      <c r="I729" s="989"/>
      <c r="J729" s="989"/>
      <c r="K729" s="989"/>
      <c r="L729" s="989"/>
      <c r="M729" s="989"/>
      <c r="N729" s="989"/>
      <c r="O729" s="989"/>
      <c r="P729" s="989"/>
      <c r="Q729" s="989"/>
      <c r="R729" s="989"/>
      <c r="S729" s="989"/>
      <c r="T729" s="989"/>
      <c r="U729" s="989"/>
      <c r="V729" s="989"/>
      <c r="W729" s="989"/>
      <c r="X729" s="989"/>
      <c r="Y729" s="989"/>
      <c r="Z729" s="989"/>
    </row>
    <row r="730" spans="1:26" ht="15.75" customHeight="1">
      <c r="A730" s="989"/>
      <c r="B730" s="1079"/>
      <c r="C730" s="989"/>
      <c r="D730" s="989"/>
      <c r="E730" s="989"/>
      <c r="F730" s="989"/>
      <c r="G730" s="989"/>
      <c r="H730" s="989"/>
      <c r="I730" s="989"/>
      <c r="J730" s="989"/>
      <c r="K730" s="989"/>
      <c r="L730" s="989"/>
      <c r="M730" s="989"/>
      <c r="N730" s="989"/>
      <c r="O730" s="989"/>
      <c r="P730" s="989"/>
      <c r="Q730" s="989"/>
      <c r="R730" s="989"/>
      <c r="S730" s="989"/>
      <c r="T730" s="989"/>
      <c r="U730" s="989"/>
      <c r="V730" s="989"/>
      <c r="W730" s="989"/>
      <c r="X730" s="989"/>
      <c r="Y730" s="989"/>
      <c r="Z730" s="989"/>
    </row>
    <row r="731" spans="1:26" ht="15.75" customHeight="1">
      <c r="A731" s="989"/>
      <c r="B731" s="1079"/>
      <c r="C731" s="989"/>
      <c r="D731" s="989"/>
      <c r="E731" s="989"/>
      <c r="F731" s="989"/>
      <c r="G731" s="989"/>
      <c r="H731" s="989"/>
      <c r="I731" s="989"/>
      <c r="J731" s="989"/>
      <c r="K731" s="989"/>
      <c r="L731" s="989"/>
      <c r="M731" s="989"/>
      <c r="N731" s="989"/>
      <c r="O731" s="989"/>
      <c r="P731" s="989"/>
      <c r="Q731" s="989"/>
      <c r="R731" s="989"/>
      <c r="S731" s="989"/>
      <c r="T731" s="989"/>
      <c r="U731" s="989"/>
      <c r="V731" s="989"/>
      <c r="W731" s="989"/>
      <c r="X731" s="989"/>
      <c r="Y731" s="989"/>
      <c r="Z731" s="989"/>
    </row>
    <row r="732" spans="1:26" ht="15.75" customHeight="1">
      <c r="A732" s="989"/>
      <c r="B732" s="1079"/>
      <c r="C732" s="989"/>
      <c r="D732" s="989"/>
      <c r="E732" s="989"/>
      <c r="F732" s="989"/>
      <c r="G732" s="989"/>
      <c r="H732" s="989"/>
      <c r="I732" s="989"/>
      <c r="J732" s="989"/>
      <c r="K732" s="989"/>
      <c r="L732" s="989"/>
      <c r="M732" s="989"/>
      <c r="N732" s="989"/>
      <c r="O732" s="989"/>
      <c r="P732" s="989"/>
      <c r="Q732" s="989"/>
      <c r="R732" s="989"/>
      <c r="S732" s="989"/>
      <c r="T732" s="989"/>
      <c r="U732" s="989"/>
      <c r="V732" s="989"/>
      <c r="W732" s="989"/>
      <c r="X732" s="989"/>
      <c r="Y732" s="989"/>
      <c r="Z732" s="989"/>
    </row>
    <row r="733" spans="1:26" ht="15.75" customHeight="1">
      <c r="A733" s="989"/>
      <c r="B733" s="1079"/>
      <c r="C733" s="989"/>
      <c r="D733" s="989"/>
      <c r="E733" s="989"/>
      <c r="F733" s="989"/>
      <c r="G733" s="989"/>
      <c r="H733" s="989"/>
      <c r="I733" s="989"/>
      <c r="J733" s="989"/>
      <c r="K733" s="989"/>
      <c r="L733" s="989"/>
      <c r="M733" s="989"/>
      <c r="N733" s="989"/>
      <c r="O733" s="989"/>
      <c r="P733" s="989"/>
      <c r="Q733" s="989"/>
      <c r="R733" s="989"/>
      <c r="S733" s="989"/>
      <c r="T733" s="989"/>
      <c r="U733" s="989"/>
      <c r="V733" s="989"/>
      <c r="W733" s="989"/>
      <c r="X733" s="989"/>
      <c r="Y733" s="989"/>
      <c r="Z733" s="989"/>
    </row>
    <row r="734" spans="1:26" ht="15.75" customHeight="1">
      <c r="A734" s="989"/>
      <c r="B734" s="1079"/>
      <c r="C734" s="989"/>
      <c r="D734" s="989"/>
      <c r="E734" s="989"/>
      <c r="F734" s="989"/>
      <c r="G734" s="989"/>
      <c r="H734" s="989"/>
      <c r="I734" s="989"/>
      <c r="J734" s="989"/>
      <c r="K734" s="989"/>
      <c r="L734" s="989"/>
      <c r="M734" s="989"/>
      <c r="N734" s="989"/>
      <c r="O734" s="989"/>
      <c r="P734" s="989"/>
      <c r="Q734" s="989"/>
      <c r="R734" s="989"/>
      <c r="S734" s="989"/>
      <c r="T734" s="989"/>
      <c r="U734" s="989"/>
      <c r="V734" s="989"/>
      <c r="W734" s="989"/>
      <c r="X734" s="989"/>
      <c r="Y734" s="989"/>
      <c r="Z734" s="989"/>
    </row>
    <row r="735" spans="1:26" ht="15.75" customHeight="1">
      <c r="A735" s="989"/>
      <c r="B735" s="1079"/>
      <c r="C735" s="989"/>
      <c r="D735" s="989"/>
      <c r="E735" s="989"/>
      <c r="F735" s="989"/>
      <c r="G735" s="989"/>
      <c r="H735" s="989"/>
      <c r="I735" s="989"/>
      <c r="J735" s="989"/>
      <c r="K735" s="989"/>
      <c r="L735" s="989"/>
      <c r="M735" s="989"/>
      <c r="N735" s="989"/>
      <c r="O735" s="989"/>
      <c r="P735" s="989"/>
      <c r="Q735" s="989"/>
      <c r="R735" s="989"/>
      <c r="S735" s="989"/>
      <c r="T735" s="989"/>
      <c r="U735" s="989"/>
      <c r="V735" s="989"/>
      <c r="W735" s="989"/>
      <c r="X735" s="989"/>
      <c r="Y735" s="989"/>
      <c r="Z735" s="989"/>
    </row>
    <row r="736" spans="1:26" ht="15.75" customHeight="1">
      <c r="A736" s="989"/>
      <c r="B736" s="1079"/>
      <c r="C736" s="989"/>
      <c r="D736" s="989"/>
      <c r="E736" s="989"/>
      <c r="F736" s="989"/>
      <c r="G736" s="989"/>
      <c r="H736" s="989"/>
      <c r="I736" s="989"/>
      <c r="J736" s="989"/>
      <c r="K736" s="989"/>
      <c r="L736" s="989"/>
      <c r="M736" s="989"/>
      <c r="N736" s="989"/>
      <c r="O736" s="989"/>
      <c r="P736" s="989"/>
      <c r="Q736" s="989"/>
      <c r="R736" s="989"/>
      <c r="S736" s="989"/>
      <c r="T736" s="989"/>
      <c r="U736" s="989"/>
      <c r="V736" s="989"/>
      <c r="W736" s="989"/>
      <c r="X736" s="989"/>
      <c r="Y736" s="989"/>
      <c r="Z736" s="989"/>
    </row>
    <row r="737" spans="1:26" ht="15.75" customHeight="1">
      <c r="A737" s="989"/>
      <c r="B737" s="1079"/>
      <c r="C737" s="989"/>
      <c r="D737" s="989"/>
      <c r="E737" s="989"/>
      <c r="F737" s="989"/>
      <c r="G737" s="989"/>
      <c r="H737" s="989"/>
      <c r="I737" s="989"/>
      <c r="J737" s="989"/>
      <c r="K737" s="989"/>
      <c r="L737" s="989"/>
      <c r="M737" s="989"/>
      <c r="N737" s="989"/>
      <c r="O737" s="989"/>
      <c r="P737" s="989"/>
      <c r="Q737" s="989"/>
      <c r="R737" s="989"/>
      <c r="S737" s="989"/>
      <c r="T737" s="989"/>
      <c r="U737" s="989"/>
      <c r="V737" s="989"/>
      <c r="W737" s="989"/>
      <c r="X737" s="989"/>
      <c r="Y737" s="989"/>
      <c r="Z737" s="989"/>
    </row>
    <row r="738" spans="1:26" ht="15.75" customHeight="1">
      <c r="A738" s="989"/>
      <c r="B738" s="1079"/>
      <c r="C738" s="989"/>
      <c r="D738" s="989"/>
      <c r="E738" s="989"/>
      <c r="F738" s="989"/>
      <c r="G738" s="989"/>
      <c r="H738" s="989"/>
      <c r="I738" s="989"/>
      <c r="J738" s="989"/>
      <c r="K738" s="989"/>
      <c r="L738" s="989"/>
      <c r="M738" s="989"/>
      <c r="N738" s="989"/>
      <c r="O738" s="989"/>
      <c r="P738" s="989"/>
      <c r="Q738" s="989"/>
      <c r="R738" s="989"/>
      <c r="S738" s="989"/>
      <c r="T738" s="989"/>
      <c r="U738" s="989"/>
      <c r="V738" s="989"/>
      <c r="W738" s="989"/>
      <c r="X738" s="989"/>
      <c r="Y738" s="989"/>
      <c r="Z738" s="989"/>
    </row>
    <row r="739" spans="1:26" ht="15.75" customHeight="1">
      <c r="A739" s="989"/>
      <c r="B739" s="1079"/>
      <c r="C739" s="989"/>
      <c r="D739" s="989"/>
      <c r="E739" s="989"/>
      <c r="F739" s="989"/>
      <c r="G739" s="989"/>
      <c r="H739" s="989"/>
      <c r="I739" s="989"/>
      <c r="J739" s="989"/>
      <c r="K739" s="989"/>
      <c r="L739" s="989"/>
      <c r="M739" s="989"/>
      <c r="N739" s="989"/>
      <c r="O739" s="989"/>
      <c r="P739" s="989"/>
      <c r="Q739" s="989"/>
      <c r="R739" s="989"/>
      <c r="S739" s="989"/>
      <c r="T739" s="989"/>
      <c r="U739" s="989"/>
      <c r="V739" s="989"/>
      <c r="W739" s="989"/>
      <c r="X739" s="989"/>
      <c r="Y739" s="989"/>
      <c r="Z739" s="989"/>
    </row>
    <row r="740" spans="1:26" ht="15.75" customHeight="1">
      <c r="A740" s="989"/>
      <c r="B740" s="1079"/>
      <c r="C740" s="989"/>
      <c r="D740" s="989"/>
      <c r="E740" s="989"/>
      <c r="F740" s="989"/>
      <c r="G740" s="989"/>
      <c r="H740" s="989"/>
      <c r="I740" s="989"/>
      <c r="J740" s="989"/>
      <c r="K740" s="989"/>
      <c r="L740" s="989"/>
      <c r="M740" s="989"/>
      <c r="N740" s="989"/>
      <c r="O740" s="989"/>
      <c r="P740" s="989"/>
      <c r="Q740" s="989"/>
      <c r="R740" s="989"/>
      <c r="S740" s="989"/>
      <c r="T740" s="989"/>
      <c r="U740" s="989"/>
      <c r="V740" s="989"/>
      <c r="W740" s="989"/>
      <c r="X740" s="989"/>
      <c r="Y740" s="989"/>
      <c r="Z740" s="989"/>
    </row>
    <row r="741" spans="1:26" ht="15.75" customHeight="1">
      <c r="A741" s="989"/>
      <c r="B741" s="1079"/>
      <c r="C741" s="989"/>
      <c r="D741" s="989"/>
      <c r="E741" s="989"/>
      <c r="F741" s="989"/>
      <c r="G741" s="989"/>
      <c r="H741" s="989"/>
      <c r="I741" s="989"/>
      <c r="J741" s="989"/>
      <c r="K741" s="989"/>
      <c r="L741" s="989"/>
      <c r="M741" s="989"/>
      <c r="N741" s="989"/>
      <c r="O741" s="989"/>
      <c r="P741" s="989"/>
      <c r="Q741" s="989"/>
      <c r="R741" s="989"/>
      <c r="S741" s="989"/>
      <c r="T741" s="989"/>
      <c r="U741" s="989"/>
      <c r="V741" s="989"/>
      <c r="W741" s="989"/>
      <c r="X741" s="989"/>
      <c r="Y741" s="989"/>
      <c r="Z741" s="989"/>
    </row>
    <row r="742" spans="1:26" ht="15.75" customHeight="1">
      <c r="A742" s="989"/>
      <c r="B742" s="1079"/>
      <c r="C742" s="989"/>
      <c r="D742" s="989"/>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row>
    <row r="743" spans="1:26" ht="15.75" customHeight="1">
      <c r="A743" s="989"/>
      <c r="B743" s="1079"/>
      <c r="C743" s="989"/>
      <c r="D743" s="989"/>
      <c r="E743" s="989"/>
      <c r="F743" s="989"/>
      <c r="G743" s="989"/>
      <c r="H743" s="989"/>
      <c r="I743" s="989"/>
      <c r="J743" s="989"/>
      <c r="K743" s="989"/>
      <c r="L743" s="989"/>
      <c r="M743" s="989"/>
      <c r="N743" s="989"/>
      <c r="O743" s="989"/>
      <c r="P743" s="989"/>
      <c r="Q743" s="989"/>
      <c r="R743" s="989"/>
      <c r="S743" s="989"/>
      <c r="T743" s="989"/>
      <c r="U743" s="989"/>
      <c r="V743" s="989"/>
      <c r="W743" s="989"/>
      <c r="X743" s="989"/>
      <c r="Y743" s="989"/>
      <c r="Z743" s="989"/>
    </row>
    <row r="744" spans="1:26" ht="15.75" customHeight="1">
      <c r="A744" s="989"/>
      <c r="B744" s="1079"/>
      <c r="C744" s="989"/>
      <c r="D744" s="989"/>
      <c r="E744" s="989"/>
      <c r="F744" s="989"/>
      <c r="G744" s="989"/>
      <c r="H744" s="989"/>
      <c r="I744" s="989"/>
      <c r="J744" s="989"/>
      <c r="K744" s="989"/>
      <c r="L744" s="989"/>
      <c r="M744" s="989"/>
      <c r="N744" s="989"/>
      <c r="O744" s="989"/>
      <c r="P744" s="989"/>
      <c r="Q744" s="989"/>
      <c r="R744" s="989"/>
      <c r="S744" s="989"/>
      <c r="T744" s="989"/>
      <c r="U744" s="989"/>
      <c r="V744" s="989"/>
      <c r="W744" s="989"/>
      <c r="X744" s="989"/>
      <c r="Y744" s="989"/>
      <c r="Z744" s="989"/>
    </row>
    <row r="745" spans="1:26" ht="15.75" customHeight="1">
      <c r="A745" s="989"/>
      <c r="B745" s="1079"/>
      <c r="C745" s="989"/>
      <c r="D745" s="989"/>
      <c r="E745" s="989"/>
      <c r="F745" s="989"/>
      <c r="G745" s="989"/>
      <c r="H745" s="989"/>
      <c r="I745" s="989"/>
      <c r="J745" s="989"/>
      <c r="K745" s="989"/>
      <c r="L745" s="989"/>
      <c r="M745" s="989"/>
      <c r="N745" s="989"/>
      <c r="O745" s="989"/>
      <c r="P745" s="989"/>
      <c r="Q745" s="989"/>
      <c r="R745" s="989"/>
      <c r="S745" s="989"/>
      <c r="T745" s="989"/>
      <c r="U745" s="989"/>
      <c r="V745" s="989"/>
      <c r="W745" s="989"/>
      <c r="X745" s="989"/>
      <c r="Y745" s="989"/>
      <c r="Z745" s="989"/>
    </row>
    <row r="746" spans="1:26" ht="15.75" customHeight="1">
      <c r="A746" s="989"/>
      <c r="B746" s="1079"/>
      <c r="C746" s="989"/>
      <c r="D746" s="989"/>
      <c r="E746" s="989"/>
      <c r="F746" s="989"/>
      <c r="G746" s="989"/>
      <c r="H746" s="989"/>
      <c r="I746" s="989"/>
      <c r="J746" s="989"/>
      <c r="K746" s="989"/>
      <c r="L746" s="989"/>
      <c r="M746" s="989"/>
      <c r="N746" s="989"/>
      <c r="O746" s="989"/>
      <c r="P746" s="989"/>
      <c r="Q746" s="989"/>
      <c r="R746" s="989"/>
      <c r="S746" s="989"/>
      <c r="T746" s="989"/>
      <c r="U746" s="989"/>
      <c r="V746" s="989"/>
      <c r="W746" s="989"/>
      <c r="X746" s="989"/>
      <c r="Y746" s="989"/>
      <c r="Z746" s="989"/>
    </row>
    <row r="747" spans="1:26" ht="15.75" customHeight="1">
      <c r="A747" s="989"/>
      <c r="B747" s="1079"/>
      <c r="C747" s="989"/>
      <c r="D747" s="989"/>
      <c r="E747" s="989"/>
      <c r="F747" s="989"/>
      <c r="G747" s="989"/>
      <c r="H747" s="989"/>
      <c r="I747" s="989"/>
      <c r="J747" s="989"/>
      <c r="K747" s="989"/>
      <c r="L747" s="989"/>
      <c r="M747" s="989"/>
      <c r="N747" s="989"/>
      <c r="O747" s="989"/>
      <c r="P747" s="989"/>
      <c r="Q747" s="989"/>
      <c r="R747" s="989"/>
      <c r="S747" s="989"/>
      <c r="T747" s="989"/>
      <c r="U747" s="989"/>
      <c r="V747" s="989"/>
      <c r="W747" s="989"/>
      <c r="X747" s="989"/>
      <c r="Y747" s="989"/>
      <c r="Z747" s="989"/>
    </row>
    <row r="748" spans="1:26" ht="15.75" customHeight="1">
      <c r="A748" s="989"/>
      <c r="B748" s="1079"/>
      <c r="C748" s="989"/>
      <c r="D748" s="989"/>
      <c r="E748" s="989"/>
      <c r="F748" s="989"/>
      <c r="G748" s="989"/>
      <c r="H748" s="989"/>
      <c r="I748" s="989"/>
      <c r="J748" s="989"/>
      <c r="K748" s="989"/>
      <c r="L748" s="989"/>
      <c r="M748" s="989"/>
      <c r="N748" s="989"/>
      <c r="O748" s="989"/>
      <c r="P748" s="989"/>
      <c r="Q748" s="989"/>
      <c r="R748" s="989"/>
      <c r="S748" s="989"/>
      <c r="T748" s="989"/>
      <c r="U748" s="989"/>
      <c r="V748" s="989"/>
      <c r="W748" s="989"/>
      <c r="X748" s="989"/>
      <c r="Y748" s="989"/>
      <c r="Z748" s="989"/>
    </row>
    <row r="749" spans="1:26" ht="15.75" customHeight="1">
      <c r="A749" s="989"/>
      <c r="B749" s="1079"/>
      <c r="C749" s="989"/>
      <c r="D749" s="989"/>
      <c r="E749" s="989"/>
      <c r="F749" s="989"/>
      <c r="G749" s="989"/>
      <c r="H749" s="989"/>
      <c r="I749" s="989"/>
      <c r="J749" s="989"/>
      <c r="K749" s="989"/>
      <c r="L749" s="989"/>
      <c r="M749" s="989"/>
      <c r="N749" s="989"/>
      <c r="O749" s="989"/>
      <c r="P749" s="989"/>
      <c r="Q749" s="989"/>
      <c r="R749" s="989"/>
      <c r="S749" s="989"/>
      <c r="T749" s="989"/>
      <c r="U749" s="989"/>
      <c r="V749" s="989"/>
      <c r="W749" s="989"/>
      <c r="X749" s="989"/>
      <c r="Y749" s="989"/>
      <c r="Z749" s="989"/>
    </row>
    <row r="750" spans="1:26" ht="15.75" customHeight="1">
      <c r="A750" s="989"/>
      <c r="B750" s="1079"/>
      <c r="C750" s="989"/>
      <c r="D750" s="989"/>
      <c r="E750" s="989"/>
      <c r="F750" s="989"/>
      <c r="G750" s="989"/>
      <c r="H750" s="989"/>
      <c r="I750" s="989"/>
      <c r="J750" s="989"/>
      <c r="K750" s="989"/>
      <c r="L750" s="989"/>
      <c r="M750" s="989"/>
      <c r="N750" s="989"/>
      <c r="O750" s="989"/>
      <c r="P750" s="989"/>
      <c r="Q750" s="989"/>
      <c r="R750" s="989"/>
      <c r="S750" s="989"/>
      <c r="T750" s="989"/>
      <c r="U750" s="989"/>
      <c r="V750" s="989"/>
      <c r="W750" s="989"/>
      <c r="X750" s="989"/>
      <c r="Y750" s="989"/>
      <c r="Z750" s="989"/>
    </row>
    <row r="751" spans="1:26" ht="15.75" customHeight="1">
      <c r="A751" s="989"/>
      <c r="B751" s="1079"/>
      <c r="C751" s="989"/>
      <c r="D751" s="989"/>
      <c r="E751" s="989"/>
      <c r="F751" s="989"/>
      <c r="G751" s="989"/>
      <c r="H751" s="989"/>
      <c r="I751" s="989"/>
      <c r="J751" s="989"/>
      <c r="K751" s="989"/>
      <c r="L751" s="989"/>
      <c r="M751" s="989"/>
      <c r="N751" s="989"/>
      <c r="O751" s="989"/>
      <c r="P751" s="989"/>
      <c r="Q751" s="989"/>
      <c r="R751" s="989"/>
      <c r="S751" s="989"/>
      <c r="T751" s="989"/>
      <c r="U751" s="989"/>
      <c r="V751" s="989"/>
      <c r="W751" s="989"/>
      <c r="X751" s="989"/>
      <c r="Y751" s="989"/>
      <c r="Z751" s="989"/>
    </row>
    <row r="752" spans="1:26" ht="15.75" customHeight="1">
      <c r="A752" s="989"/>
      <c r="B752" s="1079"/>
      <c r="C752" s="989"/>
      <c r="D752" s="989"/>
      <c r="E752" s="989"/>
      <c r="F752" s="989"/>
      <c r="G752" s="989"/>
      <c r="H752" s="989"/>
      <c r="I752" s="989"/>
      <c r="J752" s="989"/>
      <c r="K752" s="989"/>
      <c r="L752" s="989"/>
      <c r="M752" s="989"/>
      <c r="N752" s="989"/>
      <c r="O752" s="989"/>
      <c r="P752" s="989"/>
      <c r="Q752" s="989"/>
      <c r="R752" s="989"/>
      <c r="S752" s="989"/>
      <c r="T752" s="989"/>
      <c r="U752" s="989"/>
      <c r="V752" s="989"/>
      <c r="W752" s="989"/>
      <c r="X752" s="989"/>
      <c r="Y752" s="989"/>
      <c r="Z752" s="989"/>
    </row>
    <row r="753" spans="1:26" ht="15.75" customHeight="1">
      <c r="A753" s="989"/>
      <c r="B753" s="1079"/>
      <c r="C753" s="989"/>
      <c r="D753" s="989"/>
      <c r="E753" s="989"/>
      <c r="F753" s="989"/>
      <c r="G753" s="989"/>
      <c r="H753" s="989"/>
      <c r="I753" s="989"/>
      <c r="J753" s="989"/>
      <c r="K753" s="989"/>
      <c r="L753" s="989"/>
      <c r="M753" s="989"/>
      <c r="N753" s="989"/>
      <c r="O753" s="989"/>
      <c r="P753" s="989"/>
      <c r="Q753" s="989"/>
      <c r="R753" s="989"/>
      <c r="S753" s="989"/>
      <c r="T753" s="989"/>
      <c r="U753" s="989"/>
      <c r="V753" s="989"/>
      <c r="W753" s="989"/>
      <c r="X753" s="989"/>
      <c r="Y753" s="989"/>
      <c r="Z753" s="989"/>
    </row>
    <row r="754" spans="1:26" ht="15.75" customHeight="1">
      <c r="A754" s="989"/>
      <c r="B754" s="1079"/>
      <c r="C754" s="989"/>
      <c r="D754" s="989"/>
      <c r="E754" s="989"/>
      <c r="F754" s="989"/>
      <c r="G754" s="989"/>
      <c r="H754" s="989"/>
      <c r="I754" s="989"/>
      <c r="J754" s="989"/>
      <c r="K754" s="989"/>
      <c r="L754" s="989"/>
      <c r="M754" s="989"/>
      <c r="N754" s="989"/>
      <c r="O754" s="989"/>
      <c r="P754" s="989"/>
      <c r="Q754" s="989"/>
      <c r="R754" s="989"/>
      <c r="S754" s="989"/>
      <c r="T754" s="989"/>
      <c r="U754" s="989"/>
      <c r="V754" s="989"/>
      <c r="W754" s="989"/>
      <c r="X754" s="989"/>
      <c r="Y754" s="989"/>
      <c r="Z754" s="989"/>
    </row>
    <row r="755" spans="1:26" ht="15.75" customHeight="1">
      <c r="A755" s="989"/>
      <c r="B755" s="1079"/>
      <c r="C755" s="989"/>
      <c r="D755" s="989"/>
      <c r="E755" s="989"/>
      <c r="F755" s="989"/>
      <c r="G755" s="989"/>
      <c r="H755" s="989"/>
      <c r="I755" s="989"/>
      <c r="J755" s="989"/>
      <c r="K755" s="989"/>
      <c r="L755" s="989"/>
      <c r="M755" s="989"/>
      <c r="N755" s="989"/>
      <c r="O755" s="989"/>
      <c r="P755" s="989"/>
      <c r="Q755" s="989"/>
      <c r="R755" s="989"/>
      <c r="S755" s="989"/>
      <c r="T755" s="989"/>
      <c r="U755" s="989"/>
      <c r="V755" s="989"/>
      <c r="W755" s="989"/>
      <c r="X755" s="989"/>
      <c r="Y755" s="989"/>
      <c r="Z755" s="989"/>
    </row>
    <row r="756" spans="1:26" ht="15.75" customHeight="1">
      <c r="A756" s="989"/>
      <c r="B756" s="1079"/>
      <c r="C756" s="989"/>
      <c r="D756" s="989"/>
      <c r="E756" s="989"/>
      <c r="F756" s="989"/>
      <c r="G756" s="989"/>
      <c r="H756" s="989"/>
      <c r="I756" s="989"/>
      <c r="J756" s="989"/>
      <c r="K756" s="989"/>
      <c r="L756" s="989"/>
      <c r="M756" s="989"/>
      <c r="N756" s="989"/>
      <c r="O756" s="989"/>
      <c r="P756" s="989"/>
      <c r="Q756" s="989"/>
      <c r="R756" s="989"/>
      <c r="S756" s="989"/>
      <c r="T756" s="989"/>
      <c r="U756" s="989"/>
      <c r="V756" s="989"/>
      <c r="W756" s="989"/>
      <c r="X756" s="989"/>
      <c r="Y756" s="989"/>
      <c r="Z756" s="989"/>
    </row>
    <row r="757" spans="1:26" ht="15.75" customHeight="1">
      <c r="A757" s="989"/>
      <c r="B757" s="1079"/>
      <c r="C757" s="989"/>
      <c r="D757" s="989"/>
      <c r="E757" s="989"/>
      <c r="F757" s="989"/>
      <c r="G757" s="989"/>
      <c r="H757" s="989"/>
      <c r="I757" s="989"/>
      <c r="J757" s="989"/>
      <c r="K757" s="989"/>
      <c r="L757" s="989"/>
      <c r="M757" s="989"/>
      <c r="N757" s="989"/>
      <c r="O757" s="989"/>
      <c r="P757" s="989"/>
      <c r="Q757" s="989"/>
      <c r="R757" s="989"/>
      <c r="S757" s="989"/>
      <c r="T757" s="989"/>
      <c r="U757" s="989"/>
      <c r="V757" s="989"/>
      <c r="W757" s="989"/>
      <c r="X757" s="989"/>
      <c r="Y757" s="989"/>
      <c r="Z757" s="989"/>
    </row>
    <row r="758" spans="1:26" ht="15.75" customHeight="1">
      <c r="A758" s="989"/>
      <c r="B758" s="1079"/>
      <c r="C758" s="989"/>
      <c r="D758" s="989"/>
      <c r="E758" s="989"/>
      <c r="F758" s="989"/>
      <c r="G758" s="989"/>
      <c r="H758" s="989"/>
      <c r="I758" s="989"/>
      <c r="J758" s="989"/>
      <c r="K758" s="989"/>
      <c r="L758" s="989"/>
      <c r="M758" s="989"/>
      <c r="N758" s="989"/>
      <c r="O758" s="989"/>
      <c r="P758" s="989"/>
      <c r="Q758" s="989"/>
      <c r="R758" s="989"/>
      <c r="S758" s="989"/>
      <c r="T758" s="989"/>
      <c r="U758" s="989"/>
      <c r="V758" s="989"/>
      <c r="W758" s="989"/>
      <c r="X758" s="989"/>
      <c r="Y758" s="989"/>
      <c r="Z758" s="989"/>
    </row>
    <row r="759" spans="1:26" ht="15.75" customHeight="1">
      <c r="A759" s="989"/>
      <c r="B759" s="1079"/>
      <c r="C759" s="989"/>
      <c r="D759" s="989"/>
      <c r="E759" s="989"/>
      <c r="F759" s="989"/>
      <c r="G759" s="989"/>
      <c r="H759" s="989"/>
      <c r="I759" s="989"/>
      <c r="J759" s="989"/>
      <c r="K759" s="989"/>
      <c r="L759" s="989"/>
      <c r="M759" s="989"/>
      <c r="N759" s="989"/>
      <c r="O759" s="989"/>
      <c r="P759" s="989"/>
      <c r="Q759" s="989"/>
      <c r="R759" s="989"/>
      <c r="S759" s="989"/>
      <c r="T759" s="989"/>
      <c r="U759" s="989"/>
      <c r="V759" s="989"/>
      <c r="W759" s="989"/>
      <c r="X759" s="989"/>
      <c r="Y759" s="989"/>
      <c r="Z759" s="989"/>
    </row>
    <row r="760" spans="1:26" ht="15.75" customHeight="1">
      <c r="A760" s="989"/>
      <c r="B760" s="1079"/>
      <c r="C760" s="989"/>
      <c r="D760" s="989"/>
      <c r="E760" s="989"/>
      <c r="F760" s="989"/>
      <c r="G760" s="989"/>
      <c r="H760" s="989"/>
      <c r="I760" s="989"/>
      <c r="J760" s="989"/>
      <c r="K760" s="989"/>
      <c r="L760" s="989"/>
      <c r="M760" s="989"/>
      <c r="N760" s="989"/>
      <c r="O760" s="989"/>
      <c r="P760" s="989"/>
      <c r="Q760" s="989"/>
      <c r="R760" s="989"/>
      <c r="S760" s="989"/>
      <c r="T760" s="989"/>
      <c r="U760" s="989"/>
      <c r="V760" s="989"/>
      <c r="W760" s="989"/>
      <c r="X760" s="989"/>
      <c r="Y760" s="989"/>
      <c r="Z760" s="989"/>
    </row>
    <row r="761" spans="1:26" ht="15.75" customHeight="1">
      <c r="A761" s="989"/>
      <c r="B761" s="1079"/>
      <c r="C761" s="989"/>
      <c r="D761" s="989"/>
      <c r="E761" s="989"/>
      <c r="F761" s="989"/>
      <c r="G761" s="989"/>
      <c r="H761" s="989"/>
      <c r="I761" s="989"/>
      <c r="J761" s="989"/>
      <c r="K761" s="989"/>
      <c r="L761" s="989"/>
      <c r="M761" s="989"/>
      <c r="N761" s="989"/>
      <c r="O761" s="989"/>
      <c r="P761" s="989"/>
      <c r="Q761" s="989"/>
      <c r="R761" s="989"/>
      <c r="S761" s="989"/>
      <c r="T761" s="989"/>
      <c r="U761" s="989"/>
      <c r="V761" s="989"/>
      <c r="W761" s="989"/>
      <c r="X761" s="989"/>
      <c r="Y761" s="989"/>
      <c r="Z761" s="989"/>
    </row>
    <row r="762" spans="1:26" ht="15.75" customHeight="1">
      <c r="A762" s="989"/>
      <c r="B762" s="1079"/>
      <c r="C762" s="989"/>
      <c r="D762" s="989"/>
      <c r="E762" s="989"/>
      <c r="F762" s="989"/>
      <c r="G762" s="989"/>
      <c r="H762" s="989"/>
      <c r="I762" s="989"/>
      <c r="J762" s="989"/>
      <c r="K762" s="989"/>
      <c r="L762" s="989"/>
      <c r="M762" s="989"/>
      <c r="N762" s="989"/>
      <c r="O762" s="989"/>
      <c r="P762" s="989"/>
      <c r="Q762" s="989"/>
      <c r="R762" s="989"/>
      <c r="S762" s="989"/>
      <c r="T762" s="989"/>
      <c r="U762" s="989"/>
      <c r="V762" s="989"/>
      <c r="W762" s="989"/>
      <c r="X762" s="989"/>
      <c r="Y762" s="989"/>
      <c r="Z762" s="989"/>
    </row>
    <row r="763" spans="1:26" ht="15.75" customHeight="1">
      <c r="A763" s="989"/>
      <c r="B763" s="1079"/>
      <c r="C763" s="989"/>
      <c r="D763" s="989"/>
      <c r="E763" s="989"/>
      <c r="F763" s="989"/>
      <c r="G763" s="989"/>
      <c r="H763" s="989"/>
      <c r="I763" s="989"/>
      <c r="J763" s="989"/>
      <c r="K763" s="989"/>
      <c r="L763" s="989"/>
      <c r="M763" s="989"/>
      <c r="N763" s="989"/>
      <c r="O763" s="989"/>
      <c r="P763" s="989"/>
      <c r="Q763" s="989"/>
      <c r="R763" s="989"/>
      <c r="S763" s="989"/>
      <c r="T763" s="989"/>
      <c r="U763" s="989"/>
      <c r="V763" s="989"/>
      <c r="W763" s="989"/>
      <c r="X763" s="989"/>
      <c r="Y763" s="989"/>
      <c r="Z763" s="989"/>
    </row>
    <row r="764" spans="1:26" ht="15.75" customHeight="1">
      <c r="A764" s="989"/>
      <c r="B764" s="1079"/>
      <c r="C764" s="989"/>
      <c r="D764" s="989"/>
      <c r="E764" s="989"/>
      <c r="F764" s="989"/>
      <c r="G764" s="989"/>
      <c r="H764" s="989"/>
      <c r="I764" s="989"/>
      <c r="J764" s="989"/>
      <c r="K764" s="989"/>
      <c r="L764" s="989"/>
      <c r="M764" s="989"/>
      <c r="N764" s="989"/>
      <c r="O764" s="989"/>
      <c r="P764" s="989"/>
      <c r="Q764" s="989"/>
      <c r="R764" s="989"/>
      <c r="S764" s="989"/>
      <c r="T764" s="989"/>
      <c r="U764" s="989"/>
      <c r="V764" s="989"/>
      <c r="W764" s="989"/>
      <c r="X764" s="989"/>
      <c r="Y764" s="989"/>
      <c r="Z764" s="989"/>
    </row>
    <row r="765" spans="1:26" ht="15.75" customHeight="1">
      <c r="A765" s="989"/>
      <c r="B765" s="1079"/>
      <c r="C765" s="989"/>
      <c r="D765" s="989"/>
      <c r="E765" s="989"/>
      <c r="F765" s="989"/>
      <c r="G765" s="989"/>
      <c r="H765" s="989"/>
      <c r="I765" s="989"/>
      <c r="J765" s="989"/>
      <c r="K765" s="989"/>
      <c r="L765" s="989"/>
      <c r="M765" s="989"/>
      <c r="N765" s="989"/>
      <c r="O765" s="989"/>
      <c r="P765" s="989"/>
      <c r="Q765" s="989"/>
      <c r="R765" s="989"/>
      <c r="S765" s="989"/>
      <c r="T765" s="989"/>
      <c r="U765" s="989"/>
      <c r="V765" s="989"/>
      <c r="W765" s="989"/>
      <c r="X765" s="989"/>
      <c r="Y765" s="989"/>
      <c r="Z765" s="989"/>
    </row>
    <row r="766" spans="1:26" ht="15.75" customHeight="1">
      <c r="A766" s="989"/>
      <c r="B766" s="1079"/>
      <c r="C766" s="989"/>
      <c r="D766" s="989"/>
      <c r="E766" s="989"/>
      <c r="F766" s="989"/>
      <c r="G766" s="989"/>
      <c r="H766" s="989"/>
      <c r="I766" s="989"/>
      <c r="J766" s="989"/>
      <c r="K766" s="989"/>
      <c r="L766" s="989"/>
      <c r="M766" s="989"/>
      <c r="N766" s="989"/>
      <c r="O766" s="989"/>
      <c r="P766" s="989"/>
      <c r="Q766" s="989"/>
      <c r="R766" s="989"/>
      <c r="S766" s="989"/>
      <c r="T766" s="989"/>
      <c r="U766" s="989"/>
      <c r="V766" s="989"/>
      <c r="W766" s="989"/>
      <c r="X766" s="989"/>
      <c r="Y766" s="989"/>
      <c r="Z766" s="989"/>
    </row>
    <row r="767" spans="1:26" ht="15.75" customHeight="1">
      <c r="A767" s="989"/>
      <c r="B767" s="1079"/>
      <c r="C767" s="989"/>
      <c r="D767" s="989"/>
      <c r="E767" s="989"/>
      <c r="F767" s="989"/>
      <c r="G767" s="989"/>
      <c r="H767" s="989"/>
      <c r="I767" s="989"/>
      <c r="J767" s="989"/>
      <c r="K767" s="989"/>
      <c r="L767" s="989"/>
      <c r="M767" s="989"/>
      <c r="N767" s="989"/>
      <c r="O767" s="989"/>
      <c r="P767" s="989"/>
      <c r="Q767" s="989"/>
      <c r="R767" s="989"/>
      <c r="S767" s="989"/>
      <c r="T767" s="989"/>
      <c r="U767" s="989"/>
      <c r="V767" s="989"/>
      <c r="W767" s="989"/>
      <c r="X767" s="989"/>
      <c r="Y767" s="989"/>
      <c r="Z767" s="989"/>
    </row>
    <row r="768" spans="1:26" ht="15.75" customHeight="1">
      <c r="A768" s="989"/>
      <c r="B768" s="1079"/>
      <c r="C768" s="989"/>
      <c r="D768" s="989"/>
      <c r="E768" s="989"/>
      <c r="F768" s="989"/>
      <c r="G768" s="989"/>
      <c r="H768" s="989"/>
      <c r="I768" s="989"/>
      <c r="J768" s="989"/>
      <c r="K768" s="989"/>
      <c r="L768" s="989"/>
      <c r="M768" s="989"/>
      <c r="N768" s="989"/>
      <c r="O768" s="989"/>
      <c r="P768" s="989"/>
      <c r="Q768" s="989"/>
      <c r="R768" s="989"/>
      <c r="S768" s="989"/>
      <c r="T768" s="989"/>
      <c r="U768" s="989"/>
      <c r="V768" s="989"/>
      <c r="W768" s="989"/>
      <c r="X768" s="989"/>
      <c r="Y768" s="989"/>
      <c r="Z768" s="989"/>
    </row>
    <row r="769" spans="1:26" ht="15.75" customHeight="1">
      <c r="A769" s="989"/>
      <c r="B769" s="1079"/>
      <c r="C769" s="989"/>
      <c r="D769" s="989"/>
      <c r="E769" s="989"/>
      <c r="F769" s="989"/>
      <c r="G769" s="989"/>
      <c r="H769" s="989"/>
      <c r="I769" s="989"/>
      <c r="J769" s="989"/>
      <c r="K769" s="989"/>
      <c r="L769" s="989"/>
      <c r="M769" s="989"/>
      <c r="N769" s="989"/>
      <c r="O769" s="989"/>
      <c r="P769" s="989"/>
      <c r="Q769" s="989"/>
      <c r="R769" s="989"/>
      <c r="S769" s="989"/>
      <c r="T769" s="989"/>
      <c r="U769" s="989"/>
      <c r="V769" s="989"/>
      <c r="W769" s="989"/>
      <c r="X769" s="989"/>
      <c r="Y769" s="989"/>
      <c r="Z769" s="989"/>
    </row>
    <row r="770" spans="1:26" ht="15.75" customHeight="1">
      <c r="A770" s="989"/>
      <c r="B770" s="1079"/>
      <c r="C770" s="989"/>
      <c r="D770" s="989"/>
      <c r="E770" s="989"/>
      <c r="F770" s="989"/>
      <c r="G770" s="989"/>
      <c r="H770" s="989"/>
      <c r="I770" s="989"/>
      <c r="J770" s="989"/>
      <c r="K770" s="989"/>
      <c r="L770" s="989"/>
      <c r="M770" s="989"/>
      <c r="N770" s="989"/>
      <c r="O770" s="989"/>
      <c r="P770" s="989"/>
      <c r="Q770" s="989"/>
      <c r="R770" s="989"/>
      <c r="S770" s="989"/>
      <c r="T770" s="989"/>
      <c r="U770" s="989"/>
      <c r="V770" s="989"/>
      <c r="W770" s="989"/>
      <c r="X770" s="989"/>
      <c r="Y770" s="989"/>
      <c r="Z770" s="989"/>
    </row>
    <row r="771" spans="1:26" ht="15.75" customHeight="1">
      <c r="A771" s="989"/>
      <c r="B771" s="1079"/>
      <c r="C771" s="989"/>
      <c r="D771" s="989"/>
      <c r="E771" s="989"/>
      <c r="F771" s="989"/>
      <c r="G771" s="989"/>
      <c r="H771" s="989"/>
      <c r="I771" s="989"/>
      <c r="J771" s="989"/>
      <c r="K771" s="989"/>
      <c r="L771" s="989"/>
      <c r="M771" s="989"/>
      <c r="N771" s="989"/>
      <c r="O771" s="989"/>
      <c r="P771" s="989"/>
      <c r="Q771" s="989"/>
      <c r="R771" s="989"/>
      <c r="S771" s="989"/>
      <c r="T771" s="989"/>
      <c r="U771" s="989"/>
      <c r="V771" s="989"/>
      <c r="W771" s="989"/>
      <c r="X771" s="989"/>
      <c r="Y771" s="989"/>
      <c r="Z771" s="989"/>
    </row>
    <row r="772" spans="1:26" ht="15.75" customHeight="1">
      <c r="A772" s="989"/>
      <c r="B772" s="1079"/>
      <c r="C772" s="989"/>
      <c r="D772" s="989"/>
      <c r="E772" s="989"/>
      <c r="F772" s="989"/>
      <c r="G772" s="989"/>
      <c r="H772" s="989"/>
      <c r="I772" s="989"/>
      <c r="J772" s="989"/>
      <c r="K772" s="989"/>
      <c r="L772" s="989"/>
      <c r="M772" s="989"/>
      <c r="N772" s="989"/>
      <c r="O772" s="989"/>
      <c r="P772" s="989"/>
      <c r="Q772" s="989"/>
      <c r="R772" s="989"/>
      <c r="S772" s="989"/>
      <c r="T772" s="989"/>
      <c r="U772" s="989"/>
      <c r="V772" s="989"/>
      <c r="W772" s="989"/>
      <c r="X772" s="989"/>
      <c r="Y772" s="989"/>
      <c r="Z772" s="989"/>
    </row>
    <row r="773" spans="1:26" ht="15.75" customHeight="1">
      <c r="A773" s="989"/>
      <c r="B773" s="1079"/>
      <c r="C773" s="989"/>
      <c r="D773" s="989"/>
      <c r="E773" s="989"/>
      <c r="F773" s="989"/>
      <c r="G773" s="989"/>
      <c r="H773" s="989"/>
      <c r="I773" s="989"/>
      <c r="J773" s="989"/>
      <c r="K773" s="989"/>
      <c r="L773" s="989"/>
      <c r="M773" s="989"/>
      <c r="N773" s="989"/>
      <c r="O773" s="989"/>
      <c r="P773" s="989"/>
      <c r="Q773" s="989"/>
      <c r="R773" s="989"/>
      <c r="S773" s="989"/>
      <c r="T773" s="989"/>
      <c r="U773" s="989"/>
      <c r="V773" s="989"/>
      <c r="W773" s="989"/>
      <c r="X773" s="989"/>
      <c r="Y773" s="989"/>
      <c r="Z773" s="989"/>
    </row>
    <row r="774" spans="1:26" ht="15.75" customHeight="1">
      <c r="A774" s="989"/>
      <c r="B774" s="1079"/>
      <c r="C774" s="989"/>
      <c r="D774" s="989"/>
      <c r="E774" s="989"/>
      <c r="F774" s="989"/>
      <c r="G774" s="989"/>
      <c r="H774" s="989"/>
      <c r="I774" s="989"/>
      <c r="J774" s="989"/>
      <c r="K774" s="989"/>
      <c r="L774" s="989"/>
      <c r="M774" s="989"/>
      <c r="N774" s="989"/>
      <c r="O774" s="989"/>
      <c r="P774" s="989"/>
      <c r="Q774" s="989"/>
      <c r="R774" s="989"/>
      <c r="S774" s="989"/>
      <c r="T774" s="989"/>
      <c r="U774" s="989"/>
      <c r="V774" s="989"/>
      <c r="W774" s="989"/>
      <c r="X774" s="989"/>
      <c r="Y774" s="989"/>
      <c r="Z774" s="989"/>
    </row>
    <row r="775" spans="1:26" ht="15.75" customHeight="1">
      <c r="A775" s="989"/>
      <c r="B775" s="1079"/>
      <c r="C775" s="989"/>
      <c r="D775" s="989"/>
      <c r="E775" s="989"/>
      <c r="F775" s="989"/>
      <c r="G775" s="989"/>
      <c r="H775" s="989"/>
      <c r="I775" s="989"/>
      <c r="J775" s="989"/>
      <c r="K775" s="989"/>
      <c r="L775" s="989"/>
      <c r="M775" s="989"/>
      <c r="N775" s="989"/>
      <c r="O775" s="989"/>
      <c r="P775" s="989"/>
      <c r="Q775" s="989"/>
      <c r="R775" s="989"/>
      <c r="S775" s="989"/>
      <c r="T775" s="989"/>
      <c r="U775" s="989"/>
      <c r="V775" s="989"/>
      <c r="W775" s="989"/>
      <c r="X775" s="989"/>
      <c r="Y775" s="989"/>
      <c r="Z775" s="989"/>
    </row>
    <row r="776" spans="1:26" ht="15.75" customHeight="1">
      <c r="A776" s="989"/>
      <c r="B776" s="1079"/>
      <c r="C776" s="989"/>
      <c r="D776" s="989"/>
      <c r="E776" s="989"/>
      <c r="F776" s="989"/>
      <c r="G776" s="989"/>
      <c r="H776" s="989"/>
      <c r="I776" s="989"/>
      <c r="J776" s="989"/>
      <c r="K776" s="989"/>
      <c r="L776" s="989"/>
      <c r="M776" s="989"/>
      <c r="N776" s="989"/>
      <c r="O776" s="989"/>
      <c r="P776" s="989"/>
      <c r="Q776" s="989"/>
      <c r="R776" s="989"/>
      <c r="S776" s="989"/>
      <c r="T776" s="989"/>
      <c r="U776" s="989"/>
      <c r="V776" s="989"/>
      <c r="W776" s="989"/>
      <c r="X776" s="989"/>
      <c r="Y776" s="989"/>
      <c r="Z776" s="989"/>
    </row>
    <row r="777" spans="1:26" ht="15.75" customHeight="1">
      <c r="A777" s="989"/>
      <c r="B777" s="1079"/>
      <c r="C777" s="989"/>
      <c r="D777" s="989"/>
      <c r="E777" s="989"/>
      <c r="F777" s="989"/>
      <c r="G777" s="989"/>
      <c r="H777" s="989"/>
      <c r="I777" s="989"/>
      <c r="J777" s="989"/>
      <c r="K777" s="989"/>
      <c r="L777" s="989"/>
      <c r="M777" s="989"/>
      <c r="N777" s="989"/>
      <c r="O777" s="989"/>
      <c r="P777" s="989"/>
      <c r="Q777" s="989"/>
      <c r="R777" s="989"/>
      <c r="S777" s="989"/>
      <c r="T777" s="989"/>
      <c r="U777" s="989"/>
      <c r="V777" s="989"/>
      <c r="W777" s="989"/>
      <c r="X777" s="989"/>
      <c r="Y777" s="989"/>
      <c r="Z777" s="989"/>
    </row>
    <row r="778" spans="1:26" ht="15.75" customHeight="1">
      <c r="A778" s="989"/>
      <c r="B778" s="1079"/>
      <c r="C778" s="989"/>
      <c r="D778" s="989"/>
      <c r="E778" s="989"/>
      <c r="F778" s="989"/>
      <c r="G778" s="989"/>
      <c r="H778" s="989"/>
      <c r="I778" s="989"/>
      <c r="J778" s="989"/>
      <c r="K778" s="989"/>
      <c r="L778" s="989"/>
      <c r="M778" s="989"/>
      <c r="N778" s="989"/>
      <c r="O778" s="989"/>
      <c r="P778" s="989"/>
      <c r="Q778" s="989"/>
      <c r="R778" s="989"/>
      <c r="S778" s="989"/>
      <c r="T778" s="989"/>
      <c r="U778" s="989"/>
      <c r="V778" s="989"/>
      <c r="W778" s="989"/>
      <c r="X778" s="989"/>
      <c r="Y778" s="989"/>
      <c r="Z778" s="989"/>
    </row>
    <row r="779" spans="1:26" ht="15.75" customHeight="1">
      <c r="A779" s="989"/>
      <c r="B779" s="1079"/>
      <c r="C779" s="989"/>
      <c r="D779" s="989"/>
      <c r="E779" s="989"/>
      <c r="F779" s="989"/>
      <c r="G779" s="989"/>
      <c r="H779" s="989"/>
      <c r="I779" s="989"/>
      <c r="J779" s="989"/>
      <c r="K779" s="989"/>
      <c r="L779" s="989"/>
      <c r="M779" s="989"/>
      <c r="N779" s="989"/>
      <c r="O779" s="989"/>
      <c r="P779" s="989"/>
      <c r="Q779" s="989"/>
      <c r="R779" s="989"/>
      <c r="S779" s="989"/>
      <c r="T779" s="989"/>
      <c r="U779" s="989"/>
      <c r="V779" s="989"/>
      <c r="W779" s="989"/>
      <c r="X779" s="989"/>
      <c r="Y779" s="989"/>
      <c r="Z779" s="989"/>
    </row>
    <row r="780" spans="1:26" ht="15.75" customHeight="1">
      <c r="A780" s="989"/>
      <c r="B780" s="1079"/>
      <c r="C780" s="989"/>
      <c r="D780" s="989"/>
      <c r="E780" s="989"/>
      <c r="F780" s="989"/>
      <c r="G780" s="989"/>
      <c r="H780" s="989"/>
      <c r="I780" s="989"/>
      <c r="J780" s="989"/>
      <c r="K780" s="989"/>
      <c r="L780" s="989"/>
      <c r="M780" s="989"/>
      <c r="N780" s="989"/>
      <c r="O780" s="989"/>
      <c r="P780" s="989"/>
      <c r="Q780" s="989"/>
      <c r="R780" s="989"/>
      <c r="S780" s="989"/>
      <c r="T780" s="989"/>
      <c r="U780" s="989"/>
      <c r="V780" s="989"/>
      <c r="W780" s="989"/>
      <c r="X780" s="989"/>
      <c r="Y780" s="989"/>
      <c r="Z780" s="989"/>
    </row>
    <row r="781" spans="1:26" ht="15.75" customHeight="1">
      <c r="A781" s="989"/>
      <c r="B781" s="1079"/>
      <c r="C781" s="989"/>
      <c r="D781" s="989"/>
      <c r="E781" s="989"/>
      <c r="F781" s="989"/>
      <c r="G781" s="989"/>
      <c r="H781" s="989"/>
      <c r="I781" s="989"/>
      <c r="J781" s="989"/>
      <c r="K781" s="989"/>
      <c r="L781" s="989"/>
      <c r="M781" s="989"/>
      <c r="N781" s="989"/>
      <c r="O781" s="989"/>
      <c r="P781" s="989"/>
      <c r="Q781" s="989"/>
      <c r="R781" s="989"/>
      <c r="S781" s="989"/>
      <c r="T781" s="989"/>
      <c r="U781" s="989"/>
      <c r="V781" s="989"/>
      <c r="W781" s="989"/>
      <c r="X781" s="989"/>
      <c r="Y781" s="989"/>
      <c r="Z781" s="989"/>
    </row>
    <row r="782" spans="1:26" ht="15.75" customHeight="1">
      <c r="A782" s="989"/>
      <c r="B782" s="1079"/>
      <c r="C782" s="989"/>
      <c r="D782" s="989"/>
      <c r="E782" s="989"/>
      <c r="F782" s="989"/>
      <c r="G782" s="989"/>
      <c r="H782" s="989"/>
      <c r="I782" s="989"/>
      <c r="J782" s="989"/>
      <c r="K782" s="989"/>
      <c r="L782" s="989"/>
      <c r="M782" s="989"/>
      <c r="N782" s="989"/>
      <c r="O782" s="989"/>
      <c r="P782" s="989"/>
      <c r="Q782" s="989"/>
      <c r="R782" s="989"/>
      <c r="S782" s="989"/>
      <c r="T782" s="989"/>
      <c r="U782" s="989"/>
      <c r="V782" s="989"/>
      <c r="W782" s="989"/>
      <c r="X782" s="989"/>
      <c r="Y782" s="989"/>
      <c r="Z782" s="989"/>
    </row>
    <row r="783" spans="1:26" ht="15.75" customHeight="1">
      <c r="A783" s="989"/>
      <c r="B783" s="1079"/>
      <c r="C783" s="989"/>
      <c r="D783" s="989"/>
      <c r="E783" s="989"/>
      <c r="F783" s="989"/>
      <c r="G783" s="989"/>
      <c r="H783" s="989"/>
      <c r="I783" s="989"/>
      <c r="J783" s="989"/>
      <c r="K783" s="989"/>
      <c r="L783" s="989"/>
      <c r="M783" s="989"/>
      <c r="N783" s="989"/>
      <c r="O783" s="989"/>
      <c r="P783" s="989"/>
      <c r="Q783" s="989"/>
      <c r="R783" s="989"/>
      <c r="S783" s="989"/>
      <c r="T783" s="989"/>
      <c r="U783" s="989"/>
      <c r="V783" s="989"/>
      <c r="W783" s="989"/>
      <c r="X783" s="989"/>
      <c r="Y783" s="989"/>
      <c r="Z783" s="989"/>
    </row>
    <row r="784" spans="1:26" ht="15.75" customHeight="1">
      <c r="A784" s="989"/>
      <c r="B784" s="1079"/>
      <c r="C784" s="989"/>
      <c r="D784" s="989"/>
      <c r="E784" s="989"/>
      <c r="F784" s="989"/>
      <c r="G784" s="989"/>
      <c r="H784" s="989"/>
      <c r="I784" s="989"/>
      <c r="J784" s="989"/>
      <c r="K784" s="989"/>
      <c r="L784" s="989"/>
      <c r="M784" s="989"/>
      <c r="N784" s="989"/>
      <c r="O784" s="989"/>
      <c r="P784" s="989"/>
      <c r="Q784" s="989"/>
      <c r="R784" s="989"/>
      <c r="S784" s="989"/>
      <c r="T784" s="989"/>
      <c r="U784" s="989"/>
      <c r="V784" s="989"/>
      <c r="W784" s="989"/>
      <c r="X784" s="989"/>
      <c r="Y784" s="989"/>
      <c r="Z784" s="989"/>
    </row>
    <row r="785" spans="1:26" ht="15.75" customHeight="1">
      <c r="A785" s="989"/>
      <c r="B785" s="1079"/>
      <c r="C785" s="989"/>
      <c r="D785" s="989"/>
      <c r="E785" s="989"/>
      <c r="F785" s="989"/>
      <c r="G785" s="989"/>
      <c r="H785" s="989"/>
      <c r="I785" s="989"/>
      <c r="J785" s="989"/>
      <c r="K785" s="989"/>
      <c r="L785" s="989"/>
      <c r="M785" s="989"/>
      <c r="N785" s="989"/>
      <c r="O785" s="989"/>
      <c r="P785" s="989"/>
      <c r="Q785" s="989"/>
      <c r="R785" s="989"/>
      <c r="S785" s="989"/>
      <c r="T785" s="989"/>
      <c r="U785" s="989"/>
      <c r="V785" s="989"/>
      <c r="W785" s="989"/>
      <c r="X785" s="989"/>
      <c r="Y785" s="989"/>
      <c r="Z785" s="989"/>
    </row>
    <row r="786" spans="1:26" ht="15.75" customHeight="1">
      <c r="A786" s="989"/>
      <c r="B786" s="1079"/>
      <c r="C786" s="989"/>
      <c r="D786" s="989"/>
      <c r="E786" s="989"/>
      <c r="F786" s="989"/>
      <c r="G786" s="989"/>
      <c r="H786" s="989"/>
      <c r="I786" s="989"/>
      <c r="J786" s="989"/>
      <c r="K786" s="989"/>
      <c r="L786" s="989"/>
      <c r="M786" s="989"/>
      <c r="N786" s="989"/>
      <c r="O786" s="989"/>
      <c r="P786" s="989"/>
      <c r="Q786" s="989"/>
      <c r="R786" s="989"/>
      <c r="S786" s="989"/>
      <c r="T786" s="989"/>
      <c r="U786" s="989"/>
      <c r="V786" s="989"/>
      <c r="W786" s="989"/>
      <c r="X786" s="989"/>
      <c r="Y786" s="989"/>
      <c r="Z786" s="989"/>
    </row>
    <row r="787" spans="1:26" ht="15.75" customHeight="1">
      <c r="A787" s="989"/>
      <c r="B787" s="1079"/>
      <c r="C787" s="989"/>
      <c r="D787" s="989"/>
      <c r="E787" s="989"/>
      <c r="F787" s="989"/>
      <c r="G787" s="989"/>
      <c r="H787" s="989"/>
      <c r="I787" s="989"/>
      <c r="J787" s="989"/>
      <c r="K787" s="989"/>
      <c r="L787" s="989"/>
      <c r="M787" s="989"/>
      <c r="N787" s="989"/>
      <c r="O787" s="989"/>
      <c r="P787" s="989"/>
      <c r="Q787" s="989"/>
      <c r="R787" s="989"/>
      <c r="S787" s="989"/>
      <c r="T787" s="989"/>
      <c r="U787" s="989"/>
      <c r="V787" s="989"/>
      <c r="W787" s="989"/>
      <c r="X787" s="989"/>
      <c r="Y787" s="989"/>
      <c r="Z787" s="989"/>
    </row>
    <row r="788" spans="1:26" ht="15.75" customHeight="1">
      <c r="A788" s="989"/>
      <c r="B788" s="1079"/>
      <c r="C788" s="989"/>
      <c r="D788" s="989"/>
      <c r="E788" s="989"/>
      <c r="F788" s="989"/>
      <c r="G788" s="989"/>
      <c r="H788" s="989"/>
      <c r="I788" s="989"/>
      <c r="J788" s="989"/>
      <c r="K788" s="989"/>
      <c r="L788" s="989"/>
      <c r="M788" s="989"/>
      <c r="N788" s="989"/>
      <c r="O788" s="989"/>
      <c r="P788" s="989"/>
      <c r="Q788" s="989"/>
      <c r="R788" s="989"/>
      <c r="S788" s="989"/>
      <c r="T788" s="989"/>
      <c r="U788" s="989"/>
      <c r="V788" s="989"/>
      <c r="W788" s="989"/>
      <c r="X788" s="989"/>
      <c r="Y788" s="989"/>
      <c r="Z788" s="989"/>
    </row>
    <row r="789" spans="1:26" ht="15.75" customHeight="1">
      <c r="A789" s="989"/>
      <c r="B789" s="1079"/>
      <c r="C789" s="989"/>
      <c r="D789" s="989"/>
      <c r="E789" s="989"/>
      <c r="F789" s="989"/>
      <c r="G789" s="989"/>
      <c r="H789" s="989"/>
      <c r="I789" s="989"/>
      <c r="J789" s="989"/>
      <c r="K789" s="989"/>
      <c r="L789" s="989"/>
      <c r="M789" s="989"/>
      <c r="N789" s="989"/>
      <c r="O789" s="989"/>
      <c r="P789" s="989"/>
      <c r="Q789" s="989"/>
      <c r="R789" s="989"/>
      <c r="S789" s="989"/>
      <c r="T789" s="989"/>
      <c r="U789" s="989"/>
      <c r="V789" s="989"/>
      <c r="W789" s="989"/>
      <c r="X789" s="989"/>
      <c r="Y789" s="989"/>
      <c r="Z789" s="989"/>
    </row>
    <row r="790" spans="1:26" ht="15.75" customHeight="1">
      <c r="A790" s="989"/>
      <c r="B790" s="1079"/>
      <c r="C790" s="989"/>
      <c r="D790" s="989"/>
      <c r="E790" s="989"/>
      <c r="F790" s="989"/>
      <c r="G790" s="989"/>
      <c r="H790" s="989"/>
      <c r="I790" s="989"/>
      <c r="J790" s="989"/>
      <c r="K790" s="989"/>
      <c r="L790" s="989"/>
      <c r="M790" s="989"/>
      <c r="N790" s="989"/>
      <c r="O790" s="989"/>
      <c r="P790" s="989"/>
      <c r="Q790" s="989"/>
      <c r="R790" s="989"/>
      <c r="S790" s="989"/>
      <c r="T790" s="989"/>
      <c r="U790" s="989"/>
      <c r="V790" s="989"/>
      <c r="W790" s="989"/>
      <c r="X790" s="989"/>
      <c r="Y790" s="989"/>
      <c r="Z790" s="989"/>
    </row>
    <row r="791" spans="1:26" ht="15.75" customHeight="1">
      <c r="A791" s="989"/>
      <c r="B791" s="1079"/>
      <c r="C791" s="989"/>
      <c r="D791" s="989"/>
      <c r="E791" s="989"/>
      <c r="F791" s="989"/>
      <c r="G791" s="989"/>
      <c r="H791" s="989"/>
      <c r="I791" s="989"/>
      <c r="J791" s="989"/>
      <c r="K791" s="989"/>
      <c r="L791" s="989"/>
      <c r="M791" s="989"/>
      <c r="N791" s="989"/>
      <c r="O791" s="989"/>
      <c r="P791" s="989"/>
      <c r="Q791" s="989"/>
      <c r="R791" s="989"/>
      <c r="S791" s="989"/>
      <c r="T791" s="989"/>
      <c r="U791" s="989"/>
      <c r="V791" s="989"/>
      <c r="W791" s="989"/>
      <c r="X791" s="989"/>
      <c r="Y791" s="989"/>
      <c r="Z791" s="989"/>
    </row>
    <row r="792" spans="1:26" ht="15.75" customHeight="1">
      <c r="A792" s="989"/>
      <c r="B792" s="1079"/>
      <c r="C792" s="989"/>
      <c r="D792" s="989"/>
      <c r="E792" s="989"/>
      <c r="F792" s="989"/>
      <c r="G792" s="989"/>
      <c r="H792" s="989"/>
      <c r="I792" s="989"/>
      <c r="J792" s="989"/>
      <c r="K792" s="989"/>
      <c r="L792" s="989"/>
      <c r="M792" s="989"/>
      <c r="N792" s="989"/>
      <c r="O792" s="989"/>
      <c r="P792" s="989"/>
      <c r="Q792" s="989"/>
      <c r="R792" s="989"/>
      <c r="S792" s="989"/>
      <c r="T792" s="989"/>
      <c r="U792" s="989"/>
      <c r="V792" s="989"/>
      <c r="W792" s="989"/>
      <c r="X792" s="989"/>
      <c r="Y792" s="989"/>
      <c r="Z792" s="989"/>
    </row>
    <row r="793" spans="1:26" ht="15.75" customHeight="1">
      <c r="A793" s="989"/>
      <c r="B793" s="1079"/>
      <c r="C793" s="989"/>
      <c r="D793" s="989"/>
      <c r="E793" s="989"/>
      <c r="F793" s="989"/>
      <c r="G793" s="989"/>
      <c r="H793" s="989"/>
      <c r="I793" s="989"/>
      <c r="J793" s="989"/>
      <c r="K793" s="989"/>
      <c r="L793" s="989"/>
      <c r="M793" s="989"/>
      <c r="N793" s="989"/>
      <c r="O793" s="989"/>
      <c r="P793" s="989"/>
      <c r="Q793" s="989"/>
      <c r="R793" s="989"/>
      <c r="S793" s="989"/>
      <c r="T793" s="989"/>
      <c r="U793" s="989"/>
      <c r="V793" s="989"/>
      <c r="W793" s="989"/>
      <c r="X793" s="989"/>
      <c r="Y793" s="989"/>
      <c r="Z793" s="989"/>
    </row>
    <row r="794" spans="1:26" ht="15.75" customHeight="1">
      <c r="A794" s="989"/>
      <c r="B794" s="1079"/>
      <c r="C794" s="989"/>
      <c r="D794" s="989"/>
      <c r="E794" s="989"/>
      <c r="F794" s="989"/>
      <c r="G794" s="989"/>
      <c r="H794" s="989"/>
      <c r="I794" s="989"/>
      <c r="J794" s="989"/>
      <c r="K794" s="989"/>
      <c r="L794" s="989"/>
      <c r="M794" s="989"/>
      <c r="N794" s="989"/>
      <c r="O794" s="989"/>
      <c r="P794" s="989"/>
      <c r="Q794" s="989"/>
      <c r="R794" s="989"/>
      <c r="S794" s="989"/>
      <c r="T794" s="989"/>
      <c r="U794" s="989"/>
      <c r="V794" s="989"/>
      <c r="W794" s="989"/>
      <c r="X794" s="989"/>
      <c r="Y794" s="989"/>
      <c r="Z794" s="989"/>
    </row>
    <row r="795" spans="1:26" ht="15.75" customHeight="1">
      <c r="A795" s="989"/>
      <c r="B795" s="1079"/>
      <c r="C795" s="989"/>
      <c r="D795" s="989"/>
      <c r="E795" s="989"/>
      <c r="F795" s="989"/>
      <c r="G795" s="989"/>
      <c r="H795" s="989"/>
      <c r="I795" s="989"/>
      <c r="J795" s="989"/>
      <c r="K795" s="989"/>
      <c r="L795" s="989"/>
      <c r="M795" s="989"/>
      <c r="N795" s="989"/>
      <c r="O795" s="989"/>
      <c r="P795" s="989"/>
      <c r="Q795" s="989"/>
      <c r="R795" s="989"/>
      <c r="S795" s="989"/>
      <c r="T795" s="989"/>
      <c r="U795" s="989"/>
      <c r="V795" s="989"/>
      <c r="W795" s="989"/>
      <c r="X795" s="989"/>
      <c r="Y795" s="989"/>
      <c r="Z795" s="989"/>
    </row>
    <row r="796" spans="1:26" ht="15.75" customHeight="1">
      <c r="A796" s="989"/>
      <c r="B796" s="1079"/>
      <c r="C796" s="989"/>
      <c r="D796" s="989"/>
      <c r="E796" s="989"/>
      <c r="F796" s="989"/>
      <c r="G796" s="989"/>
      <c r="H796" s="989"/>
      <c r="I796" s="989"/>
      <c r="J796" s="989"/>
      <c r="K796" s="989"/>
      <c r="L796" s="989"/>
      <c r="M796" s="989"/>
      <c r="N796" s="989"/>
      <c r="O796" s="989"/>
      <c r="P796" s="989"/>
      <c r="Q796" s="989"/>
      <c r="R796" s="989"/>
      <c r="S796" s="989"/>
      <c r="T796" s="989"/>
      <c r="U796" s="989"/>
      <c r="V796" s="989"/>
      <c r="W796" s="989"/>
      <c r="X796" s="989"/>
      <c r="Y796" s="989"/>
      <c r="Z796" s="989"/>
    </row>
    <row r="797" spans="1:26" ht="15.75" customHeight="1">
      <c r="A797" s="989"/>
      <c r="B797" s="1079"/>
      <c r="C797" s="989"/>
      <c r="D797" s="989"/>
      <c r="E797" s="989"/>
      <c r="F797" s="989"/>
      <c r="G797" s="989"/>
      <c r="H797" s="989"/>
      <c r="I797" s="989"/>
      <c r="J797" s="989"/>
      <c r="K797" s="989"/>
      <c r="L797" s="989"/>
      <c r="M797" s="989"/>
      <c r="N797" s="989"/>
      <c r="O797" s="989"/>
      <c r="P797" s="989"/>
      <c r="Q797" s="989"/>
      <c r="R797" s="989"/>
      <c r="S797" s="989"/>
      <c r="T797" s="989"/>
      <c r="U797" s="989"/>
      <c r="V797" s="989"/>
      <c r="W797" s="989"/>
      <c r="X797" s="989"/>
      <c r="Y797" s="989"/>
      <c r="Z797" s="989"/>
    </row>
    <row r="798" spans="1:26" ht="15.75" customHeight="1">
      <c r="A798" s="989"/>
      <c r="B798" s="1079"/>
      <c r="C798" s="989"/>
      <c r="D798" s="989"/>
      <c r="E798" s="989"/>
      <c r="F798" s="989"/>
      <c r="G798" s="989"/>
      <c r="H798" s="989"/>
      <c r="I798" s="989"/>
      <c r="J798" s="989"/>
      <c r="K798" s="989"/>
      <c r="L798" s="989"/>
      <c r="M798" s="989"/>
      <c r="N798" s="989"/>
      <c r="O798" s="989"/>
      <c r="P798" s="989"/>
      <c r="Q798" s="989"/>
      <c r="R798" s="989"/>
      <c r="S798" s="989"/>
      <c r="T798" s="989"/>
      <c r="U798" s="989"/>
      <c r="V798" s="989"/>
      <c r="W798" s="989"/>
      <c r="X798" s="989"/>
      <c r="Y798" s="989"/>
      <c r="Z798" s="989"/>
    </row>
    <row r="799" spans="1:26" ht="15.75" customHeight="1">
      <c r="A799" s="989"/>
      <c r="B799" s="1079"/>
      <c r="C799" s="989"/>
      <c r="D799" s="989"/>
      <c r="E799" s="989"/>
      <c r="F799" s="989"/>
      <c r="G799" s="989"/>
      <c r="H799" s="989"/>
      <c r="I799" s="989"/>
      <c r="J799" s="989"/>
      <c r="K799" s="989"/>
      <c r="L799" s="989"/>
      <c r="M799" s="989"/>
      <c r="N799" s="989"/>
      <c r="O799" s="989"/>
      <c r="P799" s="989"/>
      <c r="Q799" s="989"/>
      <c r="R799" s="989"/>
      <c r="S799" s="989"/>
      <c r="T799" s="989"/>
      <c r="U799" s="989"/>
      <c r="V799" s="989"/>
      <c r="W799" s="989"/>
      <c r="X799" s="989"/>
      <c r="Y799" s="989"/>
      <c r="Z799" s="989"/>
    </row>
    <row r="800" spans="1:26" ht="15.75" customHeight="1">
      <c r="A800" s="989"/>
      <c r="B800" s="1079"/>
      <c r="C800" s="989"/>
      <c r="D800" s="989"/>
      <c r="E800" s="989"/>
      <c r="F800" s="989"/>
      <c r="G800" s="989"/>
      <c r="H800" s="989"/>
      <c r="I800" s="989"/>
      <c r="J800" s="989"/>
      <c r="K800" s="989"/>
      <c r="L800" s="989"/>
      <c r="M800" s="989"/>
      <c r="N800" s="989"/>
      <c r="O800" s="989"/>
      <c r="P800" s="989"/>
      <c r="Q800" s="989"/>
      <c r="R800" s="989"/>
      <c r="S800" s="989"/>
      <c r="T800" s="989"/>
      <c r="U800" s="989"/>
      <c r="V800" s="989"/>
      <c r="W800" s="989"/>
      <c r="X800" s="989"/>
      <c r="Y800" s="989"/>
      <c r="Z800" s="989"/>
    </row>
    <row r="801" spans="1:26" ht="15.75" customHeight="1">
      <c r="A801" s="989"/>
      <c r="B801" s="1079"/>
      <c r="C801" s="989"/>
      <c r="D801" s="989"/>
      <c r="E801" s="989"/>
      <c r="F801" s="989"/>
      <c r="G801" s="989"/>
      <c r="H801" s="989"/>
      <c r="I801" s="989"/>
      <c r="J801" s="989"/>
      <c r="K801" s="989"/>
      <c r="L801" s="989"/>
      <c r="M801" s="989"/>
      <c r="N801" s="989"/>
      <c r="O801" s="989"/>
      <c r="P801" s="989"/>
      <c r="Q801" s="989"/>
      <c r="R801" s="989"/>
      <c r="S801" s="989"/>
      <c r="T801" s="989"/>
      <c r="U801" s="989"/>
      <c r="V801" s="989"/>
      <c r="W801" s="989"/>
      <c r="X801" s="989"/>
      <c r="Y801" s="989"/>
      <c r="Z801" s="989"/>
    </row>
    <row r="802" spans="1:26" ht="15.75" customHeight="1">
      <c r="A802" s="989"/>
      <c r="B802" s="1079"/>
      <c r="C802" s="989"/>
      <c r="D802" s="989"/>
      <c r="E802" s="989"/>
      <c r="F802" s="989"/>
      <c r="G802" s="989"/>
      <c r="H802" s="989"/>
      <c r="I802" s="989"/>
      <c r="J802" s="989"/>
      <c r="K802" s="989"/>
      <c r="L802" s="989"/>
      <c r="M802" s="989"/>
      <c r="N802" s="989"/>
      <c r="O802" s="989"/>
      <c r="P802" s="989"/>
      <c r="Q802" s="989"/>
      <c r="R802" s="989"/>
      <c r="S802" s="989"/>
      <c r="T802" s="989"/>
      <c r="U802" s="989"/>
      <c r="V802" s="989"/>
      <c r="W802" s="989"/>
      <c r="X802" s="989"/>
      <c r="Y802" s="989"/>
      <c r="Z802" s="989"/>
    </row>
    <row r="803" spans="1:26" ht="15.75" customHeight="1">
      <c r="A803" s="989"/>
      <c r="B803" s="1079"/>
      <c r="C803" s="989"/>
      <c r="D803" s="989"/>
      <c r="E803" s="989"/>
      <c r="F803" s="989"/>
      <c r="G803" s="989"/>
      <c r="H803" s="989"/>
      <c r="I803" s="989"/>
      <c r="J803" s="989"/>
      <c r="K803" s="989"/>
      <c r="L803" s="989"/>
      <c r="M803" s="989"/>
      <c r="N803" s="989"/>
      <c r="O803" s="989"/>
      <c r="P803" s="989"/>
      <c r="Q803" s="989"/>
      <c r="R803" s="989"/>
      <c r="S803" s="989"/>
      <c r="T803" s="989"/>
      <c r="U803" s="989"/>
      <c r="V803" s="989"/>
      <c r="W803" s="989"/>
      <c r="X803" s="989"/>
      <c r="Y803" s="989"/>
      <c r="Z803" s="989"/>
    </row>
    <row r="804" spans="1:26" ht="15.75" customHeight="1">
      <c r="A804" s="989"/>
      <c r="B804" s="1079"/>
      <c r="C804" s="989"/>
      <c r="D804" s="989"/>
      <c r="E804" s="989"/>
      <c r="F804" s="989"/>
      <c r="G804" s="989"/>
      <c r="H804" s="989"/>
      <c r="I804" s="989"/>
      <c r="J804" s="989"/>
      <c r="K804" s="989"/>
      <c r="L804" s="989"/>
      <c r="M804" s="989"/>
      <c r="N804" s="989"/>
      <c r="O804" s="989"/>
      <c r="P804" s="989"/>
      <c r="Q804" s="989"/>
      <c r="R804" s="989"/>
      <c r="S804" s="989"/>
      <c r="T804" s="989"/>
      <c r="U804" s="989"/>
      <c r="V804" s="989"/>
      <c r="W804" s="989"/>
      <c r="X804" s="989"/>
      <c r="Y804" s="989"/>
      <c r="Z804" s="989"/>
    </row>
    <row r="805" spans="1:26" ht="15.75" customHeight="1">
      <c r="A805" s="989"/>
      <c r="B805" s="1079"/>
      <c r="C805" s="989"/>
      <c r="D805" s="989"/>
      <c r="E805" s="989"/>
      <c r="F805" s="989"/>
      <c r="G805" s="989"/>
      <c r="H805" s="989"/>
      <c r="I805" s="989"/>
      <c r="J805" s="989"/>
      <c r="K805" s="989"/>
      <c r="L805" s="989"/>
      <c r="M805" s="989"/>
      <c r="N805" s="989"/>
      <c r="O805" s="989"/>
      <c r="P805" s="989"/>
      <c r="Q805" s="989"/>
      <c r="R805" s="989"/>
      <c r="S805" s="989"/>
      <c r="T805" s="989"/>
      <c r="U805" s="989"/>
      <c r="V805" s="989"/>
      <c r="W805" s="989"/>
      <c r="X805" s="989"/>
      <c r="Y805" s="989"/>
      <c r="Z805" s="989"/>
    </row>
    <row r="806" spans="1:26" ht="15.75" customHeight="1">
      <c r="A806" s="989"/>
      <c r="B806" s="1079"/>
      <c r="C806" s="989"/>
      <c r="D806" s="989"/>
      <c r="E806" s="989"/>
      <c r="F806" s="989"/>
      <c r="G806" s="989"/>
      <c r="H806" s="989"/>
      <c r="I806" s="989"/>
      <c r="J806" s="989"/>
      <c r="K806" s="989"/>
      <c r="L806" s="989"/>
      <c r="M806" s="989"/>
      <c r="N806" s="989"/>
      <c r="O806" s="989"/>
      <c r="P806" s="989"/>
      <c r="Q806" s="989"/>
      <c r="R806" s="989"/>
      <c r="S806" s="989"/>
      <c r="T806" s="989"/>
      <c r="U806" s="989"/>
      <c r="V806" s="989"/>
      <c r="W806" s="989"/>
      <c r="X806" s="989"/>
      <c r="Y806" s="989"/>
      <c r="Z806" s="989"/>
    </row>
    <row r="807" spans="1:26" ht="15.75" customHeight="1">
      <c r="A807" s="989"/>
      <c r="B807" s="1079"/>
      <c r="C807" s="989"/>
      <c r="D807" s="989"/>
      <c r="E807" s="989"/>
      <c r="F807" s="989"/>
      <c r="G807" s="989"/>
      <c r="H807" s="989"/>
      <c r="I807" s="989"/>
      <c r="J807" s="989"/>
      <c r="K807" s="989"/>
      <c r="L807" s="989"/>
      <c r="M807" s="989"/>
      <c r="N807" s="989"/>
      <c r="O807" s="989"/>
      <c r="P807" s="989"/>
      <c r="Q807" s="989"/>
      <c r="R807" s="989"/>
      <c r="S807" s="989"/>
      <c r="T807" s="989"/>
      <c r="U807" s="989"/>
      <c r="V807" s="989"/>
      <c r="W807" s="989"/>
      <c r="X807" s="989"/>
      <c r="Y807" s="989"/>
      <c r="Z807" s="989"/>
    </row>
    <row r="808" spans="1:26" ht="15.75" customHeight="1">
      <c r="A808" s="989"/>
      <c r="B808" s="1079"/>
      <c r="C808" s="989"/>
      <c r="D808" s="989"/>
      <c r="E808" s="989"/>
      <c r="F808" s="989"/>
      <c r="G808" s="989"/>
      <c r="H808" s="989"/>
      <c r="I808" s="989"/>
      <c r="J808" s="989"/>
      <c r="K808" s="989"/>
      <c r="L808" s="989"/>
      <c r="M808" s="989"/>
      <c r="N808" s="989"/>
      <c r="O808" s="989"/>
      <c r="P808" s="989"/>
      <c r="Q808" s="989"/>
      <c r="R808" s="989"/>
      <c r="S808" s="989"/>
      <c r="T808" s="989"/>
      <c r="U808" s="989"/>
      <c r="V808" s="989"/>
      <c r="W808" s="989"/>
      <c r="X808" s="989"/>
      <c r="Y808" s="989"/>
      <c r="Z808" s="989"/>
    </row>
    <row r="809" spans="1:26" ht="15.75" customHeight="1">
      <c r="A809" s="989"/>
      <c r="B809" s="1079"/>
      <c r="C809" s="989"/>
      <c r="D809" s="989"/>
      <c r="E809" s="989"/>
      <c r="F809" s="989"/>
      <c r="G809" s="989"/>
      <c r="H809" s="989"/>
      <c r="I809" s="989"/>
      <c r="J809" s="989"/>
      <c r="K809" s="989"/>
      <c r="L809" s="989"/>
      <c r="M809" s="989"/>
      <c r="N809" s="989"/>
      <c r="O809" s="989"/>
      <c r="P809" s="989"/>
      <c r="Q809" s="989"/>
      <c r="R809" s="989"/>
      <c r="S809" s="989"/>
      <c r="T809" s="989"/>
      <c r="U809" s="989"/>
      <c r="V809" s="989"/>
      <c r="W809" s="989"/>
      <c r="X809" s="989"/>
      <c r="Y809" s="989"/>
      <c r="Z809" s="989"/>
    </row>
    <row r="810" spans="1:26" ht="15.75" customHeight="1">
      <c r="A810" s="989"/>
      <c r="B810" s="1079"/>
      <c r="C810" s="989"/>
      <c r="D810" s="989"/>
      <c r="E810" s="989"/>
      <c r="F810" s="989"/>
      <c r="G810" s="989"/>
      <c r="H810" s="989"/>
      <c r="I810" s="989"/>
      <c r="J810" s="989"/>
      <c r="K810" s="989"/>
      <c r="L810" s="989"/>
      <c r="M810" s="989"/>
      <c r="N810" s="989"/>
      <c r="O810" s="989"/>
      <c r="P810" s="989"/>
      <c r="Q810" s="989"/>
      <c r="R810" s="989"/>
      <c r="S810" s="989"/>
      <c r="T810" s="989"/>
      <c r="U810" s="989"/>
      <c r="V810" s="989"/>
      <c r="W810" s="989"/>
      <c r="X810" s="989"/>
      <c r="Y810" s="989"/>
      <c r="Z810" s="989"/>
    </row>
    <row r="811" spans="1:26" ht="15.75" customHeight="1">
      <c r="A811" s="989"/>
      <c r="B811" s="1079"/>
      <c r="C811" s="989"/>
      <c r="D811" s="989"/>
      <c r="E811" s="989"/>
      <c r="F811" s="989"/>
      <c r="G811" s="989"/>
      <c r="H811" s="989"/>
      <c r="I811" s="989"/>
      <c r="J811" s="989"/>
      <c r="K811" s="989"/>
      <c r="L811" s="989"/>
      <c r="M811" s="989"/>
      <c r="N811" s="989"/>
      <c r="O811" s="989"/>
      <c r="P811" s="989"/>
      <c r="Q811" s="989"/>
      <c r="R811" s="989"/>
      <c r="S811" s="989"/>
      <c r="T811" s="989"/>
      <c r="U811" s="989"/>
      <c r="V811" s="989"/>
      <c r="W811" s="989"/>
      <c r="X811" s="989"/>
      <c r="Y811" s="989"/>
      <c r="Z811" s="989"/>
    </row>
    <row r="812" spans="1:26" ht="15.75" customHeight="1">
      <c r="A812" s="989"/>
      <c r="B812" s="1079"/>
      <c r="C812" s="989"/>
      <c r="D812" s="989"/>
      <c r="E812" s="989"/>
      <c r="F812" s="989"/>
      <c r="G812" s="989"/>
      <c r="H812" s="989"/>
      <c r="I812" s="989"/>
      <c r="J812" s="989"/>
      <c r="K812" s="989"/>
      <c r="L812" s="989"/>
      <c r="M812" s="989"/>
      <c r="N812" s="989"/>
      <c r="O812" s="989"/>
      <c r="P812" s="989"/>
      <c r="Q812" s="989"/>
      <c r="R812" s="989"/>
      <c r="S812" s="989"/>
      <c r="T812" s="989"/>
      <c r="U812" s="989"/>
      <c r="V812" s="989"/>
      <c r="W812" s="989"/>
      <c r="X812" s="989"/>
      <c r="Y812" s="989"/>
      <c r="Z812" s="989"/>
    </row>
    <row r="813" spans="1:26" ht="15.75" customHeight="1">
      <c r="A813" s="989"/>
      <c r="B813" s="1079"/>
      <c r="C813" s="989"/>
      <c r="D813" s="989"/>
      <c r="E813" s="989"/>
      <c r="F813" s="989"/>
      <c r="G813" s="989"/>
      <c r="H813" s="989"/>
      <c r="I813" s="989"/>
      <c r="J813" s="989"/>
      <c r="K813" s="989"/>
      <c r="L813" s="989"/>
      <c r="M813" s="989"/>
      <c r="N813" s="989"/>
      <c r="O813" s="989"/>
      <c r="P813" s="989"/>
      <c r="Q813" s="989"/>
      <c r="R813" s="989"/>
      <c r="S813" s="989"/>
      <c r="T813" s="989"/>
      <c r="U813" s="989"/>
      <c r="V813" s="989"/>
      <c r="W813" s="989"/>
      <c r="X813" s="989"/>
      <c r="Y813" s="989"/>
      <c r="Z813" s="989"/>
    </row>
    <row r="814" spans="1:26" ht="15.75" customHeight="1">
      <c r="A814" s="989"/>
      <c r="B814" s="1079"/>
      <c r="C814" s="989"/>
      <c r="D814" s="989"/>
      <c r="E814" s="989"/>
      <c r="F814" s="989"/>
      <c r="G814" s="989"/>
      <c r="H814" s="989"/>
      <c r="I814" s="989"/>
      <c r="J814" s="989"/>
      <c r="K814" s="989"/>
      <c r="L814" s="989"/>
      <c r="M814" s="989"/>
      <c r="N814" s="989"/>
      <c r="O814" s="989"/>
      <c r="P814" s="989"/>
      <c r="Q814" s="989"/>
      <c r="R814" s="989"/>
      <c r="S814" s="989"/>
      <c r="T814" s="989"/>
      <c r="U814" s="989"/>
      <c r="V814" s="989"/>
      <c r="W814" s="989"/>
      <c r="X814" s="989"/>
      <c r="Y814" s="989"/>
      <c r="Z814" s="989"/>
    </row>
    <row r="815" spans="1:26" ht="15.75" customHeight="1">
      <c r="A815" s="989"/>
      <c r="B815" s="1079"/>
      <c r="C815" s="989"/>
      <c r="D815" s="989"/>
      <c r="E815" s="989"/>
      <c r="F815" s="989"/>
      <c r="G815" s="989"/>
      <c r="H815" s="989"/>
      <c r="I815" s="989"/>
      <c r="J815" s="989"/>
      <c r="K815" s="989"/>
      <c r="L815" s="989"/>
      <c r="M815" s="989"/>
      <c r="N815" s="989"/>
      <c r="O815" s="989"/>
      <c r="P815" s="989"/>
      <c r="Q815" s="989"/>
      <c r="R815" s="989"/>
      <c r="S815" s="989"/>
      <c r="T815" s="989"/>
      <c r="U815" s="989"/>
      <c r="V815" s="989"/>
      <c r="W815" s="989"/>
      <c r="X815" s="989"/>
      <c r="Y815" s="989"/>
      <c r="Z815" s="989"/>
    </row>
    <row r="816" spans="1:26" ht="15.75" customHeight="1">
      <c r="A816" s="989"/>
      <c r="B816" s="1079"/>
      <c r="C816" s="989"/>
      <c r="D816" s="989"/>
      <c r="E816" s="989"/>
      <c r="F816" s="989"/>
      <c r="G816" s="989"/>
      <c r="H816" s="989"/>
      <c r="I816" s="989"/>
      <c r="J816" s="989"/>
      <c r="K816" s="989"/>
      <c r="L816" s="989"/>
      <c r="M816" s="989"/>
      <c r="N816" s="989"/>
      <c r="O816" s="989"/>
      <c r="P816" s="989"/>
      <c r="Q816" s="989"/>
      <c r="R816" s="989"/>
      <c r="S816" s="989"/>
      <c r="T816" s="989"/>
      <c r="U816" s="989"/>
      <c r="V816" s="989"/>
      <c r="W816" s="989"/>
      <c r="X816" s="989"/>
      <c r="Y816" s="989"/>
      <c r="Z816" s="989"/>
    </row>
    <row r="817" spans="1:26" ht="15.75" customHeight="1">
      <c r="A817" s="989"/>
      <c r="B817" s="1079"/>
      <c r="C817" s="989"/>
      <c r="D817" s="989"/>
      <c r="E817" s="989"/>
      <c r="F817" s="989"/>
      <c r="G817" s="989"/>
      <c r="H817" s="989"/>
      <c r="I817" s="989"/>
      <c r="J817" s="989"/>
      <c r="K817" s="989"/>
      <c r="L817" s="989"/>
      <c r="M817" s="989"/>
      <c r="N817" s="989"/>
      <c r="O817" s="989"/>
      <c r="P817" s="989"/>
      <c r="Q817" s="989"/>
      <c r="R817" s="989"/>
      <c r="S817" s="989"/>
      <c r="T817" s="989"/>
      <c r="U817" s="989"/>
      <c r="V817" s="989"/>
      <c r="W817" s="989"/>
      <c r="X817" s="989"/>
      <c r="Y817" s="989"/>
      <c r="Z817" s="989"/>
    </row>
    <row r="818" spans="1:26" ht="15.75" customHeight="1">
      <c r="A818" s="989"/>
      <c r="B818" s="1079"/>
      <c r="C818" s="989"/>
      <c r="D818" s="989"/>
      <c r="E818" s="989"/>
      <c r="F818" s="989"/>
      <c r="G818" s="989"/>
      <c r="H818" s="989"/>
      <c r="I818" s="989"/>
      <c r="J818" s="989"/>
      <c r="K818" s="989"/>
      <c r="L818" s="989"/>
      <c r="M818" s="989"/>
      <c r="N818" s="989"/>
      <c r="O818" s="989"/>
      <c r="P818" s="989"/>
      <c r="Q818" s="989"/>
      <c r="R818" s="989"/>
      <c r="S818" s="989"/>
      <c r="T818" s="989"/>
      <c r="U818" s="989"/>
      <c r="V818" s="989"/>
      <c r="W818" s="989"/>
      <c r="X818" s="989"/>
      <c r="Y818" s="989"/>
      <c r="Z818" s="989"/>
    </row>
    <row r="819" spans="1:26" ht="15.75" customHeight="1">
      <c r="A819" s="989"/>
      <c r="B819" s="1079"/>
      <c r="C819" s="989"/>
      <c r="D819" s="989"/>
      <c r="E819" s="989"/>
      <c r="F819" s="989"/>
      <c r="G819" s="989"/>
      <c r="H819" s="989"/>
      <c r="I819" s="989"/>
      <c r="J819" s="989"/>
      <c r="K819" s="989"/>
      <c r="L819" s="989"/>
      <c r="M819" s="989"/>
      <c r="N819" s="989"/>
      <c r="O819" s="989"/>
      <c r="P819" s="989"/>
      <c r="Q819" s="989"/>
      <c r="R819" s="989"/>
      <c r="S819" s="989"/>
      <c r="T819" s="989"/>
      <c r="U819" s="989"/>
      <c r="V819" s="989"/>
      <c r="W819" s="989"/>
      <c r="X819" s="989"/>
      <c r="Y819" s="989"/>
      <c r="Z819" s="989"/>
    </row>
    <row r="820" spans="1:26" ht="15.75" customHeight="1">
      <c r="A820" s="989"/>
      <c r="B820" s="1079"/>
      <c r="C820" s="989"/>
      <c r="D820" s="989"/>
      <c r="E820" s="989"/>
      <c r="F820" s="989"/>
      <c r="G820" s="989"/>
      <c r="H820" s="989"/>
      <c r="I820" s="989"/>
      <c r="J820" s="989"/>
      <c r="K820" s="989"/>
      <c r="L820" s="989"/>
      <c r="M820" s="989"/>
      <c r="N820" s="989"/>
      <c r="O820" s="989"/>
      <c r="P820" s="989"/>
      <c r="Q820" s="989"/>
      <c r="R820" s="989"/>
      <c r="S820" s="989"/>
      <c r="T820" s="989"/>
      <c r="U820" s="989"/>
      <c r="V820" s="989"/>
      <c r="W820" s="989"/>
      <c r="X820" s="989"/>
      <c r="Y820" s="989"/>
      <c r="Z820" s="989"/>
    </row>
    <row r="821" spans="1:26" ht="15.75" customHeight="1">
      <c r="A821" s="989"/>
      <c r="B821" s="1079"/>
      <c r="C821" s="989"/>
      <c r="D821" s="989"/>
      <c r="E821" s="989"/>
      <c r="F821" s="989"/>
      <c r="G821" s="989"/>
      <c r="H821" s="989"/>
      <c r="I821" s="989"/>
      <c r="J821" s="989"/>
      <c r="K821" s="989"/>
      <c r="L821" s="989"/>
      <c r="M821" s="989"/>
      <c r="N821" s="989"/>
      <c r="O821" s="989"/>
      <c r="P821" s="989"/>
      <c r="Q821" s="989"/>
      <c r="R821" s="989"/>
      <c r="S821" s="989"/>
      <c r="T821" s="989"/>
      <c r="U821" s="989"/>
      <c r="V821" s="989"/>
      <c r="W821" s="989"/>
      <c r="X821" s="989"/>
      <c r="Y821" s="989"/>
      <c r="Z821" s="989"/>
    </row>
    <row r="822" spans="1:26" ht="15.75" customHeight="1">
      <c r="A822" s="989"/>
      <c r="B822" s="1079"/>
      <c r="C822" s="989"/>
      <c r="D822" s="989"/>
      <c r="E822" s="989"/>
      <c r="F822" s="989"/>
      <c r="G822" s="989"/>
      <c r="H822" s="989"/>
      <c r="I822" s="989"/>
      <c r="J822" s="989"/>
      <c r="K822" s="989"/>
      <c r="L822" s="989"/>
      <c r="M822" s="989"/>
      <c r="N822" s="989"/>
      <c r="O822" s="989"/>
      <c r="P822" s="989"/>
      <c r="Q822" s="989"/>
      <c r="R822" s="989"/>
      <c r="S822" s="989"/>
      <c r="T822" s="989"/>
      <c r="U822" s="989"/>
      <c r="V822" s="989"/>
      <c r="W822" s="989"/>
      <c r="X822" s="989"/>
      <c r="Y822" s="989"/>
      <c r="Z822" s="989"/>
    </row>
    <row r="823" spans="1:26" ht="15.75" customHeight="1">
      <c r="A823" s="989"/>
      <c r="B823" s="1079"/>
      <c r="C823" s="989"/>
      <c r="D823" s="989"/>
      <c r="E823" s="989"/>
      <c r="F823" s="989"/>
      <c r="G823" s="989"/>
      <c r="H823" s="989"/>
      <c r="I823" s="989"/>
      <c r="J823" s="989"/>
      <c r="K823" s="989"/>
      <c r="L823" s="989"/>
      <c r="M823" s="989"/>
      <c r="N823" s="989"/>
      <c r="O823" s="989"/>
      <c r="P823" s="989"/>
      <c r="Q823" s="989"/>
      <c r="R823" s="989"/>
      <c r="S823" s="989"/>
      <c r="T823" s="989"/>
      <c r="U823" s="989"/>
      <c r="V823" s="989"/>
      <c r="W823" s="989"/>
      <c r="X823" s="989"/>
      <c r="Y823" s="989"/>
      <c r="Z823" s="989"/>
    </row>
    <row r="824" spans="1:26" ht="15.75" customHeight="1">
      <c r="A824" s="989"/>
      <c r="B824" s="1079"/>
      <c r="C824" s="989"/>
      <c r="D824" s="989"/>
      <c r="E824" s="989"/>
      <c r="F824" s="989"/>
      <c r="G824" s="989"/>
      <c r="H824" s="989"/>
      <c r="I824" s="989"/>
      <c r="J824" s="989"/>
      <c r="K824" s="989"/>
      <c r="L824" s="989"/>
      <c r="M824" s="989"/>
      <c r="N824" s="989"/>
      <c r="O824" s="989"/>
      <c r="P824" s="989"/>
      <c r="Q824" s="989"/>
      <c r="R824" s="989"/>
      <c r="S824" s="989"/>
      <c r="T824" s="989"/>
      <c r="U824" s="989"/>
      <c r="V824" s="989"/>
      <c r="W824" s="989"/>
      <c r="X824" s="989"/>
      <c r="Y824" s="989"/>
      <c r="Z824" s="989"/>
    </row>
    <row r="825" spans="1:26" ht="15.75" customHeight="1">
      <c r="A825" s="989"/>
      <c r="B825" s="1079"/>
      <c r="C825" s="989"/>
      <c r="D825" s="989"/>
      <c r="E825" s="989"/>
      <c r="F825" s="989"/>
      <c r="G825" s="989"/>
      <c r="H825" s="989"/>
      <c r="I825" s="989"/>
      <c r="J825" s="989"/>
      <c r="K825" s="989"/>
      <c r="L825" s="989"/>
      <c r="M825" s="989"/>
      <c r="N825" s="989"/>
      <c r="O825" s="989"/>
      <c r="P825" s="989"/>
      <c r="Q825" s="989"/>
      <c r="R825" s="989"/>
      <c r="S825" s="989"/>
      <c r="T825" s="989"/>
      <c r="U825" s="989"/>
      <c r="V825" s="989"/>
      <c r="W825" s="989"/>
      <c r="X825" s="989"/>
      <c r="Y825" s="989"/>
      <c r="Z825" s="989"/>
    </row>
    <row r="826" spans="1:26" ht="15.75" customHeight="1">
      <c r="A826" s="989"/>
      <c r="B826" s="1079"/>
      <c r="C826" s="989"/>
      <c r="D826" s="989"/>
      <c r="E826" s="989"/>
      <c r="F826" s="989"/>
      <c r="G826" s="989"/>
      <c r="H826" s="989"/>
      <c r="I826" s="989"/>
      <c r="J826" s="989"/>
      <c r="K826" s="989"/>
      <c r="L826" s="989"/>
      <c r="M826" s="989"/>
      <c r="N826" s="989"/>
      <c r="O826" s="989"/>
      <c r="P826" s="989"/>
      <c r="Q826" s="989"/>
      <c r="R826" s="989"/>
      <c r="S826" s="989"/>
      <c r="T826" s="989"/>
      <c r="U826" s="989"/>
      <c r="V826" s="989"/>
      <c r="W826" s="989"/>
      <c r="X826" s="989"/>
      <c r="Y826" s="989"/>
      <c r="Z826" s="989"/>
    </row>
    <row r="827" spans="1:26" ht="15.75" customHeight="1">
      <c r="A827" s="989"/>
      <c r="B827" s="1079"/>
      <c r="C827" s="989"/>
      <c r="D827" s="989"/>
      <c r="E827" s="989"/>
      <c r="F827" s="989"/>
      <c r="G827" s="989"/>
      <c r="H827" s="989"/>
      <c r="I827" s="989"/>
      <c r="J827" s="989"/>
      <c r="K827" s="989"/>
      <c r="L827" s="989"/>
      <c r="M827" s="989"/>
      <c r="N827" s="989"/>
      <c r="O827" s="989"/>
      <c r="P827" s="989"/>
      <c r="Q827" s="989"/>
      <c r="R827" s="989"/>
      <c r="S827" s="989"/>
      <c r="T827" s="989"/>
      <c r="U827" s="989"/>
      <c r="V827" s="989"/>
      <c r="W827" s="989"/>
      <c r="X827" s="989"/>
      <c r="Y827" s="989"/>
      <c r="Z827" s="989"/>
    </row>
    <row r="828" spans="1:26" ht="15.75" customHeight="1">
      <c r="A828" s="989"/>
      <c r="B828" s="1079"/>
      <c r="C828" s="989"/>
      <c r="D828" s="989"/>
      <c r="E828" s="989"/>
      <c r="F828" s="989"/>
      <c r="G828" s="989"/>
      <c r="H828" s="989"/>
      <c r="I828" s="989"/>
      <c r="J828" s="989"/>
      <c r="K828" s="989"/>
      <c r="L828" s="989"/>
      <c r="M828" s="989"/>
      <c r="N828" s="989"/>
      <c r="O828" s="989"/>
      <c r="P828" s="989"/>
      <c r="Q828" s="989"/>
      <c r="R828" s="989"/>
      <c r="S828" s="989"/>
      <c r="T828" s="989"/>
      <c r="U828" s="989"/>
      <c r="V828" s="989"/>
      <c r="W828" s="989"/>
      <c r="X828" s="989"/>
      <c r="Y828" s="989"/>
      <c r="Z828" s="989"/>
    </row>
    <row r="829" spans="1:26" ht="15.75" customHeight="1">
      <c r="A829" s="989"/>
      <c r="B829" s="1079"/>
      <c r="C829" s="989"/>
      <c r="D829" s="989"/>
      <c r="E829" s="989"/>
      <c r="F829" s="989"/>
      <c r="G829" s="989"/>
      <c r="H829" s="989"/>
      <c r="I829" s="989"/>
      <c r="J829" s="989"/>
      <c r="K829" s="989"/>
      <c r="L829" s="989"/>
      <c r="M829" s="989"/>
      <c r="N829" s="989"/>
      <c r="O829" s="989"/>
      <c r="P829" s="989"/>
      <c r="Q829" s="989"/>
      <c r="R829" s="989"/>
      <c r="S829" s="989"/>
      <c r="T829" s="989"/>
      <c r="U829" s="989"/>
      <c r="V829" s="989"/>
      <c r="W829" s="989"/>
      <c r="X829" s="989"/>
      <c r="Y829" s="989"/>
      <c r="Z829" s="989"/>
    </row>
    <row r="830" spans="1:26" ht="15.75" customHeight="1">
      <c r="A830" s="989"/>
      <c r="B830" s="1079"/>
      <c r="C830" s="989"/>
      <c r="D830" s="989"/>
      <c r="E830" s="989"/>
      <c r="F830" s="989"/>
      <c r="G830" s="989"/>
      <c r="H830" s="989"/>
      <c r="I830" s="989"/>
      <c r="J830" s="989"/>
      <c r="K830" s="989"/>
      <c r="L830" s="989"/>
      <c r="M830" s="989"/>
      <c r="N830" s="989"/>
      <c r="O830" s="989"/>
      <c r="P830" s="989"/>
      <c r="Q830" s="989"/>
      <c r="R830" s="989"/>
      <c r="S830" s="989"/>
      <c r="T830" s="989"/>
      <c r="U830" s="989"/>
      <c r="V830" s="989"/>
      <c r="W830" s="989"/>
      <c r="X830" s="989"/>
      <c r="Y830" s="989"/>
      <c r="Z830" s="989"/>
    </row>
    <row r="831" spans="1:26" ht="15.75" customHeight="1">
      <c r="A831" s="989"/>
      <c r="B831" s="1079"/>
      <c r="C831" s="989"/>
      <c r="D831" s="989"/>
      <c r="E831" s="989"/>
      <c r="F831" s="989"/>
      <c r="G831" s="989"/>
      <c r="H831" s="989"/>
      <c r="I831" s="989"/>
      <c r="J831" s="989"/>
      <c r="K831" s="989"/>
      <c r="L831" s="989"/>
      <c r="M831" s="989"/>
      <c r="N831" s="989"/>
      <c r="O831" s="989"/>
      <c r="P831" s="989"/>
      <c r="Q831" s="989"/>
      <c r="R831" s="989"/>
      <c r="S831" s="989"/>
      <c r="T831" s="989"/>
      <c r="U831" s="989"/>
      <c r="V831" s="989"/>
      <c r="W831" s="989"/>
      <c r="X831" s="989"/>
      <c r="Y831" s="989"/>
      <c r="Z831" s="989"/>
    </row>
    <row r="832" spans="1:26" ht="15.75" customHeight="1">
      <c r="A832" s="989"/>
      <c r="B832" s="1079"/>
      <c r="C832" s="989"/>
      <c r="D832" s="989"/>
      <c r="E832" s="989"/>
      <c r="F832" s="989"/>
      <c r="G832" s="989"/>
      <c r="H832" s="989"/>
      <c r="I832" s="989"/>
      <c r="J832" s="989"/>
      <c r="K832" s="989"/>
      <c r="L832" s="989"/>
      <c r="M832" s="989"/>
      <c r="N832" s="989"/>
      <c r="O832" s="989"/>
      <c r="P832" s="989"/>
      <c r="Q832" s="989"/>
      <c r="R832" s="989"/>
      <c r="S832" s="989"/>
      <c r="T832" s="989"/>
      <c r="U832" s="989"/>
      <c r="V832" s="989"/>
      <c r="W832" s="989"/>
      <c r="X832" s="989"/>
      <c r="Y832" s="989"/>
      <c r="Z832" s="989"/>
    </row>
    <row r="833" spans="1:26" ht="15.75" customHeight="1">
      <c r="A833" s="989"/>
      <c r="B833" s="1079"/>
      <c r="C833" s="989"/>
      <c r="D833" s="989"/>
      <c r="E833" s="989"/>
      <c r="F833" s="989"/>
      <c r="G833" s="989"/>
      <c r="H833" s="989"/>
      <c r="I833" s="989"/>
      <c r="J833" s="989"/>
      <c r="K833" s="989"/>
      <c r="L833" s="989"/>
      <c r="M833" s="989"/>
      <c r="N833" s="989"/>
      <c r="O833" s="989"/>
      <c r="P833" s="989"/>
      <c r="Q833" s="989"/>
      <c r="R833" s="989"/>
      <c r="S833" s="989"/>
      <c r="T833" s="989"/>
      <c r="U833" s="989"/>
      <c r="V833" s="989"/>
      <c r="W833" s="989"/>
      <c r="X833" s="989"/>
      <c r="Y833" s="989"/>
      <c r="Z833" s="989"/>
    </row>
    <row r="834" spans="1:26" ht="15.75" customHeight="1">
      <c r="A834" s="989"/>
      <c r="B834" s="1079"/>
      <c r="C834" s="989"/>
      <c r="D834" s="989"/>
      <c r="E834" s="989"/>
      <c r="F834" s="989"/>
      <c r="G834" s="989"/>
      <c r="H834" s="989"/>
      <c r="I834" s="989"/>
      <c r="J834" s="989"/>
      <c r="K834" s="989"/>
      <c r="L834" s="989"/>
      <c r="M834" s="989"/>
      <c r="N834" s="989"/>
      <c r="O834" s="989"/>
      <c r="P834" s="989"/>
      <c r="Q834" s="989"/>
      <c r="R834" s="989"/>
      <c r="S834" s="989"/>
      <c r="T834" s="989"/>
      <c r="U834" s="989"/>
      <c r="V834" s="989"/>
      <c r="W834" s="989"/>
      <c r="X834" s="989"/>
      <c r="Y834" s="989"/>
      <c r="Z834" s="989"/>
    </row>
    <row r="835" spans="1:26" ht="15.75" customHeight="1">
      <c r="A835" s="989"/>
      <c r="B835" s="1079"/>
      <c r="C835" s="989"/>
      <c r="D835" s="989"/>
      <c r="E835" s="989"/>
      <c r="F835" s="989"/>
      <c r="G835" s="989"/>
      <c r="H835" s="989"/>
      <c r="I835" s="989"/>
      <c r="J835" s="989"/>
      <c r="K835" s="989"/>
      <c r="L835" s="989"/>
      <c r="M835" s="989"/>
      <c r="N835" s="989"/>
      <c r="O835" s="989"/>
      <c r="P835" s="989"/>
      <c r="Q835" s="989"/>
      <c r="R835" s="989"/>
      <c r="S835" s="989"/>
      <c r="T835" s="989"/>
      <c r="U835" s="989"/>
      <c r="V835" s="989"/>
      <c r="W835" s="989"/>
      <c r="X835" s="989"/>
      <c r="Y835" s="989"/>
      <c r="Z835" s="989"/>
    </row>
    <row r="836" spans="1:26" ht="15.75" customHeight="1">
      <c r="A836" s="989"/>
      <c r="B836" s="1079"/>
      <c r="C836" s="989"/>
      <c r="D836" s="989"/>
      <c r="E836" s="989"/>
      <c r="F836" s="989"/>
      <c r="G836" s="989"/>
      <c r="H836" s="989"/>
      <c r="I836" s="989"/>
      <c r="J836" s="989"/>
      <c r="K836" s="989"/>
      <c r="L836" s="989"/>
      <c r="M836" s="989"/>
      <c r="N836" s="989"/>
      <c r="O836" s="989"/>
      <c r="P836" s="989"/>
      <c r="Q836" s="989"/>
      <c r="R836" s="989"/>
      <c r="S836" s="989"/>
      <c r="T836" s="989"/>
      <c r="U836" s="989"/>
      <c r="V836" s="989"/>
      <c r="W836" s="989"/>
      <c r="X836" s="989"/>
      <c r="Y836" s="989"/>
      <c r="Z836" s="989"/>
    </row>
    <row r="837" spans="1:26" ht="15.75" customHeight="1">
      <c r="A837" s="989"/>
      <c r="B837" s="1079"/>
      <c r="C837" s="989"/>
      <c r="D837" s="989"/>
      <c r="E837" s="989"/>
      <c r="F837" s="989"/>
      <c r="G837" s="989"/>
      <c r="H837" s="989"/>
      <c r="I837" s="989"/>
      <c r="J837" s="989"/>
      <c r="K837" s="989"/>
      <c r="L837" s="989"/>
      <c r="M837" s="989"/>
      <c r="N837" s="989"/>
      <c r="O837" s="989"/>
      <c r="P837" s="989"/>
      <c r="Q837" s="989"/>
      <c r="R837" s="989"/>
      <c r="S837" s="989"/>
      <c r="T837" s="989"/>
      <c r="U837" s="989"/>
      <c r="V837" s="989"/>
      <c r="W837" s="989"/>
      <c r="X837" s="989"/>
      <c r="Y837" s="989"/>
      <c r="Z837" s="989"/>
    </row>
    <row r="838" spans="1:26" ht="15.75" customHeight="1">
      <c r="A838" s="989"/>
      <c r="B838" s="1079"/>
      <c r="C838" s="989"/>
      <c r="D838" s="989"/>
      <c r="E838" s="989"/>
      <c r="F838" s="989"/>
      <c r="G838" s="989"/>
      <c r="H838" s="989"/>
      <c r="I838" s="989"/>
      <c r="J838" s="989"/>
      <c r="K838" s="989"/>
      <c r="L838" s="989"/>
      <c r="M838" s="989"/>
      <c r="N838" s="989"/>
      <c r="O838" s="989"/>
      <c r="P838" s="989"/>
      <c r="Q838" s="989"/>
      <c r="R838" s="989"/>
      <c r="S838" s="989"/>
      <c r="T838" s="989"/>
      <c r="U838" s="989"/>
      <c r="V838" s="989"/>
      <c r="W838" s="989"/>
      <c r="X838" s="989"/>
      <c r="Y838" s="989"/>
      <c r="Z838" s="989"/>
    </row>
    <row r="839" spans="1:26" ht="15.75" customHeight="1">
      <c r="A839" s="989"/>
      <c r="B839" s="1079"/>
      <c r="C839" s="989"/>
      <c r="D839" s="989"/>
      <c r="E839" s="989"/>
      <c r="F839" s="989"/>
      <c r="G839" s="989"/>
      <c r="H839" s="989"/>
      <c r="I839" s="989"/>
      <c r="J839" s="989"/>
      <c r="K839" s="989"/>
      <c r="L839" s="989"/>
      <c r="M839" s="989"/>
      <c r="N839" s="989"/>
      <c r="O839" s="989"/>
      <c r="P839" s="989"/>
      <c r="Q839" s="989"/>
      <c r="R839" s="989"/>
      <c r="S839" s="989"/>
      <c r="T839" s="989"/>
      <c r="U839" s="989"/>
      <c r="V839" s="989"/>
      <c r="W839" s="989"/>
      <c r="X839" s="989"/>
      <c r="Y839" s="989"/>
      <c r="Z839" s="989"/>
    </row>
    <row r="840" spans="1:26" ht="15.75" customHeight="1">
      <c r="A840" s="989"/>
      <c r="B840" s="1079"/>
      <c r="C840" s="989"/>
      <c r="D840" s="989"/>
      <c r="E840" s="989"/>
      <c r="F840" s="989"/>
      <c r="G840" s="989"/>
      <c r="H840" s="989"/>
      <c r="I840" s="989"/>
      <c r="J840" s="989"/>
      <c r="K840" s="989"/>
      <c r="L840" s="989"/>
      <c r="M840" s="989"/>
      <c r="N840" s="989"/>
      <c r="O840" s="989"/>
      <c r="P840" s="989"/>
      <c r="Q840" s="989"/>
      <c r="R840" s="989"/>
      <c r="S840" s="989"/>
      <c r="T840" s="989"/>
      <c r="U840" s="989"/>
      <c r="V840" s="989"/>
      <c r="W840" s="989"/>
      <c r="X840" s="989"/>
      <c r="Y840" s="989"/>
      <c r="Z840" s="989"/>
    </row>
    <row r="841" spans="1:26" ht="15.75" customHeight="1">
      <c r="A841" s="989"/>
      <c r="B841" s="1079"/>
      <c r="C841" s="989"/>
      <c r="D841" s="989"/>
      <c r="E841" s="989"/>
      <c r="F841" s="989"/>
      <c r="G841" s="989"/>
      <c r="H841" s="989"/>
      <c r="I841" s="989"/>
      <c r="J841" s="989"/>
      <c r="K841" s="989"/>
      <c r="L841" s="989"/>
      <c r="M841" s="989"/>
      <c r="N841" s="989"/>
      <c r="O841" s="989"/>
      <c r="P841" s="989"/>
      <c r="Q841" s="989"/>
      <c r="R841" s="989"/>
      <c r="S841" s="989"/>
      <c r="T841" s="989"/>
      <c r="U841" s="989"/>
      <c r="V841" s="989"/>
      <c r="W841" s="989"/>
      <c r="X841" s="989"/>
      <c r="Y841" s="989"/>
      <c r="Z841" s="989"/>
    </row>
    <row r="842" spans="1:26" ht="15.75" customHeight="1">
      <c r="A842" s="989"/>
      <c r="B842" s="1079"/>
      <c r="C842" s="989"/>
      <c r="D842" s="989"/>
      <c r="E842" s="989"/>
      <c r="F842" s="989"/>
      <c r="G842" s="989"/>
      <c r="H842" s="989"/>
      <c r="I842" s="989"/>
      <c r="J842" s="989"/>
      <c r="K842" s="989"/>
      <c r="L842" s="989"/>
      <c r="M842" s="989"/>
      <c r="N842" s="989"/>
      <c r="O842" s="989"/>
      <c r="P842" s="989"/>
      <c r="Q842" s="989"/>
      <c r="R842" s="989"/>
      <c r="S842" s="989"/>
      <c r="T842" s="989"/>
      <c r="U842" s="989"/>
      <c r="V842" s="989"/>
      <c r="W842" s="989"/>
      <c r="X842" s="989"/>
      <c r="Y842" s="989"/>
      <c r="Z842" s="989"/>
    </row>
    <row r="843" spans="1:26" ht="15.75" customHeight="1">
      <c r="A843" s="989"/>
      <c r="B843" s="1079"/>
      <c r="C843" s="989"/>
      <c r="D843" s="989"/>
      <c r="E843" s="989"/>
      <c r="F843" s="989"/>
      <c r="G843" s="989"/>
      <c r="H843" s="989"/>
      <c r="I843" s="989"/>
      <c r="J843" s="989"/>
      <c r="K843" s="989"/>
      <c r="L843" s="989"/>
      <c r="M843" s="989"/>
      <c r="N843" s="989"/>
      <c r="O843" s="989"/>
      <c r="P843" s="989"/>
      <c r="Q843" s="989"/>
      <c r="R843" s="989"/>
      <c r="S843" s="989"/>
      <c r="T843" s="989"/>
      <c r="U843" s="989"/>
      <c r="V843" s="989"/>
      <c r="W843" s="989"/>
      <c r="X843" s="989"/>
      <c r="Y843" s="989"/>
      <c r="Z843" s="989"/>
    </row>
    <row r="844" spans="1:26" ht="15.75" customHeight="1">
      <c r="A844" s="989"/>
      <c r="B844" s="1079"/>
      <c r="C844" s="989"/>
      <c r="D844" s="989"/>
      <c r="E844" s="989"/>
      <c r="F844" s="989"/>
      <c r="G844" s="989"/>
      <c r="H844" s="989"/>
      <c r="I844" s="989"/>
      <c r="J844" s="989"/>
      <c r="K844" s="989"/>
      <c r="L844" s="989"/>
      <c r="M844" s="989"/>
      <c r="N844" s="989"/>
      <c r="O844" s="989"/>
      <c r="P844" s="989"/>
      <c r="Q844" s="989"/>
      <c r="R844" s="989"/>
      <c r="S844" s="989"/>
      <c r="T844" s="989"/>
      <c r="U844" s="989"/>
      <c r="V844" s="989"/>
      <c r="W844" s="989"/>
      <c r="X844" s="989"/>
      <c r="Y844" s="989"/>
      <c r="Z844" s="989"/>
    </row>
    <row r="845" spans="1:26" ht="15.75" customHeight="1">
      <c r="A845" s="989"/>
      <c r="B845" s="1079"/>
      <c r="C845" s="989"/>
      <c r="D845" s="989"/>
      <c r="E845" s="989"/>
      <c r="F845" s="989"/>
      <c r="G845" s="989"/>
      <c r="H845" s="989"/>
      <c r="I845" s="989"/>
      <c r="J845" s="989"/>
      <c r="K845" s="989"/>
      <c r="L845" s="989"/>
      <c r="M845" s="989"/>
      <c r="N845" s="989"/>
      <c r="O845" s="989"/>
      <c r="P845" s="989"/>
      <c r="Q845" s="989"/>
      <c r="R845" s="989"/>
      <c r="S845" s="989"/>
      <c r="T845" s="989"/>
      <c r="U845" s="989"/>
      <c r="V845" s="989"/>
      <c r="W845" s="989"/>
      <c r="X845" s="989"/>
      <c r="Y845" s="989"/>
      <c r="Z845" s="989"/>
    </row>
    <row r="846" spans="1:26" ht="15.75" customHeight="1">
      <c r="A846" s="989"/>
      <c r="B846" s="1079"/>
      <c r="C846" s="989"/>
      <c r="D846" s="989"/>
      <c r="E846" s="989"/>
      <c r="F846" s="989"/>
      <c r="G846" s="989"/>
      <c r="H846" s="989"/>
      <c r="I846" s="989"/>
      <c r="J846" s="989"/>
      <c r="K846" s="989"/>
      <c r="L846" s="989"/>
      <c r="M846" s="989"/>
      <c r="N846" s="989"/>
      <c r="O846" s="989"/>
      <c r="P846" s="989"/>
      <c r="Q846" s="989"/>
      <c r="R846" s="989"/>
      <c r="S846" s="989"/>
      <c r="T846" s="989"/>
      <c r="U846" s="989"/>
      <c r="V846" s="989"/>
      <c r="W846" s="989"/>
      <c r="X846" s="989"/>
      <c r="Y846" s="989"/>
      <c r="Z846" s="989"/>
    </row>
    <row r="847" spans="1:26" ht="15.75" customHeight="1">
      <c r="A847" s="989"/>
      <c r="B847" s="1079"/>
      <c r="C847" s="989"/>
      <c r="D847" s="989"/>
      <c r="E847" s="989"/>
      <c r="F847" s="989"/>
      <c r="G847" s="989"/>
      <c r="H847" s="989"/>
      <c r="I847" s="989"/>
      <c r="J847" s="989"/>
      <c r="K847" s="989"/>
      <c r="L847" s="989"/>
      <c r="M847" s="989"/>
      <c r="N847" s="989"/>
      <c r="O847" s="989"/>
      <c r="P847" s="989"/>
      <c r="Q847" s="989"/>
      <c r="R847" s="989"/>
      <c r="S847" s="989"/>
      <c r="T847" s="989"/>
      <c r="U847" s="989"/>
      <c r="V847" s="989"/>
      <c r="W847" s="989"/>
      <c r="X847" s="989"/>
      <c r="Y847" s="989"/>
      <c r="Z847" s="989"/>
    </row>
    <row r="848" spans="1:26" ht="15.75" customHeight="1">
      <c r="A848" s="989"/>
      <c r="B848" s="1079"/>
      <c r="C848" s="989"/>
      <c r="D848" s="989"/>
      <c r="E848" s="989"/>
      <c r="F848" s="989"/>
      <c r="G848" s="989"/>
      <c r="H848" s="989"/>
      <c r="I848" s="989"/>
      <c r="J848" s="989"/>
      <c r="K848" s="989"/>
      <c r="L848" s="989"/>
      <c r="M848" s="989"/>
      <c r="N848" s="989"/>
      <c r="O848" s="989"/>
      <c r="P848" s="989"/>
      <c r="Q848" s="989"/>
      <c r="R848" s="989"/>
      <c r="S848" s="989"/>
      <c r="T848" s="989"/>
      <c r="U848" s="989"/>
      <c r="V848" s="989"/>
      <c r="W848" s="989"/>
      <c r="X848" s="989"/>
      <c r="Y848" s="989"/>
      <c r="Z848" s="989"/>
    </row>
    <row r="849" spans="1:26" ht="15.75" customHeight="1">
      <c r="A849" s="989"/>
      <c r="B849" s="1079"/>
      <c r="C849" s="989"/>
      <c r="D849" s="989"/>
      <c r="E849" s="989"/>
      <c r="F849" s="989"/>
      <c r="G849" s="989"/>
      <c r="H849" s="989"/>
      <c r="I849" s="989"/>
      <c r="J849" s="989"/>
      <c r="K849" s="989"/>
      <c r="L849" s="989"/>
      <c r="M849" s="989"/>
      <c r="N849" s="989"/>
      <c r="O849" s="989"/>
      <c r="P849" s="989"/>
      <c r="Q849" s="989"/>
      <c r="R849" s="989"/>
      <c r="S849" s="989"/>
      <c r="T849" s="989"/>
      <c r="U849" s="989"/>
      <c r="V849" s="989"/>
      <c r="W849" s="989"/>
      <c r="X849" s="989"/>
      <c r="Y849" s="989"/>
      <c r="Z849" s="989"/>
    </row>
    <row r="850" spans="1:26" ht="15.75" customHeight="1">
      <c r="A850" s="989"/>
      <c r="B850" s="1079"/>
      <c r="C850" s="989"/>
      <c r="D850" s="989"/>
      <c r="E850" s="989"/>
      <c r="F850" s="989"/>
      <c r="G850" s="989"/>
      <c r="H850" s="989"/>
      <c r="I850" s="989"/>
      <c r="J850" s="989"/>
      <c r="K850" s="989"/>
      <c r="L850" s="989"/>
      <c r="M850" s="989"/>
      <c r="N850" s="989"/>
      <c r="O850" s="989"/>
      <c r="P850" s="989"/>
      <c r="Q850" s="989"/>
      <c r="R850" s="989"/>
      <c r="S850" s="989"/>
      <c r="T850" s="989"/>
      <c r="U850" s="989"/>
      <c r="V850" s="989"/>
      <c r="W850" s="989"/>
      <c r="X850" s="989"/>
      <c r="Y850" s="989"/>
      <c r="Z850" s="989"/>
    </row>
    <row r="851" spans="1:26" ht="15.75" customHeight="1">
      <c r="A851" s="989"/>
      <c r="B851" s="1079"/>
      <c r="C851" s="989"/>
      <c r="D851" s="989"/>
      <c r="E851" s="989"/>
      <c r="F851" s="989"/>
      <c r="G851" s="989"/>
      <c r="H851" s="989"/>
      <c r="I851" s="989"/>
      <c r="J851" s="989"/>
      <c r="K851" s="989"/>
      <c r="L851" s="989"/>
      <c r="M851" s="989"/>
      <c r="N851" s="989"/>
      <c r="O851" s="989"/>
      <c r="P851" s="989"/>
      <c r="Q851" s="989"/>
      <c r="R851" s="989"/>
      <c r="S851" s="989"/>
      <c r="T851" s="989"/>
      <c r="U851" s="989"/>
      <c r="V851" s="989"/>
      <c r="W851" s="989"/>
      <c r="X851" s="989"/>
      <c r="Y851" s="989"/>
      <c r="Z851" s="989"/>
    </row>
    <row r="852" spans="1:26" ht="15.75" customHeight="1">
      <c r="A852" s="989"/>
      <c r="B852" s="1079"/>
      <c r="C852" s="989"/>
      <c r="D852" s="989"/>
      <c r="E852" s="989"/>
      <c r="F852" s="989"/>
      <c r="G852" s="989"/>
      <c r="H852" s="989"/>
      <c r="I852" s="989"/>
      <c r="J852" s="989"/>
      <c r="K852" s="989"/>
      <c r="L852" s="989"/>
      <c r="M852" s="989"/>
      <c r="N852" s="989"/>
      <c r="O852" s="989"/>
      <c r="P852" s="989"/>
      <c r="Q852" s="989"/>
      <c r="R852" s="989"/>
      <c r="S852" s="989"/>
      <c r="T852" s="989"/>
      <c r="U852" s="989"/>
      <c r="V852" s="989"/>
      <c r="W852" s="989"/>
      <c r="X852" s="989"/>
      <c r="Y852" s="989"/>
      <c r="Z852" s="989"/>
    </row>
    <row r="853" spans="1:26" ht="15.75" customHeight="1">
      <c r="A853" s="989"/>
      <c r="B853" s="1079"/>
      <c r="C853" s="989"/>
      <c r="D853" s="989"/>
      <c r="E853" s="989"/>
      <c r="F853" s="989"/>
      <c r="G853" s="989"/>
      <c r="H853" s="989"/>
      <c r="I853" s="989"/>
      <c r="J853" s="989"/>
      <c r="K853" s="989"/>
      <c r="L853" s="989"/>
      <c r="M853" s="989"/>
      <c r="N853" s="989"/>
      <c r="O853" s="989"/>
      <c r="P853" s="989"/>
      <c r="Q853" s="989"/>
      <c r="R853" s="989"/>
      <c r="S853" s="989"/>
      <c r="T853" s="989"/>
      <c r="U853" s="989"/>
      <c r="V853" s="989"/>
      <c r="W853" s="989"/>
      <c r="X853" s="989"/>
      <c r="Y853" s="989"/>
      <c r="Z853" s="989"/>
    </row>
    <row r="854" spans="1:26" ht="15.75" customHeight="1">
      <c r="A854" s="989"/>
      <c r="B854" s="1079"/>
      <c r="C854" s="989"/>
      <c r="D854" s="989"/>
      <c r="E854" s="989"/>
      <c r="F854" s="989"/>
      <c r="G854" s="989"/>
      <c r="H854" s="989"/>
      <c r="I854" s="989"/>
      <c r="J854" s="989"/>
      <c r="K854" s="989"/>
      <c r="L854" s="989"/>
      <c r="M854" s="989"/>
      <c r="N854" s="989"/>
      <c r="O854" s="989"/>
      <c r="P854" s="989"/>
      <c r="Q854" s="989"/>
      <c r="R854" s="989"/>
      <c r="S854" s="989"/>
      <c r="T854" s="989"/>
      <c r="U854" s="989"/>
      <c r="V854" s="989"/>
      <c r="W854" s="989"/>
      <c r="X854" s="989"/>
      <c r="Y854" s="989"/>
      <c r="Z854" s="989"/>
    </row>
    <row r="855" spans="1:26" ht="15.75" customHeight="1">
      <c r="A855" s="989"/>
      <c r="B855" s="1079"/>
      <c r="C855" s="989"/>
      <c r="D855" s="989"/>
      <c r="E855" s="989"/>
      <c r="F855" s="989"/>
      <c r="G855" s="989"/>
      <c r="H855" s="989"/>
      <c r="I855" s="989"/>
      <c r="J855" s="989"/>
      <c r="K855" s="989"/>
      <c r="L855" s="989"/>
      <c r="M855" s="989"/>
      <c r="N855" s="989"/>
      <c r="O855" s="989"/>
      <c r="P855" s="989"/>
      <c r="Q855" s="989"/>
      <c r="R855" s="989"/>
      <c r="S855" s="989"/>
      <c r="T855" s="989"/>
      <c r="U855" s="989"/>
      <c r="V855" s="989"/>
      <c r="W855" s="989"/>
      <c r="X855" s="989"/>
      <c r="Y855" s="989"/>
      <c r="Z855" s="989"/>
    </row>
    <row r="856" spans="1:26" ht="15.75" customHeight="1">
      <c r="A856" s="989"/>
      <c r="B856" s="1079"/>
      <c r="C856" s="989"/>
      <c r="D856" s="989"/>
      <c r="E856" s="989"/>
      <c r="F856" s="989"/>
      <c r="G856" s="989"/>
      <c r="H856" s="989"/>
      <c r="I856" s="989"/>
      <c r="J856" s="989"/>
      <c r="K856" s="989"/>
      <c r="L856" s="989"/>
      <c r="M856" s="989"/>
      <c r="N856" s="989"/>
      <c r="O856" s="989"/>
      <c r="P856" s="989"/>
      <c r="Q856" s="989"/>
      <c r="R856" s="989"/>
      <c r="S856" s="989"/>
      <c r="T856" s="989"/>
      <c r="U856" s="989"/>
      <c r="V856" s="989"/>
      <c r="W856" s="989"/>
      <c r="X856" s="989"/>
      <c r="Y856" s="989"/>
      <c r="Z856" s="989"/>
    </row>
    <row r="857" spans="1:26" ht="15.75" customHeight="1">
      <c r="A857" s="989"/>
      <c r="B857" s="1079"/>
      <c r="C857" s="989"/>
      <c r="D857" s="989"/>
      <c r="E857" s="989"/>
      <c r="F857" s="989"/>
      <c r="G857" s="989"/>
      <c r="H857" s="989"/>
      <c r="I857" s="989"/>
      <c r="J857" s="989"/>
      <c r="K857" s="989"/>
      <c r="L857" s="989"/>
      <c r="M857" s="989"/>
      <c r="N857" s="989"/>
      <c r="O857" s="989"/>
      <c r="P857" s="989"/>
      <c r="Q857" s="989"/>
      <c r="R857" s="989"/>
      <c r="S857" s="989"/>
      <c r="T857" s="989"/>
      <c r="U857" s="989"/>
      <c r="V857" s="989"/>
      <c r="W857" s="989"/>
      <c r="X857" s="989"/>
      <c r="Y857" s="989"/>
      <c r="Z857" s="989"/>
    </row>
    <row r="858" spans="1:26" ht="15.75" customHeight="1">
      <c r="A858" s="989"/>
      <c r="B858" s="1079"/>
      <c r="C858" s="989"/>
      <c r="D858" s="989"/>
      <c r="E858" s="989"/>
      <c r="F858" s="989"/>
      <c r="G858" s="989"/>
      <c r="H858" s="989"/>
      <c r="I858" s="989"/>
      <c r="J858" s="989"/>
      <c r="K858" s="989"/>
      <c r="L858" s="989"/>
      <c r="M858" s="989"/>
      <c r="N858" s="989"/>
      <c r="O858" s="989"/>
      <c r="P858" s="989"/>
      <c r="Q858" s="989"/>
      <c r="R858" s="989"/>
      <c r="S858" s="989"/>
      <c r="T858" s="989"/>
      <c r="U858" s="989"/>
      <c r="V858" s="989"/>
      <c r="W858" s="989"/>
      <c r="X858" s="989"/>
      <c r="Y858" s="989"/>
      <c r="Z858" s="989"/>
    </row>
    <row r="859" spans="1:26" ht="15.75" customHeight="1">
      <c r="A859" s="989"/>
      <c r="B859" s="1079"/>
      <c r="C859" s="989"/>
      <c r="D859" s="989"/>
      <c r="E859" s="989"/>
      <c r="F859" s="989"/>
      <c r="G859" s="989"/>
      <c r="H859" s="989"/>
      <c r="I859" s="989"/>
      <c r="J859" s="989"/>
      <c r="K859" s="989"/>
      <c r="L859" s="989"/>
      <c r="M859" s="989"/>
      <c r="N859" s="989"/>
      <c r="O859" s="989"/>
      <c r="P859" s="989"/>
      <c r="Q859" s="989"/>
      <c r="R859" s="989"/>
      <c r="S859" s="989"/>
      <c r="T859" s="989"/>
      <c r="U859" s="989"/>
      <c r="V859" s="989"/>
      <c r="W859" s="989"/>
      <c r="X859" s="989"/>
      <c r="Y859" s="989"/>
      <c r="Z859" s="989"/>
    </row>
    <row r="860" spans="1:26" ht="15.75" customHeight="1">
      <c r="A860" s="989"/>
      <c r="B860" s="1079"/>
      <c r="C860" s="989"/>
      <c r="D860" s="989"/>
      <c r="E860" s="989"/>
      <c r="F860" s="989"/>
      <c r="G860" s="989"/>
      <c r="H860" s="989"/>
      <c r="I860" s="989"/>
      <c r="J860" s="989"/>
      <c r="K860" s="989"/>
      <c r="L860" s="989"/>
      <c r="M860" s="989"/>
      <c r="N860" s="989"/>
      <c r="O860" s="989"/>
      <c r="P860" s="989"/>
      <c r="Q860" s="989"/>
      <c r="R860" s="989"/>
      <c r="S860" s="989"/>
      <c r="T860" s="989"/>
      <c r="U860" s="989"/>
      <c r="V860" s="989"/>
      <c r="W860" s="989"/>
      <c r="X860" s="989"/>
      <c r="Y860" s="989"/>
      <c r="Z860" s="989"/>
    </row>
    <row r="861" spans="1:26" ht="15.75" customHeight="1">
      <c r="A861" s="989"/>
      <c r="B861" s="1079"/>
      <c r="C861" s="989"/>
      <c r="D861" s="989"/>
      <c r="E861" s="989"/>
      <c r="F861" s="989"/>
      <c r="G861" s="989"/>
      <c r="H861" s="989"/>
      <c r="I861" s="989"/>
      <c r="J861" s="989"/>
      <c r="K861" s="989"/>
      <c r="L861" s="989"/>
      <c r="M861" s="989"/>
      <c r="N861" s="989"/>
      <c r="O861" s="989"/>
      <c r="P861" s="989"/>
      <c r="Q861" s="989"/>
      <c r="R861" s="989"/>
      <c r="S861" s="989"/>
      <c r="T861" s="989"/>
      <c r="U861" s="989"/>
      <c r="V861" s="989"/>
      <c r="W861" s="989"/>
      <c r="X861" s="989"/>
      <c r="Y861" s="989"/>
      <c r="Z861" s="989"/>
    </row>
    <row r="862" spans="1:26" ht="15.75" customHeight="1">
      <c r="A862" s="989"/>
      <c r="B862" s="1079"/>
      <c r="C862" s="989"/>
      <c r="D862" s="989"/>
      <c r="E862" s="989"/>
      <c r="F862" s="989"/>
      <c r="G862" s="989"/>
      <c r="H862" s="989"/>
      <c r="I862" s="989"/>
      <c r="J862" s="989"/>
      <c r="K862" s="989"/>
      <c r="L862" s="989"/>
      <c r="M862" s="989"/>
      <c r="N862" s="989"/>
      <c r="O862" s="989"/>
      <c r="P862" s="989"/>
      <c r="Q862" s="989"/>
      <c r="R862" s="989"/>
      <c r="S862" s="989"/>
      <c r="T862" s="989"/>
      <c r="U862" s="989"/>
      <c r="V862" s="989"/>
      <c r="W862" s="989"/>
      <c r="X862" s="989"/>
      <c r="Y862" s="989"/>
      <c r="Z862" s="989"/>
    </row>
    <row r="863" spans="1:26" ht="15.75" customHeight="1">
      <c r="A863" s="989"/>
      <c r="B863" s="1079"/>
      <c r="C863" s="989"/>
      <c r="D863" s="989"/>
      <c r="E863" s="989"/>
      <c r="F863" s="989"/>
      <c r="G863" s="989"/>
      <c r="H863" s="989"/>
      <c r="I863" s="989"/>
      <c r="J863" s="989"/>
      <c r="K863" s="989"/>
      <c r="L863" s="989"/>
      <c r="M863" s="989"/>
      <c r="N863" s="989"/>
      <c r="O863" s="989"/>
      <c r="P863" s="989"/>
      <c r="Q863" s="989"/>
      <c r="R863" s="989"/>
      <c r="S863" s="989"/>
      <c r="T863" s="989"/>
      <c r="U863" s="989"/>
      <c r="V863" s="989"/>
      <c r="W863" s="989"/>
      <c r="X863" s="989"/>
      <c r="Y863" s="989"/>
      <c r="Z863" s="989"/>
    </row>
    <row r="864" spans="1:26" ht="15.75" customHeight="1">
      <c r="A864" s="989"/>
      <c r="B864" s="1079"/>
      <c r="C864" s="989"/>
      <c r="D864" s="989"/>
      <c r="E864" s="989"/>
      <c r="F864" s="989"/>
      <c r="G864" s="989"/>
      <c r="H864" s="989"/>
      <c r="I864" s="989"/>
      <c r="J864" s="989"/>
      <c r="K864" s="989"/>
      <c r="L864" s="989"/>
      <c r="M864" s="989"/>
      <c r="N864" s="989"/>
      <c r="O864" s="989"/>
      <c r="P864" s="989"/>
      <c r="Q864" s="989"/>
      <c r="R864" s="989"/>
      <c r="S864" s="989"/>
      <c r="T864" s="989"/>
      <c r="U864" s="989"/>
      <c r="V864" s="989"/>
      <c r="W864" s="989"/>
      <c r="X864" s="989"/>
      <c r="Y864" s="989"/>
      <c r="Z864" s="989"/>
    </row>
    <row r="865" spans="1:26" ht="15.75" customHeight="1">
      <c r="A865" s="989"/>
      <c r="B865" s="1079"/>
      <c r="C865" s="989"/>
      <c r="D865" s="989"/>
      <c r="E865" s="989"/>
      <c r="F865" s="989"/>
      <c r="G865" s="989"/>
      <c r="H865" s="989"/>
      <c r="I865" s="989"/>
      <c r="J865" s="989"/>
      <c r="K865" s="989"/>
      <c r="L865" s="989"/>
      <c r="M865" s="989"/>
      <c r="N865" s="989"/>
      <c r="O865" s="989"/>
      <c r="P865" s="989"/>
      <c r="Q865" s="989"/>
      <c r="R865" s="989"/>
      <c r="S865" s="989"/>
      <c r="T865" s="989"/>
      <c r="U865" s="989"/>
      <c r="V865" s="989"/>
      <c r="W865" s="989"/>
      <c r="X865" s="989"/>
      <c r="Y865" s="989"/>
      <c r="Z865" s="989"/>
    </row>
    <row r="866" spans="1:26" ht="15.75" customHeight="1">
      <c r="A866" s="989"/>
      <c r="B866" s="1079"/>
      <c r="C866" s="989"/>
      <c r="D866" s="989"/>
      <c r="E866" s="989"/>
      <c r="F866" s="989"/>
      <c r="G866" s="989"/>
      <c r="H866" s="989"/>
      <c r="I866" s="989"/>
      <c r="J866" s="989"/>
      <c r="K866" s="989"/>
      <c r="L866" s="989"/>
      <c r="M866" s="989"/>
      <c r="N866" s="989"/>
      <c r="O866" s="989"/>
      <c r="P866" s="989"/>
      <c r="Q866" s="989"/>
      <c r="R866" s="989"/>
      <c r="S866" s="989"/>
      <c r="T866" s="989"/>
      <c r="U866" s="989"/>
      <c r="V866" s="989"/>
      <c r="W866" s="989"/>
      <c r="X866" s="989"/>
      <c r="Y866" s="989"/>
      <c r="Z866" s="989"/>
    </row>
    <row r="867" spans="1:26" ht="15.75" customHeight="1">
      <c r="A867" s="989"/>
      <c r="B867" s="1079"/>
      <c r="C867" s="989"/>
      <c r="D867" s="989"/>
      <c r="E867" s="989"/>
      <c r="F867" s="989"/>
      <c r="G867" s="989"/>
      <c r="H867" s="989"/>
      <c r="I867" s="989"/>
      <c r="J867" s="989"/>
      <c r="K867" s="989"/>
      <c r="L867" s="989"/>
      <c r="M867" s="989"/>
      <c r="N867" s="989"/>
      <c r="O867" s="989"/>
      <c r="P867" s="989"/>
      <c r="Q867" s="989"/>
      <c r="R867" s="989"/>
      <c r="S867" s="989"/>
      <c r="T867" s="989"/>
      <c r="U867" s="989"/>
      <c r="V867" s="989"/>
      <c r="W867" s="989"/>
      <c r="X867" s="989"/>
      <c r="Y867" s="989"/>
      <c r="Z867" s="989"/>
    </row>
    <row r="868" spans="1:26" ht="15.75" customHeight="1">
      <c r="A868" s="989"/>
      <c r="B868" s="1079"/>
      <c r="C868" s="989"/>
      <c r="D868" s="989"/>
      <c r="E868" s="989"/>
      <c r="F868" s="989"/>
      <c r="G868" s="989"/>
      <c r="H868" s="989"/>
      <c r="I868" s="989"/>
      <c r="J868" s="989"/>
      <c r="K868" s="989"/>
      <c r="L868" s="989"/>
      <c r="M868" s="989"/>
      <c r="N868" s="989"/>
      <c r="O868" s="989"/>
      <c r="P868" s="989"/>
      <c r="Q868" s="989"/>
      <c r="R868" s="989"/>
      <c r="S868" s="989"/>
      <c r="T868" s="989"/>
      <c r="U868" s="989"/>
      <c r="V868" s="989"/>
      <c r="W868" s="989"/>
      <c r="X868" s="989"/>
      <c r="Y868" s="989"/>
      <c r="Z868" s="989"/>
    </row>
    <row r="869" spans="1:26" ht="15.75" customHeight="1">
      <c r="A869" s="989"/>
      <c r="B869" s="1079"/>
      <c r="C869" s="989"/>
      <c r="D869" s="989"/>
      <c r="E869" s="989"/>
      <c r="F869" s="989"/>
      <c r="G869" s="989"/>
      <c r="H869" s="989"/>
      <c r="I869" s="989"/>
      <c r="J869" s="989"/>
      <c r="K869" s="989"/>
      <c r="L869" s="989"/>
      <c r="M869" s="989"/>
      <c r="N869" s="989"/>
      <c r="O869" s="989"/>
      <c r="P869" s="989"/>
      <c r="Q869" s="989"/>
      <c r="R869" s="989"/>
      <c r="S869" s="989"/>
      <c r="T869" s="989"/>
      <c r="U869" s="989"/>
      <c r="V869" s="989"/>
      <c r="W869" s="989"/>
      <c r="X869" s="989"/>
      <c r="Y869" s="989"/>
      <c r="Z869" s="989"/>
    </row>
    <row r="870" spans="1:26" ht="15.75" customHeight="1">
      <c r="A870" s="989"/>
      <c r="B870" s="1079"/>
      <c r="C870" s="989"/>
      <c r="D870" s="989"/>
      <c r="E870" s="989"/>
      <c r="F870" s="989"/>
      <c r="G870" s="989"/>
      <c r="H870" s="989"/>
      <c r="I870" s="989"/>
      <c r="J870" s="989"/>
      <c r="K870" s="989"/>
      <c r="L870" s="989"/>
      <c r="M870" s="989"/>
      <c r="N870" s="989"/>
      <c r="O870" s="989"/>
      <c r="P870" s="989"/>
      <c r="Q870" s="989"/>
      <c r="R870" s="989"/>
      <c r="S870" s="989"/>
      <c r="T870" s="989"/>
      <c r="U870" s="989"/>
      <c r="V870" s="989"/>
      <c r="W870" s="989"/>
      <c r="X870" s="989"/>
      <c r="Y870" s="989"/>
      <c r="Z870" s="989"/>
    </row>
    <row r="871" spans="1:26" ht="15.75" customHeight="1">
      <c r="A871" s="989"/>
      <c r="B871" s="1079"/>
      <c r="C871" s="989"/>
      <c r="D871" s="989"/>
      <c r="E871" s="989"/>
      <c r="F871" s="989"/>
      <c r="G871" s="989"/>
      <c r="H871" s="989"/>
      <c r="I871" s="989"/>
      <c r="J871" s="989"/>
      <c r="K871" s="989"/>
      <c r="L871" s="989"/>
      <c r="M871" s="989"/>
      <c r="N871" s="989"/>
      <c r="O871" s="989"/>
      <c r="P871" s="989"/>
      <c r="Q871" s="989"/>
      <c r="R871" s="989"/>
      <c r="S871" s="989"/>
      <c r="T871" s="989"/>
      <c r="U871" s="989"/>
      <c r="V871" s="989"/>
      <c r="W871" s="989"/>
      <c r="X871" s="989"/>
      <c r="Y871" s="989"/>
      <c r="Z871" s="989"/>
    </row>
    <row r="872" spans="1:26" ht="15.75" customHeight="1">
      <c r="A872" s="989"/>
      <c r="B872" s="1079"/>
      <c r="C872" s="989"/>
      <c r="D872" s="989"/>
      <c r="E872" s="989"/>
      <c r="F872" s="989"/>
      <c r="G872" s="989"/>
      <c r="H872" s="989"/>
      <c r="I872" s="989"/>
      <c r="J872" s="989"/>
      <c r="K872" s="989"/>
      <c r="L872" s="989"/>
      <c r="M872" s="989"/>
      <c r="N872" s="989"/>
      <c r="O872" s="989"/>
      <c r="P872" s="989"/>
      <c r="Q872" s="989"/>
      <c r="R872" s="989"/>
      <c r="S872" s="989"/>
      <c r="T872" s="989"/>
      <c r="U872" s="989"/>
      <c r="V872" s="989"/>
      <c r="W872" s="989"/>
      <c r="X872" s="989"/>
      <c r="Y872" s="989"/>
      <c r="Z872" s="989"/>
    </row>
    <row r="873" spans="1:26" ht="15.75" customHeight="1">
      <c r="A873" s="989"/>
      <c r="B873" s="1079"/>
      <c r="C873" s="989"/>
      <c r="D873" s="989"/>
      <c r="E873" s="989"/>
      <c r="F873" s="989"/>
      <c r="G873" s="989"/>
      <c r="H873" s="989"/>
      <c r="I873" s="989"/>
      <c r="J873" s="989"/>
      <c r="K873" s="989"/>
      <c r="L873" s="989"/>
      <c r="M873" s="989"/>
      <c r="N873" s="989"/>
      <c r="O873" s="989"/>
      <c r="P873" s="989"/>
      <c r="Q873" s="989"/>
      <c r="R873" s="989"/>
      <c r="S873" s="989"/>
      <c r="T873" s="989"/>
      <c r="U873" s="989"/>
      <c r="V873" s="989"/>
      <c r="W873" s="989"/>
      <c r="X873" s="989"/>
      <c r="Y873" s="989"/>
      <c r="Z873" s="989"/>
    </row>
    <row r="874" spans="1:26" ht="15.75" customHeight="1">
      <c r="A874" s="989"/>
      <c r="B874" s="1079"/>
      <c r="C874" s="989"/>
      <c r="D874" s="989"/>
      <c r="E874" s="989"/>
      <c r="F874" s="989"/>
      <c r="G874" s="989"/>
      <c r="H874" s="989"/>
      <c r="I874" s="989"/>
      <c r="J874" s="989"/>
      <c r="K874" s="989"/>
      <c r="L874" s="989"/>
      <c r="M874" s="989"/>
      <c r="N874" s="989"/>
      <c r="O874" s="989"/>
      <c r="P874" s="989"/>
      <c r="Q874" s="989"/>
      <c r="R874" s="989"/>
      <c r="S874" s="989"/>
      <c r="T874" s="989"/>
      <c r="U874" s="989"/>
      <c r="V874" s="989"/>
      <c r="W874" s="989"/>
      <c r="X874" s="989"/>
      <c r="Y874" s="989"/>
      <c r="Z874" s="989"/>
    </row>
    <row r="875" spans="1:26" ht="15.75" customHeight="1">
      <c r="A875" s="989"/>
      <c r="B875" s="1079"/>
      <c r="C875" s="989"/>
      <c r="D875" s="989"/>
      <c r="E875" s="989"/>
      <c r="F875" s="989"/>
      <c r="G875" s="989"/>
      <c r="H875" s="989"/>
      <c r="I875" s="989"/>
      <c r="J875" s="989"/>
      <c r="K875" s="989"/>
      <c r="L875" s="989"/>
      <c r="M875" s="989"/>
      <c r="N875" s="989"/>
      <c r="O875" s="989"/>
      <c r="P875" s="989"/>
      <c r="Q875" s="989"/>
      <c r="R875" s="989"/>
      <c r="S875" s="989"/>
      <c r="T875" s="989"/>
      <c r="U875" s="989"/>
      <c r="V875" s="989"/>
      <c r="W875" s="989"/>
      <c r="X875" s="989"/>
      <c r="Y875" s="989"/>
      <c r="Z875" s="989"/>
    </row>
    <row r="876" spans="1:26" ht="15.75" customHeight="1">
      <c r="A876" s="989"/>
      <c r="B876" s="1079"/>
      <c r="C876" s="989"/>
      <c r="D876" s="989"/>
      <c r="E876" s="989"/>
      <c r="F876" s="989"/>
      <c r="G876" s="989"/>
      <c r="H876" s="989"/>
      <c r="I876" s="989"/>
      <c r="J876" s="989"/>
      <c r="K876" s="989"/>
      <c r="L876" s="989"/>
      <c r="M876" s="989"/>
      <c r="N876" s="989"/>
      <c r="O876" s="989"/>
      <c r="P876" s="989"/>
      <c r="Q876" s="989"/>
      <c r="R876" s="989"/>
      <c r="S876" s="989"/>
      <c r="T876" s="989"/>
      <c r="U876" s="989"/>
      <c r="V876" s="989"/>
      <c r="W876" s="989"/>
      <c r="X876" s="989"/>
      <c r="Y876" s="989"/>
      <c r="Z876" s="989"/>
    </row>
    <row r="877" spans="1:26" ht="15.75" customHeight="1">
      <c r="A877" s="989"/>
      <c r="B877" s="1079"/>
      <c r="C877" s="989"/>
      <c r="D877" s="989"/>
      <c r="E877" s="989"/>
      <c r="F877" s="989"/>
      <c r="G877" s="989"/>
      <c r="H877" s="989"/>
      <c r="I877" s="989"/>
      <c r="J877" s="989"/>
      <c r="K877" s="989"/>
      <c r="L877" s="989"/>
      <c r="M877" s="989"/>
      <c r="N877" s="989"/>
      <c r="O877" s="989"/>
      <c r="P877" s="989"/>
      <c r="Q877" s="989"/>
      <c r="R877" s="989"/>
      <c r="S877" s="989"/>
      <c r="T877" s="989"/>
      <c r="U877" s="989"/>
      <c r="V877" s="989"/>
      <c r="W877" s="989"/>
      <c r="X877" s="989"/>
      <c r="Y877" s="989"/>
      <c r="Z877" s="989"/>
    </row>
    <row r="878" spans="1:26" ht="15.75" customHeight="1">
      <c r="A878" s="989"/>
      <c r="B878" s="1079"/>
      <c r="C878" s="989"/>
      <c r="D878" s="989"/>
      <c r="E878" s="989"/>
      <c r="F878" s="989"/>
      <c r="G878" s="989"/>
      <c r="H878" s="989"/>
      <c r="I878" s="989"/>
      <c r="J878" s="989"/>
      <c r="K878" s="989"/>
      <c r="L878" s="989"/>
      <c r="M878" s="989"/>
      <c r="N878" s="989"/>
      <c r="O878" s="989"/>
      <c r="P878" s="989"/>
      <c r="Q878" s="989"/>
      <c r="R878" s="989"/>
      <c r="S878" s="989"/>
      <c r="T878" s="989"/>
      <c r="U878" s="989"/>
      <c r="V878" s="989"/>
      <c r="W878" s="989"/>
      <c r="X878" s="989"/>
      <c r="Y878" s="989"/>
      <c r="Z878" s="989"/>
    </row>
    <row r="879" spans="1:26" ht="15.75" customHeight="1">
      <c r="A879" s="989"/>
      <c r="B879" s="1079"/>
      <c r="C879" s="989"/>
      <c r="D879" s="989"/>
      <c r="E879" s="989"/>
      <c r="F879" s="989"/>
      <c r="G879" s="989"/>
      <c r="H879" s="989"/>
      <c r="I879" s="989"/>
      <c r="J879" s="989"/>
      <c r="K879" s="989"/>
      <c r="L879" s="989"/>
      <c r="M879" s="989"/>
      <c r="N879" s="989"/>
      <c r="O879" s="989"/>
      <c r="P879" s="989"/>
      <c r="Q879" s="989"/>
      <c r="R879" s="989"/>
      <c r="S879" s="989"/>
      <c r="T879" s="989"/>
      <c r="U879" s="989"/>
      <c r="V879" s="989"/>
      <c r="W879" s="989"/>
      <c r="X879" s="989"/>
      <c r="Y879" s="989"/>
      <c r="Z879" s="989"/>
    </row>
    <row r="880" spans="1:26" ht="15.75" customHeight="1">
      <c r="A880" s="989"/>
      <c r="B880" s="1079"/>
      <c r="C880" s="989"/>
      <c r="D880" s="989"/>
      <c r="E880" s="989"/>
      <c r="F880" s="989"/>
      <c r="G880" s="989"/>
      <c r="H880" s="989"/>
      <c r="I880" s="989"/>
      <c r="J880" s="989"/>
      <c r="K880" s="989"/>
      <c r="L880" s="989"/>
      <c r="M880" s="989"/>
      <c r="N880" s="989"/>
      <c r="O880" s="989"/>
      <c r="P880" s="989"/>
      <c r="Q880" s="989"/>
      <c r="R880" s="989"/>
      <c r="S880" s="989"/>
      <c r="T880" s="989"/>
      <c r="U880" s="989"/>
      <c r="V880" s="989"/>
      <c r="W880" s="989"/>
      <c r="X880" s="989"/>
      <c r="Y880" s="989"/>
      <c r="Z880" s="989"/>
    </row>
    <row r="881" spans="1:26" ht="15.75" customHeight="1">
      <c r="A881" s="989"/>
      <c r="B881" s="1079"/>
      <c r="C881" s="989"/>
      <c r="D881" s="989"/>
      <c r="E881" s="989"/>
      <c r="F881" s="989"/>
      <c r="G881" s="989"/>
      <c r="H881" s="989"/>
      <c r="I881" s="989"/>
      <c r="J881" s="989"/>
      <c r="K881" s="989"/>
      <c r="L881" s="989"/>
      <c r="M881" s="989"/>
      <c r="N881" s="989"/>
      <c r="O881" s="989"/>
      <c r="P881" s="989"/>
      <c r="Q881" s="989"/>
      <c r="R881" s="989"/>
      <c r="S881" s="989"/>
      <c r="T881" s="989"/>
      <c r="U881" s="989"/>
      <c r="V881" s="989"/>
      <c r="W881" s="989"/>
      <c r="X881" s="989"/>
      <c r="Y881" s="989"/>
      <c r="Z881" s="989"/>
    </row>
    <row r="882" spans="1:26" ht="15.75" customHeight="1">
      <c r="A882" s="989"/>
      <c r="B882" s="1079"/>
      <c r="C882" s="989"/>
      <c r="D882" s="989"/>
      <c r="E882" s="989"/>
      <c r="F882" s="989"/>
      <c r="G882" s="989"/>
      <c r="H882" s="989"/>
      <c r="I882" s="989"/>
      <c r="J882" s="989"/>
      <c r="K882" s="989"/>
      <c r="L882" s="989"/>
      <c r="M882" s="989"/>
      <c r="N882" s="989"/>
      <c r="O882" s="989"/>
      <c r="P882" s="989"/>
      <c r="Q882" s="989"/>
      <c r="R882" s="989"/>
      <c r="S882" s="989"/>
      <c r="T882" s="989"/>
      <c r="U882" s="989"/>
      <c r="V882" s="989"/>
      <c r="W882" s="989"/>
      <c r="X882" s="989"/>
      <c r="Y882" s="989"/>
      <c r="Z882" s="989"/>
    </row>
    <row r="883" spans="1:26" ht="15.75" customHeight="1">
      <c r="A883" s="989"/>
      <c r="B883" s="1079"/>
      <c r="C883" s="989"/>
      <c r="D883" s="989"/>
      <c r="E883" s="989"/>
      <c r="F883" s="989"/>
      <c r="G883" s="989"/>
      <c r="H883" s="989"/>
      <c r="I883" s="989"/>
      <c r="J883" s="989"/>
      <c r="K883" s="989"/>
      <c r="L883" s="989"/>
      <c r="M883" s="989"/>
      <c r="N883" s="989"/>
      <c r="O883" s="989"/>
      <c r="P883" s="989"/>
      <c r="Q883" s="989"/>
      <c r="R883" s="989"/>
      <c r="S883" s="989"/>
      <c r="T883" s="989"/>
      <c r="U883" s="989"/>
      <c r="V883" s="989"/>
      <c r="W883" s="989"/>
      <c r="X883" s="989"/>
      <c r="Y883" s="989"/>
      <c r="Z883" s="989"/>
    </row>
    <row r="884" spans="1:26" ht="15.75" customHeight="1">
      <c r="A884" s="989"/>
      <c r="B884" s="1079"/>
      <c r="C884" s="989"/>
      <c r="D884" s="989"/>
      <c r="E884" s="989"/>
      <c r="F884" s="989"/>
      <c r="G884" s="989"/>
      <c r="H884" s="989"/>
      <c r="I884" s="989"/>
      <c r="J884" s="989"/>
      <c r="K884" s="989"/>
      <c r="L884" s="989"/>
      <c r="M884" s="989"/>
      <c r="N884" s="989"/>
      <c r="O884" s="989"/>
      <c r="P884" s="989"/>
      <c r="Q884" s="989"/>
      <c r="R884" s="989"/>
      <c r="S884" s="989"/>
      <c r="T884" s="989"/>
      <c r="U884" s="989"/>
      <c r="V884" s="989"/>
      <c r="W884" s="989"/>
      <c r="X884" s="989"/>
      <c r="Y884" s="989"/>
      <c r="Z884" s="989"/>
    </row>
    <row r="885" spans="1:26" ht="15.75" customHeight="1">
      <c r="A885" s="989"/>
      <c r="B885" s="1079"/>
      <c r="C885" s="989"/>
      <c r="D885" s="989"/>
      <c r="E885" s="989"/>
      <c r="F885" s="989"/>
      <c r="G885" s="989"/>
      <c r="H885" s="989"/>
      <c r="I885" s="989"/>
      <c r="J885" s="989"/>
      <c r="K885" s="989"/>
      <c r="L885" s="989"/>
      <c r="M885" s="989"/>
      <c r="N885" s="989"/>
      <c r="O885" s="989"/>
      <c r="P885" s="989"/>
      <c r="Q885" s="989"/>
      <c r="R885" s="989"/>
      <c r="S885" s="989"/>
      <c r="T885" s="989"/>
      <c r="U885" s="989"/>
      <c r="V885" s="989"/>
      <c r="W885" s="989"/>
      <c r="X885" s="989"/>
      <c r="Y885" s="989"/>
      <c r="Z885" s="989"/>
    </row>
    <row r="886" spans="1:26" ht="15.75" customHeight="1">
      <c r="A886" s="989"/>
      <c r="B886" s="1079"/>
      <c r="C886" s="989"/>
      <c r="D886" s="989"/>
      <c r="E886" s="989"/>
      <c r="F886" s="989"/>
      <c r="G886" s="989"/>
      <c r="H886" s="989"/>
      <c r="I886" s="989"/>
      <c r="J886" s="989"/>
      <c r="K886" s="989"/>
      <c r="L886" s="989"/>
      <c r="M886" s="989"/>
      <c r="N886" s="989"/>
      <c r="O886" s="989"/>
      <c r="P886" s="989"/>
      <c r="Q886" s="989"/>
      <c r="R886" s="989"/>
      <c r="S886" s="989"/>
      <c r="T886" s="989"/>
      <c r="U886" s="989"/>
      <c r="V886" s="989"/>
      <c r="W886" s="989"/>
      <c r="X886" s="989"/>
      <c r="Y886" s="989"/>
      <c r="Z886" s="989"/>
    </row>
    <row r="887" spans="1:26" ht="15.75" customHeight="1">
      <c r="A887" s="989"/>
      <c r="B887" s="1079"/>
      <c r="C887" s="989"/>
      <c r="D887" s="989"/>
      <c r="E887" s="989"/>
      <c r="F887" s="989"/>
      <c r="G887" s="989"/>
      <c r="H887" s="989"/>
      <c r="I887" s="989"/>
      <c r="J887" s="989"/>
      <c r="K887" s="989"/>
      <c r="L887" s="989"/>
      <c r="M887" s="989"/>
      <c r="N887" s="989"/>
      <c r="O887" s="989"/>
      <c r="P887" s="989"/>
      <c r="Q887" s="989"/>
      <c r="R887" s="989"/>
      <c r="S887" s="989"/>
      <c r="T887" s="989"/>
      <c r="U887" s="989"/>
      <c r="V887" s="989"/>
      <c r="W887" s="989"/>
      <c r="X887" s="989"/>
      <c r="Y887" s="989"/>
      <c r="Z887" s="989"/>
    </row>
    <row r="888" spans="1:26" ht="15.75" customHeight="1">
      <c r="A888" s="989"/>
      <c r="B888" s="1079"/>
      <c r="C888" s="989"/>
      <c r="D888" s="989"/>
      <c r="E888" s="989"/>
      <c r="F888" s="989"/>
      <c r="G888" s="989"/>
      <c r="H888" s="989"/>
      <c r="I888" s="989"/>
      <c r="J888" s="989"/>
      <c r="K888" s="989"/>
      <c r="L888" s="989"/>
      <c r="M888" s="989"/>
      <c r="N888" s="989"/>
      <c r="O888" s="989"/>
      <c r="P888" s="989"/>
      <c r="Q888" s="989"/>
      <c r="R888" s="989"/>
      <c r="S888" s="989"/>
      <c r="T888" s="989"/>
      <c r="U888" s="989"/>
      <c r="V888" s="989"/>
      <c r="W888" s="989"/>
      <c r="X888" s="989"/>
      <c r="Y888" s="989"/>
      <c r="Z888" s="989"/>
    </row>
    <row r="889" spans="1:26" ht="15.75" customHeight="1">
      <c r="A889" s="989"/>
      <c r="B889" s="1079"/>
      <c r="C889" s="989"/>
      <c r="D889" s="989"/>
      <c r="E889" s="989"/>
      <c r="F889" s="989"/>
      <c r="G889" s="989"/>
      <c r="H889" s="989"/>
      <c r="I889" s="989"/>
      <c r="J889" s="989"/>
      <c r="K889" s="989"/>
      <c r="L889" s="989"/>
      <c r="M889" s="989"/>
      <c r="N889" s="989"/>
      <c r="O889" s="989"/>
      <c r="P889" s="989"/>
      <c r="Q889" s="989"/>
      <c r="R889" s="989"/>
      <c r="S889" s="989"/>
      <c r="T889" s="989"/>
      <c r="U889" s="989"/>
      <c r="V889" s="989"/>
      <c r="W889" s="989"/>
      <c r="X889" s="989"/>
      <c r="Y889" s="989"/>
      <c r="Z889" s="989"/>
    </row>
    <row r="890" spans="1:26" ht="15.75" customHeight="1">
      <c r="A890" s="989"/>
      <c r="B890" s="1079"/>
      <c r="C890" s="989"/>
      <c r="D890" s="989"/>
      <c r="E890" s="989"/>
      <c r="F890" s="989"/>
      <c r="G890" s="989"/>
      <c r="H890" s="989"/>
      <c r="I890" s="989"/>
      <c r="J890" s="989"/>
      <c r="K890" s="989"/>
      <c r="L890" s="989"/>
      <c r="M890" s="989"/>
      <c r="N890" s="989"/>
      <c r="O890" s="989"/>
      <c r="P890" s="989"/>
      <c r="Q890" s="989"/>
      <c r="R890" s="989"/>
      <c r="S890" s="989"/>
      <c r="T890" s="989"/>
      <c r="U890" s="989"/>
      <c r="V890" s="989"/>
      <c r="W890" s="989"/>
      <c r="X890" s="989"/>
      <c r="Y890" s="989"/>
      <c r="Z890" s="989"/>
    </row>
    <row r="891" spans="1:26" ht="15.75" customHeight="1">
      <c r="A891" s="989"/>
      <c r="B891" s="1079"/>
      <c r="C891" s="989"/>
      <c r="D891" s="989"/>
      <c r="E891" s="989"/>
      <c r="F891" s="989"/>
      <c r="G891" s="989"/>
      <c r="H891" s="989"/>
      <c r="I891" s="989"/>
      <c r="J891" s="989"/>
      <c r="K891" s="989"/>
      <c r="L891" s="989"/>
      <c r="M891" s="989"/>
      <c r="N891" s="989"/>
      <c r="O891" s="989"/>
      <c r="P891" s="989"/>
      <c r="Q891" s="989"/>
      <c r="R891" s="989"/>
      <c r="S891" s="989"/>
      <c r="T891" s="989"/>
      <c r="U891" s="989"/>
      <c r="V891" s="989"/>
      <c r="W891" s="989"/>
      <c r="X891" s="989"/>
      <c r="Y891" s="989"/>
      <c r="Z891" s="989"/>
    </row>
    <row r="892" spans="1:26" ht="15.75" customHeight="1">
      <c r="A892" s="989"/>
      <c r="B892" s="1079"/>
      <c r="C892" s="989"/>
      <c r="D892" s="989"/>
      <c r="E892" s="989"/>
      <c r="F892" s="989"/>
      <c r="G892" s="989"/>
      <c r="H892" s="989"/>
      <c r="I892" s="989"/>
      <c r="J892" s="989"/>
      <c r="K892" s="989"/>
      <c r="L892" s="989"/>
      <c r="M892" s="989"/>
      <c r="N892" s="989"/>
      <c r="O892" s="989"/>
      <c r="P892" s="989"/>
      <c r="Q892" s="989"/>
      <c r="R892" s="989"/>
      <c r="S892" s="989"/>
      <c r="T892" s="989"/>
      <c r="U892" s="989"/>
      <c r="V892" s="989"/>
      <c r="W892" s="989"/>
      <c r="X892" s="989"/>
      <c r="Y892" s="989"/>
      <c r="Z892" s="989"/>
    </row>
    <row r="893" spans="1:26" ht="15.75" customHeight="1">
      <c r="A893" s="989"/>
      <c r="B893" s="1079"/>
      <c r="C893" s="989"/>
      <c r="D893" s="989"/>
      <c r="E893" s="989"/>
      <c r="F893" s="989"/>
      <c r="G893" s="989"/>
      <c r="H893" s="989"/>
      <c r="I893" s="989"/>
      <c r="J893" s="989"/>
      <c r="K893" s="989"/>
      <c r="L893" s="989"/>
      <c r="M893" s="989"/>
      <c r="N893" s="989"/>
      <c r="O893" s="989"/>
      <c r="P893" s="989"/>
      <c r="Q893" s="989"/>
      <c r="R893" s="989"/>
      <c r="S893" s="989"/>
      <c r="T893" s="989"/>
      <c r="U893" s="989"/>
      <c r="V893" s="989"/>
      <c r="W893" s="989"/>
      <c r="X893" s="989"/>
      <c r="Y893" s="989"/>
      <c r="Z893" s="989"/>
    </row>
    <row r="894" spans="1:26" ht="15.75" customHeight="1">
      <c r="A894" s="989"/>
      <c r="B894" s="1079"/>
      <c r="C894" s="989"/>
      <c r="D894" s="989"/>
      <c r="E894" s="989"/>
      <c r="F894" s="989"/>
      <c r="G894" s="989"/>
      <c r="H894" s="989"/>
      <c r="I894" s="989"/>
      <c r="J894" s="989"/>
      <c r="K894" s="989"/>
      <c r="L894" s="989"/>
      <c r="M894" s="989"/>
      <c r="N894" s="989"/>
      <c r="O894" s="989"/>
      <c r="P894" s="989"/>
      <c r="Q894" s="989"/>
      <c r="R894" s="989"/>
      <c r="S894" s="989"/>
      <c r="T894" s="989"/>
      <c r="U894" s="989"/>
      <c r="V894" s="989"/>
      <c r="W894" s="989"/>
      <c r="X894" s="989"/>
      <c r="Y894" s="989"/>
      <c r="Z894" s="989"/>
    </row>
    <row r="895" spans="1:26" ht="15.75" customHeight="1">
      <c r="A895" s="989"/>
      <c r="B895" s="1079"/>
      <c r="C895" s="989"/>
      <c r="D895" s="989"/>
      <c r="E895" s="989"/>
      <c r="F895" s="989"/>
      <c r="G895" s="989"/>
      <c r="H895" s="989"/>
      <c r="I895" s="989"/>
      <c r="J895" s="989"/>
      <c r="K895" s="989"/>
      <c r="L895" s="989"/>
      <c r="M895" s="989"/>
      <c r="N895" s="989"/>
      <c r="O895" s="989"/>
      <c r="P895" s="989"/>
      <c r="Q895" s="989"/>
      <c r="R895" s="989"/>
      <c r="S895" s="989"/>
      <c r="T895" s="989"/>
      <c r="U895" s="989"/>
      <c r="V895" s="989"/>
      <c r="W895" s="989"/>
      <c r="X895" s="989"/>
      <c r="Y895" s="989"/>
      <c r="Z895" s="989"/>
    </row>
    <row r="896" spans="1:26" ht="15.75" customHeight="1">
      <c r="A896" s="989"/>
      <c r="B896" s="1079"/>
      <c r="C896" s="989"/>
      <c r="D896" s="989"/>
      <c r="E896" s="989"/>
      <c r="F896" s="989"/>
      <c r="G896" s="989"/>
      <c r="H896" s="989"/>
      <c r="I896" s="989"/>
      <c r="J896" s="989"/>
      <c r="K896" s="989"/>
      <c r="L896" s="989"/>
      <c r="M896" s="989"/>
      <c r="N896" s="989"/>
      <c r="O896" s="989"/>
      <c r="P896" s="989"/>
      <c r="Q896" s="989"/>
      <c r="R896" s="989"/>
      <c r="S896" s="989"/>
      <c r="T896" s="989"/>
      <c r="U896" s="989"/>
      <c r="V896" s="989"/>
      <c r="W896" s="989"/>
      <c r="X896" s="989"/>
      <c r="Y896" s="989"/>
      <c r="Z896" s="989"/>
    </row>
    <row r="897" spans="1:26" ht="15.75" customHeight="1">
      <c r="A897" s="989"/>
      <c r="B897" s="1079"/>
      <c r="C897" s="989"/>
      <c r="D897" s="989"/>
      <c r="E897" s="989"/>
      <c r="F897" s="989"/>
      <c r="G897" s="989"/>
      <c r="H897" s="989"/>
      <c r="I897" s="989"/>
      <c r="J897" s="989"/>
      <c r="K897" s="989"/>
      <c r="L897" s="989"/>
      <c r="M897" s="989"/>
      <c r="N897" s="989"/>
      <c r="O897" s="989"/>
      <c r="P897" s="989"/>
      <c r="Q897" s="989"/>
      <c r="R897" s="989"/>
      <c r="S897" s="989"/>
      <c r="T897" s="989"/>
      <c r="U897" s="989"/>
      <c r="V897" s="989"/>
      <c r="W897" s="989"/>
      <c r="X897" s="989"/>
      <c r="Y897" s="989"/>
      <c r="Z897" s="989"/>
    </row>
    <row r="898" spans="1:26" ht="15.75" customHeight="1">
      <c r="A898" s="989"/>
      <c r="B898" s="1079"/>
      <c r="C898" s="989"/>
      <c r="D898" s="989"/>
      <c r="E898" s="989"/>
      <c r="F898" s="989"/>
      <c r="G898" s="989"/>
      <c r="H898" s="989"/>
      <c r="I898" s="989"/>
      <c r="J898" s="989"/>
      <c r="K898" s="989"/>
      <c r="L898" s="989"/>
      <c r="M898" s="989"/>
      <c r="N898" s="989"/>
      <c r="O898" s="989"/>
      <c r="P898" s="989"/>
      <c r="Q898" s="989"/>
      <c r="R898" s="989"/>
      <c r="S898" s="989"/>
      <c r="T898" s="989"/>
      <c r="U898" s="989"/>
      <c r="V898" s="989"/>
      <c r="W898" s="989"/>
      <c r="X898" s="989"/>
      <c r="Y898" s="989"/>
      <c r="Z898" s="989"/>
    </row>
    <row r="899" spans="1:26" ht="15.75" customHeight="1">
      <c r="A899" s="989"/>
      <c r="B899" s="1079"/>
      <c r="C899" s="989"/>
      <c r="D899" s="989"/>
      <c r="E899" s="989"/>
      <c r="F899" s="989"/>
      <c r="G899" s="989"/>
      <c r="H899" s="989"/>
      <c r="I899" s="989"/>
      <c r="J899" s="989"/>
      <c r="K899" s="989"/>
      <c r="L899" s="989"/>
      <c r="M899" s="989"/>
      <c r="N899" s="989"/>
      <c r="O899" s="989"/>
      <c r="P899" s="989"/>
      <c r="Q899" s="989"/>
      <c r="R899" s="989"/>
      <c r="S899" s="989"/>
      <c r="T899" s="989"/>
      <c r="U899" s="989"/>
      <c r="V899" s="989"/>
      <c r="W899" s="989"/>
      <c r="X899" s="989"/>
      <c r="Y899" s="989"/>
      <c r="Z899" s="989"/>
    </row>
    <row r="900" spans="1:26" ht="15.75" customHeight="1">
      <c r="A900" s="989"/>
      <c r="B900" s="1079"/>
      <c r="C900" s="989"/>
      <c r="D900" s="989"/>
      <c r="E900" s="989"/>
      <c r="F900" s="989"/>
      <c r="G900" s="989"/>
      <c r="H900" s="989"/>
      <c r="I900" s="989"/>
      <c r="J900" s="989"/>
      <c r="K900" s="989"/>
      <c r="L900" s="989"/>
      <c r="M900" s="989"/>
      <c r="N900" s="989"/>
      <c r="O900" s="989"/>
      <c r="P900" s="989"/>
      <c r="Q900" s="989"/>
      <c r="R900" s="989"/>
      <c r="S900" s="989"/>
      <c r="T900" s="989"/>
      <c r="U900" s="989"/>
      <c r="V900" s="989"/>
      <c r="W900" s="989"/>
      <c r="X900" s="989"/>
      <c r="Y900" s="989"/>
      <c r="Z900" s="989"/>
    </row>
    <row r="901" spans="1:26" ht="15.75" customHeight="1">
      <c r="A901" s="989"/>
      <c r="B901" s="1079"/>
      <c r="C901" s="989"/>
      <c r="D901" s="989"/>
      <c r="E901" s="989"/>
      <c r="F901" s="989"/>
      <c r="G901" s="989"/>
      <c r="H901" s="989"/>
      <c r="I901" s="989"/>
      <c r="J901" s="989"/>
      <c r="K901" s="989"/>
      <c r="L901" s="989"/>
      <c r="M901" s="989"/>
      <c r="N901" s="989"/>
      <c r="O901" s="989"/>
      <c r="P901" s="989"/>
      <c r="Q901" s="989"/>
      <c r="R901" s="989"/>
      <c r="S901" s="989"/>
      <c r="T901" s="989"/>
      <c r="U901" s="989"/>
      <c r="V901" s="989"/>
      <c r="W901" s="989"/>
      <c r="X901" s="989"/>
      <c r="Y901" s="989"/>
      <c r="Z901" s="989"/>
    </row>
    <row r="902" spans="1:26" ht="15.75" customHeight="1">
      <c r="A902" s="989"/>
      <c r="B902" s="1079"/>
      <c r="C902" s="989"/>
      <c r="D902" s="989"/>
      <c r="E902" s="989"/>
      <c r="F902" s="989"/>
      <c r="G902" s="989"/>
      <c r="H902" s="989"/>
      <c r="I902" s="989"/>
      <c r="J902" s="989"/>
      <c r="K902" s="989"/>
      <c r="L902" s="989"/>
      <c r="M902" s="989"/>
      <c r="N902" s="989"/>
      <c r="O902" s="989"/>
      <c r="P902" s="989"/>
      <c r="Q902" s="989"/>
      <c r="R902" s="989"/>
      <c r="S902" s="989"/>
      <c r="T902" s="989"/>
      <c r="U902" s="989"/>
      <c r="V902" s="989"/>
      <c r="W902" s="989"/>
      <c r="X902" s="989"/>
      <c r="Y902" s="989"/>
      <c r="Z902" s="989"/>
    </row>
    <row r="903" spans="1:26" ht="15.75" customHeight="1">
      <c r="A903" s="989"/>
      <c r="B903" s="1079"/>
      <c r="C903" s="989"/>
      <c r="D903" s="989"/>
      <c r="E903" s="989"/>
      <c r="F903" s="989"/>
      <c r="G903" s="989"/>
      <c r="H903" s="989"/>
      <c r="I903" s="989"/>
      <c r="J903" s="989"/>
      <c r="K903" s="989"/>
      <c r="L903" s="989"/>
      <c r="M903" s="989"/>
      <c r="N903" s="989"/>
      <c r="O903" s="989"/>
      <c r="P903" s="989"/>
      <c r="Q903" s="989"/>
      <c r="R903" s="989"/>
      <c r="S903" s="989"/>
      <c r="T903" s="989"/>
      <c r="U903" s="989"/>
      <c r="V903" s="989"/>
      <c r="W903" s="989"/>
      <c r="X903" s="989"/>
      <c r="Y903" s="989"/>
      <c r="Z903" s="989"/>
    </row>
    <row r="904" spans="1:26" ht="15.75" customHeight="1">
      <c r="A904" s="989"/>
      <c r="B904" s="1079"/>
      <c r="C904" s="989"/>
      <c r="D904" s="989"/>
      <c r="E904" s="989"/>
      <c r="F904" s="989"/>
      <c r="G904" s="989"/>
      <c r="H904" s="989"/>
      <c r="I904" s="989"/>
      <c r="J904" s="989"/>
      <c r="K904" s="989"/>
      <c r="L904" s="989"/>
      <c r="M904" s="989"/>
      <c r="N904" s="989"/>
      <c r="O904" s="989"/>
      <c r="P904" s="989"/>
      <c r="Q904" s="989"/>
      <c r="R904" s="989"/>
      <c r="S904" s="989"/>
      <c r="T904" s="989"/>
      <c r="U904" s="989"/>
      <c r="V904" s="989"/>
      <c r="W904" s="989"/>
      <c r="X904" s="989"/>
      <c r="Y904" s="989"/>
      <c r="Z904" s="989"/>
    </row>
    <row r="905" spans="1:26" ht="15.75" customHeight="1">
      <c r="A905" s="989"/>
      <c r="B905" s="1079"/>
      <c r="C905" s="989"/>
      <c r="D905" s="989"/>
      <c r="E905" s="989"/>
      <c r="F905" s="989"/>
      <c r="G905" s="989"/>
      <c r="H905" s="989"/>
      <c r="I905" s="989"/>
      <c r="J905" s="989"/>
      <c r="K905" s="989"/>
      <c r="L905" s="989"/>
      <c r="M905" s="989"/>
      <c r="N905" s="989"/>
      <c r="O905" s="989"/>
      <c r="P905" s="989"/>
      <c r="Q905" s="989"/>
      <c r="R905" s="989"/>
      <c r="S905" s="989"/>
      <c r="T905" s="989"/>
      <c r="U905" s="989"/>
      <c r="V905" s="989"/>
      <c r="W905" s="989"/>
      <c r="X905" s="989"/>
      <c r="Y905" s="989"/>
      <c r="Z905" s="989"/>
    </row>
    <row r="906" spans="1:26" ht="15.75" customHeight="1">
      <c r="A906" s="989"/>
      <c r="B906" s="1079"/>
      <c r="C906" s="989"/>
      <c r="D906" s="989"/>
      <c r="E906" s="989"/>
      <c r="F906" s="989"/>
      <c r="G906" s="989"/>
      <c r="H906" s="989"/>
      <c r="I906" s="989"/>
      <c r="J906" s="989"/>
      <c r="K906" s="989"/>
      <c r="L906" s="989"/>
      <c r="M906" s="989"/>
      <c r="N906" s="989"/>
      <c r="O906" s="989"/>
      <c r="P906" s="989"/>
      <c r="Q906" s="989"/>
      <c r="R906" s="989"/>
      <c r="S906" s="989"/>
      <c r="T906" s="989"/>
      <c r="U906" s="989"/>
      <c r="V906" s="989"/>
      <c r="W906" s="989"/>
      <c r="X906" s="989"/>
      <c r="Y906" s="989"/>
      <c r="Z906" s="989"/>
    </row>
    <row r="907" spans="1:26" ht="15.75" customHeight="1">
      <c r="A907" s="989"/>
      <c r="B907" s="1079"/>
      <c r="C907" s="989"/>
      <c r="D907" s="989"/>
      <c r="E907" s="989"/>
      <c r="F907" s="989"/>
      <c r="G907" s="989"/>
      <c r="H907" s="989"/>
      <c r="I907" s="989"/>
      <c r="J907" s="989"/>
      <c r="K907" s="989"/>
      <c r="L907" s="989"/>
      <c r="M907" s="989"/>
      <c r="N907" s="989"/>
      <c r="O907" s="989"/>
      <c r="P907" s="989"/>
      <c r="Q907" s="989"/>
      <c r="R907" s="989"/>
      <c r="S907" s="989"/>
      <c r="T907" s="989"/>
      <c r="U907" s="989"/>
      <c r="V907" s="989"/>
      <c r="W907" s="989"/>
      <c r="X907" s="989"/>
      <c r="Y907" s="989"/>
      <c r="Z907" s="989"/>
    </row>
    <row r="908" spans="1:26" ht="15.75" customHeight="1">
      <c r="A908" s="989"/>
      <c r="B908" s="1079"/>
      <c r="C908" s="989"/>
      <c r="D908" s="989"/>
      <c r="E908" s="989"/>
      <c r="F908" s="989"/>
      <c r="G908" s="989"/>
      <c r="H908" s="989"/>
      <c r="I908" s="989"/>
      <c r="J908" s="989"/>
      <c r="K908" s="989"/>
      <c r="L908" s="989"/>
      <c r="M908" s="989"/>
      <c r="N908" s="989"/>
      <c r="O908" s="989"/>
      <c r="P908" s="989"/>
      <c r="Q908" s="989"/>
      <c r="R908" s="989"/>
      <c r="S908" s="989"/>
      <c r="T908" s="989"/>
      <c r="U908" s="989"/>
      <c r="V908" s="989"/>
      <c r="W908" s="989"/>
      <c r="X908" s="989"/>
      <c r="Y908" s="989"/>
      <c r="Z908" s="989"/>
    </row>
    <row r="909" spans="1:26" ht="15.75" customHeight="1">
      <c r="A909" s="989"/>
      <c r="B909" s="1079"/>
      <c r="C909" s="989"/>
      <c r="D909" s="989"/>
      <c r="E909" s="989"/>
      <c r="F909" s="989"/>
      <c r="G909" s="989"/>
      <c r="H909" s="989"/>
      <c r="I909" s="989"/>
      <c r="J909" s="989"/>
      <c r="K909" s="989"/>
      <c r="L909" s="989"/>
      <c r="M909" s="989"/>
      <c r="N909" s="989"/>
      <c r="O909" s="989"/>
      <c r="P909" s="989"/>
      <c r="Q909" s="989"/>
      <c r="R909" s="989"/>
      <c r="S909" s="989"/>
      <c r="T909" s="989"/>
      <c r="U909" s="989"/>
      <c r="V909" s="989"/>
      <c r="W909" s="989"/>
      <c r="X909" s="989"/>
      <c r="Y909" s="989"/>
      <c r="Z909" s="989"/>
    </row>
    <row r="910" spans="1:26" ht="15.75" customHeight="1">
      <c r="A910" s="989"/>
      <c r="B910" s="1079"/>
      <c r="C910" s="989"/>
      <c r="D910" s="989"/>
      <c r="E910" s="989"/>
      <c r="F910" s="989"/>
      <c r="G910" s="989"/>
      <c r="H910" s="989"/>
      <c r="I910" s="989"/>
      <c r="J910" s="989"/>
      <c r="K910" s="989"/>
      <c r="L910" s="989"/>
      <c r="M910" s="989"/>
      <c r="N910" s="989"/>
      <c r="O910" s="989"/>
      <c r="P910" s="989"/>
      <c r="Q910" s="989"/>
      <c r="R910" s="989"/>
      <c r="S910" s="989"/>
      <c r="T910" s="989"/>
      <c r="U910" s="989"/>
      <c r="V910" s="989"/>
      <c r="W910" s="989"/>
      <c r="X910" s="989"/>
      <c r="Y910" s="989"/>
      <c r="Z910" s="989"/>
    </row>
    <row r="911" spans="1:26" ht="15.75" customHeight="1">
      <c r="A911" s="989"/>
      <c r="B911" s="1079"/>
      <c r="C911" s="989"/>
      <c r="D911" s="989"/>
      <c r="E911" s="989"/>
      <c r="F911" s="989"/>
      <c r="G911" s="989"/>
      <c r="H911" s="989"/>
      <c r="I911" s="989"/>
      <c r="J911" s="989"/>
      <c r="K911" s="989"/>
      <c r="L911" s="989"/>
      <c r="M911" s="989"/>
      <c r="N911" s="989"/>
      <c r="O911" s="989"/>
      <c r="P911" s="989"/>
      <c r="Q911" s="989"/>
      <c r="R911" s="989"/>
      <c r="S911" s="989"/>
      <c r="T911" s="989"/>
      <c r="U911" s="989"/>
      <c r="V911" s="989"/>
      <c r="W911" s="989"/>
      <c r="X911" s="989"/>
      <c r="Y911" s="989"/>
      <c r="Z911" s="989"/>
    </row>
    <row r="912" spans="1:26" ht="15.75" customHeight="1">
      <c r="A912" s="989"/>
      <c r="B912" s="1079"/>
      <c r="C912" s="989"/>
      <c r="D912" s="989"/>
      <c r="E912" s="989"/>
      <c r="F912" s="989"/>
      <c r="G912" s="989"/>
      <c r="H912" s="989"/>
      <c r="I912" s="989"/>
      <c r="J912" s="989"/>
      <c r="K912" s="989"/>
      <c r="L912" s="989"/>
      <c r="M912" s="989"/>
      <c r="N912" s="989"/>
      <c r="O912" s="989"/>
      <c r="P912" s="989"/>
      <c r="Q912" s="989"/>
      <c r="R912" s="989"/>
      <c r="S912" s="989"/>
      <c r="T912" s="989"/>
      <c r="U912" s="989"/>
      <c r="V912" s="989"/>
      <c r="W912" s="989"/>
      <c r="X912" s="989"/>
      <c r="Y912" s="989"/>
      <c r="Z912" s="989"/>
    </row>
    <row r="913" spans="1:26" ht="15.75" customHeight="1">
      <c r="A913" s="989"/>
      <c r="B913" s="1079"/>
      <c r="C913" s="989"/>
      <c r="D913" s="989"/>
      <c r="E913" s="989"/>
      <c r="F913" s="989"/>
      <c r="G913" s="989"/>
      <c r="H913" s="989"/>
      <c r="I913" s="989"/>
      <c r="J913" s="989"/>
      <c r="K913" s="989"/>
      <c r="L913" s="989"/>
      <c r="M913" s="989"/>
      <c r="N913" s="989"/>
      <c r="O913" s="989"/>
      <c r="P913" s="989"/>
      <c r="Q913" s="989"/>
      <c r="R913" s="989"/>
      <c r="S913" s="989"/>
      <c r="T913" s="989"/>
      <c r="U913" s="989"/>
      <c r="V913" s="989"/>
      <c r="W913" s="989"/>
      <c r="X913" s="989"/>
      <c r="Y913" s="989"/>
      <c r="Z913" s="989"/>
    </row>
    <row r="914" spans="1:26" ht="15.75" customHeight="1">
      <c r="A914" s="989"/>
      <c r="B914" s="1079"/>
      <c r="C914" s="989"/>
      <c r="D914" s="989"/>
      <c r="E914" s="989"/>
      <c r="F914" s="989"/>
      <c r="G914" s="989"/>
      <c r="H914" s="989"/>
      <c r="I914" s="989"/>
      <c r="J914" s="989"/>
      <c r="K914" s="989"/>
      <c r="L914" s="989"/>
      <c r="M914" s="989"/>
      <c r="N914" s="989"/>
      <c r="O914" s="989"/>
      <c r="P914" s="989"/>
      <c r="Q914" s="989"/>
      <c r="R914" s="989"/>
      <c r="S914" s="989"/>
      <c r="T914" s="989"/>
      <c r="U914" s="989"/>
      <c r="V914" s="989"/>
      <c r="W914" s="989"/>
      <c r="X914" s="989"/>
      <c r="Y914" s="989"/>
      <c r="Z914" s="989"/>
    </row>
    <row r="915" spans="1:26" ht="15.75" customHeight="1">
      <c r="A915" s="989"/>
      <c r="B915" s="1079"/>
      <c r="C915" s="989"/>
      <c r="D915" s="989"/>
      <c r="E915" s="989"/>
      <c r="F915" s="989"/>
      <c r="G915" s="989"/>
      <c r="H915" s="989"/>
      <c r="I915" s="989"/>
      <c r="J915" s="989"/>
      <c r="K915" s="989"/>
      <c r="L915" s="989"/>
      <c r="M915" s="989"/>
      <c r="N915" s="989"/>
      <c r="O915" s="989"/>
      <c r="P915" s="989"/>
      <c r="Q915" s="989"/>
      <c r="R915" s="989"/>
      <c r="S915" s="989"/>
      <c r="T915" s="989"/>
      <c r="U915" s="989"/>
      <c r="V915" s="989"/>
      <c r="W915" s="989"/>
      <c r="X915" s="989"/>
      <c r="Y915" s="989"/>
      <c r="Z915" s="989"/>
    </row>
    <row r="916" spans="1:26" ht="15.75" customHeight="1">
      <c r="A916" s="989"/>
      <c r="B916" s="1079"/>
      <c r="C916" s="989"/>
      <c r="D916" s="989"/>
      <c r="E916" s="989"/>
      <c r="F916" s="989"/>
      <c r="G916" s="989"/>
      <c r="H916" s="989"/>
      <c r="I916" s="989"/>
      <c r="J916" s="989"/>
      <c r="K916" s="989"/>
      <c r="L916" s="989"/>
      <c r="M916" s="989"/>
      <c r="N916" s="989"/>
      <c r="O916" s="989"/>
      <c r="P916" s="989"/>
      <c r="Q916" s="989"/>
      <c r="R916" s="989"/>
      <c r="S916" s="989"/>
      <c r="T916" s="989"/>
      <c r="U916" s="989"/>
      <c r="V916" s="989"/>
      <c r="W916" s="989"/>
      <c r="X916" s="989"/>
      <c r="Y916" s="989"/>
      <c r="Z916" s="989"/>
    </row>
    <row r="917" spans="1:26" ht="15.75" customHeight="1">
      <c r="A917" s="989"/>
      <c r="B917" s="1079"/>
      <c r="C917" s="989"/>
      <c r="D917" s="989"/>
      <c r="E917" s="989"/>
      <c r="F917" s="989"/>
      <c r="G917" s="989"/>
      <c r="H917" s="989"/>
      <c r="I917" s="989"/>
      <c r="J917" s="989"/>
      <c r="K917" s="989"/>
      <c r="L917" s="989"/>
      <c r="M917" s="989"/>
      <c r="N917" s="989"/>
      <c r="O917" s="989"/>
      <c r="P917" s="989"/>
      <c r="Q917" s="989"/>
      <c r="R917" s="989"/>
      <c r="S917" s="989"/>
      <c r="T917" s="989"/>
      <c r="U917" s="989"/>
      <c r="V917" s="989"/>
      <c r="W917" s="989"/>
      <c r="X917" s="989"/>
      <c r="Y917" s="989"/>
      <c r="Z917" s="989"/>
    </row>
    <row r="918" spans="1:26" ht="15.75" customHeight="1">
      <c r="A918" s="989"/>
      <c r="B918" s="1079"/>
      <c r="C918" s="989"/>
      <c r="D918" s="989"/>
      <c r="E918" s="989"/>
      <c r="F918" s="989"/>
      <c r="G918" s="989"/>
      <c r="H918" s="989"/>
      <c r="I918" s="989"/>
      <c r="J918" s="989"/>
      <c r="K918" s="989"/>
      <c r="L918" s="989"/>
      <c r="M918" s="989"/>
      <c r="N918" s="989"/>
      <c r="O918" s="989"/>
      <c r="P918" s="989"/>
      <c r="Q918" s="989"/>
      <c r="R918" s="989"/>
      <c r="S918" s="989"/>
      <c r="T918" s="989"/>
      <c r="U918" s="989"/>
      <c r="V918" s="989"/>
      <c r="W918" s="989"/>
      <c r="X918" s="989"/>
      <c r="Y918" s="989"/>
      <c r="Z918" s="989"/>
    </row>
    <row r="919" spans="1:26" ht="15.75" customHeight="1">
      <c r="A919" s="989"/>
      <c r="B919" s="1079"/>
      <c r="C919" s="989"/>
      <c r="D919" s="989"/>
      <c r="E919" s="989"/>
      <c r="F919" s="989"/>
      <c r="G919" s="989"/>
      <c r="H919" s="989"/>
      <c r="I919" s="989"/>
      <c r="J919" s="989"/>
      <c r="K919" s="989"/>
      <c r="L919" s="989"/>
      <c r="M919" s="989"/>
      <c r="N919" s="989"/>
      <c r="O919" s="989"/>
      <c r="P919" s="989"/>
      <c r="Q919" s="989"/>
      <c r="R919" s="989"/>
      <c r="S919" s="989"/>
      <c r="T919" s="989"/>
      <c r="U919" s="989"/>
      <c r="V919" s="989"/>
      <c r="W919" s="989"/>
      <c r="X919" s="989"/>
      <c r="Y919" s="989"/>
      <c r="Z919" s="989"/>
    </row>
    <row r="920" spans="1:26" ht="15.75" customHeight="1">
      <c r="A920" s="989"/>
      <c r="B920" s="1079"/>
      <c r="C920" s="989"/>
      <c r="D920" s="989"/>
      <c r="E920" s="989"/>
      <c r="F920" s="989"/>
      <c r="G920" s="989"/>
      <c r="H920" s="989"/>
      <c r="I920" s="989"/>
      <c r="J920" s="989"/>
      <c r="K920" s="989"/>
      <c r="L920" s="989"/>
      <c r="M920" s="989"/>
      <c r="N920" s="989"/>
      <c r="O920" s="989"/>
      <c r="P920" s="989"/>
      <c r="Q920" s="989"/>
      <c r="R920" s="989"/>
      <c r="S920" s="989"/>
      <c r="T920" s="989"/>
      <c r="U920" s="989"/>
      <c r="V920" s="989"/>
      <c r="W920" s="989"/>
      <c r="X920" s="989"/>
      <c r="Y920" s="989"/>
      <c r="Z920" s="989"/>
    </row>
    <row r="921" spans="1:26" ht="15.75" customHeight="1">
      <c r="A921" s="989"/>
      <c r="B921" s="1079"/>
      <c r="C921" s="989"/>
      <c r="D921" s="989"/>
      <c r="E921" s="989"/>
      <c r="F921" s="989"/>
      <c r="G921" s="989"/>
      <c r="H921" s="989"/>
      <c r="I921" s="989"/>
      <c r="J921" s="989"/>
      <c r="K921" s="989"/>
      <c r="L921" s="989"/>
      <c r="M921" s="989"/>
      <c r="N921" s="989"/>
      <c r="O921" s="989"/>
      <c r="P921" s="989"/>
      <c r="Q921" s="989"/>
      <c r="R921" s="989"/>
      <c r="S921" s="989"/>
      <c r="T921" s="989"/>
      <c r="U921" s="989"/>
      <c r="V921" s="989"/>
      <c r="W921" s="989"/>
      <c r="X921" s="989"/>
      <c r="Y921" s="989"/>
      <c r="Z921" s="989"/>
    </row>
    <row r="922" spans="1:26" ht="15.75" customHeight="1">
      <c r="A922" s="989"/>
      <c r="B922" s="1079"/>
      <c r="C922" s="989"/>
      <c r="D922" s="989"/>
      <c r="E922" s="989"/>
      <c r="F922" s="989"/>
      <c r="G922" s="989"/>
      <c r="H922" s="989"/>
      <c r="I922" s="989"/>
      <c r="J922" s="989"/>
      <c r="K922" s="989"/>
      <c r="L922" s="989"/>
      <c r="M922" s="989"/>
      <c r="N922" s="989"/>
      <c r="O922" s="989"/>
      <c r="P922" s="989"/>
      <c r="Q922" s="989"/>
      <c r="R922" s="989"/>
      <c r="S922" s="989"/>
      <c r="T922" s="989"/>
      <c r="U922" s="989"/>
      <c r="V922" s="989"/>
      <c r="W922" s="989"/>
      <c r="X922" s="989"/>
      <c r="Y922" s="989"/>
      <c r="Z922" s="989"/>
    </row>
    <row r="923" spans="1:26" ht="15.75" customHeight="1">
      <c r="A923" s="989"/>
      <c r="B923" s="1079"/>
      <c r="C923" s="989"/>
      <c r="D923" s="989"/>
      <c r="E923" s="989"/>
      <c r="F923" s="989"/>
      <c r="G923" s="989"/>
      <c r="H923" s="989"/>
      <c r="I923" s="989"/>
      <c r="J923" s="989"/>
      <c r="K923" s="989"/>
      <c r="L923" s="989"/>
      <c r="M923" s="989"/>
      <c r="N923" s="989"/>
      <c r="O923" s="989"/>
      <c r="P923" s="989"/>
      <c r="Q923" s="989"/>
      <c r="R923" s="989"/>
      <c r="S923" s="989"/>
      <c r="T923" s="989"/>
      <c r="U923" s="989"/>
      <c r="V923" s="989"/>
      <c r="W923" s="989"/>
      <c r="X923" s="989"/>
      <c r="Y923" s="989"/>
      <c r="Z923" s="989"/>
    </row>
    <row r="924" spans="1:26" ht="15.75" customHeight="1">
      <c r="A924" s="989"/>
      <c r="B924" s="1079"/>
      <c r="C924" s="989"/>
      <c r="D924" s="989"/>
      <c r="E924" s="989"/>
      <c r="F924" s="989"/>
      <c r="G924" s="989"/>
      <c r="H924" s="989"/>
      <c r="I924" s="989"/>
      <c r="J924" s="989"/>
      <c r="K924" s="989"/>
      <c r="L924" s="989"/>
      <c r="M924" s="989"/>
      <c r="N924" s="989"/>
      <c r="O924" s="989"/>
      <c r="P924" s="989"/>
      <c r="Q924" s="989"/>
      <c r="R924" s="989"/>
      <c r="S924" s="989"/>
      <c r="T924" s="989"/>
      <c r="U924" s="989"/>
      <c r="V924" s="989"/>
      <c r="W924" s="989"/>
      <c r="X924" s="989"/>
      <c r="Y924" s="989"/>
      <c r="Z924" s="989"/>
    </row>
    <row r="925" spans="1:26" ht="15.75" customHeight="1">
      <c r="A925" s="989"/>
      <c r="B925" s="1079"/>
      <c r="C925" s="989"/>
      <c r="D925" s="989"/>
      <c r="E925" s="989"/>
      <c r="F925" s="989"/>
      <c r="G925" s="989"/>
      <c r="H925" s="989"/>
      <c r="I925" s="989"/>
      <c r="J925" s="989"/>
      <c r="K925" s="989"/>
      <c r="L925" s="989"/>
      <c r="M925" s="989"/>
      <c r="N925" s="989"/>
      <c r="O925" s="989"/>
      <c r="P925" s="989"/>
      <c r="Q925" s="989"/>
      <c r="R925" s="989"/>
      <c r="S925" s="989"/>
      <c r="T925" s="989"/>
      <c r="U925" s="989"/>
      <c r="V925" s="989"/>
      <c r="W925" s="989"/>
      <c r="X925" s="989"/>
      <c r="Y925" s="989"/>
      <c r="Z925" s="989"/>
    </row>
    <row r="926" spans="1:26" ht="15.75" customHeight="1">
      <c r="A926" s="989"/>
      <c r="B926" s="1079"/>
      <c r="C926" s="989"/>
      <c r="D926" s="989"/>
      <c r="E926" s="989"/>
      <c r="F926" s="989"/>
      <c r="G926" s="989"/>
      <c r="H926" s="989"/>
      <c r="I926" s="989"/>
      <c r="J926" s="989"/>
      <c r="K926" s="989"/>
      <c r="L926" s="989"/>
      <c r="M926" s="989"/>
      <c r="N926" s="989"/>
      <c r="O926" s="989"/>
      <c r="P926" s="989"/>
      <c r="Q926" s="989"/>
      <c r="R926" s="989"/>
      <c r="S926" s="989"/>
      <c r="T926" s="989"/>
      <c r="U926" s="989"/>
      <c r="V926" s="989"/>
      <c r="W926" s="989"/>
      <c r="X926" s="989"/>
      <c r="Y926" s="989"/>
      <c r="Z926" s="989"/>
    </row>
    <row r="927" spans="1:26" ht="15.75" customHeight="1">
      <c r="A927" s="989"/>
      <c r="B927" s="1079"/>
      <c r="C927" s="989"/>
      <c r="D927" s="989"/>
      <c r="E927" s="989"/>
      <c r="F927" s="989"/>
      <c r="G927" s="989"/>
      <c r="H927" s="989"/>
      <c r="I927" s="989"/>
      <c r="J927" s="989"/>
      <c r="K927" s="989"/>
      <c r="L927" s="989"/>
      <c r="M927" s="989"/>
      <c r="N927" s="989"/>
      <c r="O927" s="989"/>
      <c r="P927" s="989"/>
      <c r="Q927" s="989"/>
      <c r="R927" s="989"/>
      <c r="S927" s="989"/>
      <c r="T927" s="989"/>
      <c r="U927" s="989"/>
      <c r="V927" s="989"/>
      <c r="W927" s="989"/>
      <c r="X927" s="989"/>
      <c r="Y927" s="989"/>
      <c r="Z927" s="989"/>
    </row>
    <row r="928" spans="1:26" ht="15.75" customHeight="1">
      <c r="A928" s="989"/>
      <c r="B928" s="1079"/>
      <c r="C928" s="989"/>
      <c r="D928" s="989"/>
      <c r="E928" s="989"/>
      <c r="F928" s="989"/>
      <c r="G928" s="989"/>
      <c r="H928" s="989"/>
      <c r="I928" s="989"/>
      <c r="J928" s="989"/>
      <c r="K928" s="989"/>
      <c r="L928" s="989"/>
      <c r="M928" s="989"/>
      <c r="N928" s="989"/>
      <c r="O928" s="989"/>
      <c r="P928" s="989"/>
      <c r="Q928" s="989"/>
      <c r="R928" s="989"/>
      <c r="S928" s="989"/>
      <c r="T928" s="989"/>
      <c r="U928" s="989"/>
      <c r="V928" s="989"/>
      <c r="W928" s="989"/>
      <c r="X928" s="989"/>
      <c r="Y928" s="989"/>
      <c r="Z928" s="989"/>
    </row>
    <row r="929" spans="1:26" ht="15.75" customHeight="1">
      <c r="A929" s="989"/>
      <c r="B929" s="1079"/>
      <c r="C929" s="989"/>
      <c r="D929" s="989"/>
      <c r="E929" s="989"/>
      <c r="F929" s="989"/>
      <c r="G929" s="989"/>
      <c r="H929" s="989"/>
      <c r="I929" s="989"/>
      <c r="J929" s="989"/>
      <c r="K929" s="989"/>
      <c r="L929" s="989"/>
      <c r="M929" s="989"/>
      <c r="N929" s="989"/>
      <c r="O929" s="989"/>
      <c r="P929" s="989"/>
      <c r="Q929" s="989"/>
      <c r="R929" s="989"/>
      <c r="S929" s="989"/>
      <c r="T929" s="989"/>
      <c r="U929" s="989"/>
      <c r="V929" s="989"/>
      <c r="W929" s="989"/>
      <c r="X929" s="989"/>
      <c r="Y929" s="989"/>
      <c r="Z929" s="989"/>
    </row>
    <row r="930" spans="1:26" ht="15.75" customHeight="1">
      <c r="A930" s="989"/>
      <c r="B930" s="1079"/>
      <c r="C930" s="989"/>
      <c r="D930" s="989"/>
      <c r="E930" s="989"/>
      <c r="F930" s="989"/>
      <c r="G930" s="989"/>
      <c r="H930" s="989"/>
      <c r="I930" s="989"/>
      <c r="J930" s="989"/>
      <c r="K930" s="989"/>
      <c r="L930" s="989"/>
      <c r="M930" s="989"/>
      <c r="N930" s="989"/>
      <c r="O930" s="989"/>
      <c r="P930" s="989"/>
      <c r="Q930" s="989"/>
      <c r="R930" s="989"/>
      <c r="S930" s="989"/>
      <c r="T930" s="989"/>
      <c r="U930" s="989"/>
      <c r="V930" s="989"/>
      <c r="W930" s="989"/>
      <c r="X930" s="989"/>
      <c r="Y930" s="989"/>
      <c r="Z930" s="989"/>
    </row>
    <row r="931" spans="1:26" ht="15.75" customHeight="1">
      <c r="A931" s="989"/>
      <c r="B931" s="1079"/>
      <c r="C931" s="989"/>
      <c r="D931" s="989"/>
      <c r="E931" s="989"/>
      <c r="F931" s="989"/>
      <c r="G931" s="989"/>
      <c r="H931" s="989"/>
      <c r="I931" s="989"/>
      <c r="J931" s="989"/>
      <c r="K931" s="989"/>
      <c r="L931" s="989"/>
      <c r="M931" s="989"/>
      <c r="N931" s="989"/>
      <c r="O931" s="989"/>
      <c r="P931" s="989"/>
      <c r="Q931" s="989"/>
      <c r="R931" s="989"/>
      <c r="S931" s="989"/>
      <c r="T931" s="989"/>
      <c r="U931" s="989"/>
      <c r="V931" s="989"/>
      <c r="W931" s="989"/>
      <c r="X931" s="989"/>
      <c r="Y931" s="989"/>
      <c r="Z931" s="989"/>
    </row>
    <row r="932" spans="1:26" ht="15.75" customHeight="1">
      <c r="A932" s="989"/>
      <c r="B932" s="1079"/>
      <c r="C932" s="989"/>
      <c r="D932" s="989"/>
      <c r="E932" s="989"/>
      <c r="F932" s="989"/>
      <c r="G932" s="989"/>
      <c r="H932" s="989"/>
      <c r="I932" s="989"/>
      <c r="J932" s="989"/>
      <c r="K932" s="989"/>
      <c r="L932" s="989"/>
      <c r="M932" s="989"/>
      <c r="N932" s="989"/>
      <c r="O932" s="989"/>
      <c r="P932" s="989"/>
      <c r="Q932" s="989"/>
      <c r="R932" s="989"/>
      <c r="S932" s="989"/>
      <c r="T932" s="989"/>
      <c r="U932" s="989"/>
      <c r="V932" s="989"/>
      <c r="W932" s="989"/>
      <c r="X932" s="989"/>
      <c r="Y932" s="989"/>
      <c r="Z932" s="989"/>
    </row>
    <row r="933" spans="1:26" ht="15.75" customHeight="1">
      <c r="A933" s="989"/>
      <c r="B933" s="1079"/>
      <c r="C933" s="989"/>
      <c r="D933" s="989"/>
      <c r="E933" s="989"/>
      <c r="F933" s="989"/>
      <c r="G933" s="989"/>
      <c r="H933" s="989"/>
      <c r="I933" s="989"/>
      <c r="J933" s="989"/>
      <c r="K933" s="989"/>
      <c r="L933" s="989"/>
      <c r="M933" s="989"/>
      <c r="N933" s="989"/>
      <c r="O933" s="989"/>
      <c r="P933" s="989"/>
      <c r="Q933" s="989"/>
      <c r="R933" s="989"/>
      <c r="S933" s="989"/>
      <c r="T933" s="989"/>
      <c r="U933" s="989"/>
      <c r="V933" s="989"/>
      <c r="W933" s="989"/>
      <c r="X933" s="989"/>
      <c r="Y933" s="989"/>
      <c r="Z933" s="989"/>
    </row>
    <row r="934" spans="1:26" ht="15.75" customHeight="1">
      <c r="A934" s="989"/>
      <c r="B934" s="1079"/>
      <c r="C934" s="989"/>
      <c r="D934" s="989"/>
      <c r="E934" s="989"/>
      <c r="F934" s="989"/>
      <c r="G934" s="989"/>
      <c r="H934" s="989"/>
      <c r="I934" s="989"/>
      <c r="J934" s="989"/>
      <c r="K934" s="989"/>
      <c r="L934" s="989"/>
      <c r="M934" s="989"/>
      <c r="N934" s="989"/>
      <c r="O934" s="989"/>
      <c r="P934" s="989"/>
      <c r="Q934" s="989"/>
      <c r="R934" s="989"/>
      <c r="S934" s="989"/>
      <c r="T934" s="989"/>
      <c r="U934" s="989"/>
      <c r="V934" s="989"/>
      <c r="W934" s="989"/>
      <c r="X934" s="989"/>
      <c r="Y934" s="989"/>
      <c r="Z934" s="989"/>
    </row>
    <row r="935" spans="1:26" ht="15.75" customHeight="1">
      <c r="A935" s="989"/>
      <c r="B935" s="1079"/>
      <c r="C935" s="989"/>
      <c r="D935" s="989"/>
      <c r="E935" s="989"/>
      <c r="F935" s="989"/>
      <c r="G935" s="989"/>
      <c r="H935" s="989"/>
      <c r="I935" s="989"/>
      <c r="J935" s="989"/>
      <c r="K935" s="989"/>
      <c r="L935" s="989"/>
      <c r="M935" s="989"/>
      <c r="N935" s="989"/>
      <c r="O935" s="989"/>
      <c r="P935" s="989"/>
      <c r="Q935" s="989"/>
      <c r="R935" s="989"/>
      <c r="S935" s="989"/>
      <c r="T935" s="989"/>
      <c r="U935" s="989"/>
      <c r="V935" s="989"/>
      <c r="W935" s="989"/>
      <c r="X935" s="989"/>
      <c r="Y935" s="989"/>
      <c r="Z935" s="989"/>
    </row>
    <row r="936" spans="1:26" ht="15.75" customHeight="1">
      <c r="A936" s="989"/>
      <c r="B936" s="1079"/>
      <c r="C936" s="989"/>
      <c r="D936" s="989"/>
      <c r="E936" s="989"/>
      <c r="F936" s="989"/>
      <c r="G936" s="989"/>
      <c r="H936" s="989"/>
      <c r="I936" s="989"/>
      <c r="J936" s="989"/>
      <c r="K936" s="989"/>
      <c r="L936" s="989"/>
      <c r="M936" s="989"/>
      <c r="N936" s="989"/>
      <c r="O936" s="989"/>
      <c r="P936" s="989"/>
      <c r="Q936" s="989"/>
      <c r="R936" s="989"/>
      <c r="S936" s="989"/>
      <c r="T936" s="989"/>
      <c r="U936" s="989"/>
      <c r="V936" s="989"/>
      <c r="W936" s="989"/>
      <c r="X936" s="989"/>
      <c r="Y936" s="989"/>
      <c r="Z936" s="989"/>
    </row>
    <row r="937" spans="1:26" ht="15.75" customHeight="1">
      <c r="A937" s="989"/>
      <c r="B937" s="1079"/>
      <c r="C937" s="989"/>
      <c r="D937" s="989"/>
      <c r="E937" s="989"/>
      <c r="F937" s="989"/>
      <c r="G937" s="989"/>
      <c r="H937" s="989"/>
      <c r="I937" s="989"/>
      <c r="J937" s="989"/>
      <c r="K937" s="989"/>
      <c r="L937" s="989"/>
      <c r="M937" s="989"/>
      <c r="N937" s="989"/>
      <c r="O937" s="989"/>
      <c r="P937" s="989"/>
      <c r="Q937" s="989"/>
      <c r="R937" s="989"/>
      <c r="S937" s="989"/>
      <c r="T937" s="989"/>
      <c r="U937" s="989"/>
      <c r="V937" s="989"/>
      <c r="W937" s="989"/>
      <c r="X937" s="989"/>
      <c r="Y937" s="989"/>
      <c r="Z937" s="989"/>
    </row>
    <row r="938" spans="1:26" ht="15.75" customHeight="1">
      <c r="A938" s="989"/>
      <c r="B938" s="1079"/>
      <c r="C938" s="989"/>
      <c r="D938" s="989"/>
      <c r="E938" s="989"/>
      <c r="F938" s="989"/>
      <c r="G938" s="989"/>
      <c r="H938" s="989"/>
      <c r="I938" s="989"/>
      <c r="J938" s="989"/>
      <c r="K938" s="989"/>
      <c r="L938" s="989"/>
      <c r="M938" s="989"/>
      <c r="N938" s="989"/>
      <c r="O938" s="989"/>
      <c r="P938" s="989"/>
      <c r="Q938" s="989"/>
      <c r="R938" s="989"/>
      <c r="S938" s="989"/>
      <c r="T938" s="989"/>
      <c r="U938" s="989"/>
      <c r="V938" s="989"/>
      <c r="W938" s="989"/>
      <c r="X938" s="989"/>
      <c r="Y938" s="989"/>
      <c r="Z938" s="989"/>
    </row>
    <row r="939" spans="1:26" ht="15.75" customHeight="1">
      <c r="A939" s="989"/>
      <c r="B939" s="1079"/>
      <c r="C939" s="989"/>
      <c r="D939" s="989"/>
      <c r="E939" s="989"/>
      <c r="F939" s="989"/>
      <c r="G939" s="989"/>
      <c r="H939" s="989"/>
      <c r="I939" s="989"/>
      <c r="J939" s="989"/>
      <c r="K939" s="989"/>
      <c r="L939" s="989"/>
      <c r="M939" s="989"/>
      <c r="N939" s="989"/>
      <c r="O939" s="989"/>
      <c r="P939" s="989"/>
      <c r="Q939" s="989"/>
      <c r="R939" s="989"/>
      <c r="S939" s="989"/>
      <c r="T939" s="989"/>
      <c r="U939" s="989"/>
      <c r="V939" s="989"/>
      <c r="W939" s="989"/>
      <c r="X939" s="989"/>
      <c r="Y939" s="989"/>
      <c r="Z939" s="989"/>
    </row>
    <row r="940" spans="1:26" ht="15.75" customHeight="1">
      <c r="A940" s="989"/>
      <c r="B940" s="1079"/>
      <c r="C940" s="989"/>
      <c r="D940" s="989"/>
      <c r="E940" s="989"/>
      <c r="F940" s="989"/>
      <c r="G940" s="989"/>
      <c r="H940" s="989"/>
      <c r="I940" s="989"/>
      <c r="J940" s="989"/>
      <c r="K940" s="989"/>
      <c r="L940" s="989"/>
      <c r="M940" s="989"/>
      <c r="N940" s="989"/>
      <c r="O940" s="989"/>
      <c r="P940" s="989"/>
      <c r="Q940" s="989"/>
      <c r="R940" s="989"/>
      <c r="S940" s="989"/>
      <c r="T940" s="989"/>
      <c r="U940" s="989"/>
      <c r="V940" s="989"/>
      <c r="W940" s="989"/>
      <c r="X940" s="989"/>
      <c r="Y940" s="989"/>
      <c r="Z940" s="989"/>
    </row>
    <row r="941" spans="1:26" ht="15.75" customHeight="1">
      <c r="A941" s="989"/>
      <c r="B941" s="1079"/>
      <c r="C941" s="989"/>
      <c r="D941" s="989"/>
      <c r="E941" s="989"/>
      <c r="F941" s="989"/>
      <c r="G941" s="989"/>
      <c r="H941" s="989"/>
      <c r="I941" s="989"/>
      <c r="J941" s="989"/>
      <c r="K941" s="989"/>
      <c r="L941" s="989"/>
      <c r="M941" s="989"/>
      <c r="N941" s="989"/>
      <c r="O941" s="989"/>
      <c r="P941" s="989"/>
      <c r="Q941" s="989"/>
      <c r="R941" s="989"/>
      <c r="S941" s="989"/>
      <c r="T941" s="989"/>
      <c r="U941" s="989"/>
      <c r="V941" s="989"/>
      <c r="W941" s="989"/>
      <c r="X941" s="989"/>
      <c r="Y941" s="989"/>
      <c r="Z941" s="989"/>
    </row>
    <row r="942" spans="1:26" ht="15.75" customHeight="1">
      <c r="A942" s="989"/>
      <c r="B942" s="1079"/>
      <c r="C942" s="989"/>
      <c r="D942" s="989"/>
      <c r="E942" s="989"/>
      <c r="F942" s="989"/>
      <c r="G942" s="989"/>
      <c r="H942" s="989"/>
      <c r="I942" s="989"/>
      <c r="J942" s="989"/>
      <c r="K942" s="989"/>
      <c r="L942" s="989"/>
      <c r="M942" s="989"/>
      <c r="N942" s="989"/>
      <c r="O942" s="989"/>
      <c r="P942" s="989"/>
      <c r="Q942" s="989"/>
      <c r="R942" s="989"/>
      <c r="S942" s="989"/>
      <c r="T942" s="989"/>
      <c r="U942" s="989"/>
      <c r="V942" s="989"/>
      <c r="W942" s="989"/>
      <c r="X942" s="989"/>
      <c r="Y942" s="989"/>
      <c r="Z942" s="989"/>
    </row>
    <row r="943" spans="1:26" ht="15.75" customHeight="1">
      <c r="A943" s="989"/>
      <c r="B943" s="1079"/>
      <c r="C943" s="989"/>
      <c r="D943" s="989"/>
      <c r="E943" s="989"/>
      <c r="F943" s="989"/>
      <c r="G943" s="989"/>
      <c r="H943" s="989"/>
      <c r="I943" s="989"/>
      <c r="J943" s="989"/>
      <c r="K943" s="989"/>
      <c r="L943" s="989"/>
      <c r="M943" s="989"/>
      <c r="N943" s="989"/>
      <c r="O943" s="989"/>
      <c r="P943" s="989"/>
      <c r="Q943" s="989"/>
      <c r="R943" s="989"/>
      <c r="S943" s="989"/>
      <c r="T943" s="989"/>
      <c r="U943" s="989"/>
      <c r="V943" s="989"/>
      <c r="W943" s="989"/>
      <c r="X943" s="989"/>
      <c r="Y943" s="989"/>
      <c r="Z943" s="989"/>
    </row>
    <row r="944" spans="1:26" ht="15.75" customHeight="1">
      <c r="A944" s="989"/>
      <c r="B944" s="1079"/>
      <c r="C944" s="989"/>
      <c r="D944" s="989"/>
      <c r="E944" s="989"/>
      <c r="F944" s="989"/>
      <c r="G944" s="989"/>
      <c r="H944" s="989"/>
      <c r="I944" s="989"/>
      <c r="J944" s="989"/>
      <c r="K944" s="989"/>
      <c r="L944" s="989"/>
      <c r="M944" s="989"/>
      <c r="N944" s="989"/>
      <c r="O944" s="989"/>
      <c r="P944" s="989"/>
      <c r="Q944" s="989"/>
      <c r="R944" s="989"/>
      <c r="S944" s="989"/>
      <c r="T944" s="989"/>
      <c r="U944" s="989"/>
      <c r="V944" s="989"/>
      <c r="W944" s="989"/>
      <c r="X944" s="989"/>
      <c r="Y944" s="989"/>
      <c r="Z944" s="989"/>
    </row>
    <row r="945" spans="1:26" ht="15.75" customHeight="1">
      <c r="A945" s="989"/>
      <c r="B945" s="1079"/>
      <c r="C945" s="989"/>
      <c r="D945" s="989"/>
      <c r="E945" s="989"/>
      <c r="F945" s="989"/>
      <c r="G945" s="989"/>
      <c r="H945" s="989"/>
      <c r="I945" s="989"/>
      <c r="J945" s="989"/>
      <c r="K945" s="989"/>
      <c r="L945" s="989"/>
      <c r="M945" s="989"/>
      <c r="N945" s="989"/>
      <c r="O945" s="989"/>
      <c r="P945" s="989"/>
      <c r="Q945" s="989"/>
      <c r="R945" s="989"/>
      <c r="S945" s="989"/>
      <c r="T945" s="989"/>
      <c r="U945" s="989"/>
      <c r="V945" s="989"/>
      <c r="W945" s="989"/>
      <c r="X945" s="989"/>
      <c r="Y945" s="989"/>
      <c r="Z945" s="989"/>
    </row>
    <row r="946" spans="1:26" ht="15.75" customHeight="1">
      <c r="A946" s="989"/>
      <c r="B946" s="1079"/>
      <c r="C946" s="989"/>
      <c r="D946" s="989"/>
      <c r="E946" s="989"/>
      <c r="F946" s="989"/>
      <c r="G946" s="989"/>
      <c r="H946" s="989"/>
      <c r="I946" s="989"/>
      <c r="J946" s="989"/>
      <c r="K946" s="989"/>
      <c r="L946" s="989"/>
      <c r="M946" s="989"/>
      <c r="N946" s="989"/>
      <c r="O946" s="989"/>
      <c r="P946" s="989"/>
      <c r="Q946" s="989"/>
      <c r="R946" s="989"/>
      <c r="S946" s="989"/>
      <c r="T946" s="989"/>
      <c r="U946" s="989"/>
      <c r="V946" s="989"/>
      <c r="W946" s="989"/>
      <c r="X946" s="989"/>
      <c r="Y946" s="989"/>
      <c r="Z946" s="989"/>
    </row>
    <row r="947" spans="1:26" ht="15.75" customHeight="1">
      <c r="A947" s="989"/>
      <c r="B947" s="1079"/>
      <c r="C947" s="989"/>
      <c r="D947" s="989"/>
      <c r="E947" s="989"/>
      <c r="F947" s="989"/>
      <c r="G947" s="989"/>
      <c r="H947" s="989"/>
      <c r="I947" s="989"/>
      <c r="J947" s="989"/>
      <c r="K947" s="989"/>
      <c r="L947" s="989"/>
      <c r="M947" s="989"/>
      <c r="N947" s="989"/>
      <c r="O947" s="989"/>
      <c r="P947" s="989"/>
      <c r="Q947" s="989"/>
      <c r="R947" s="989"/>
      <c r="S947" s="989"/>
      <c r="T947" s="989"/>
      <c r="U947" s="989"/>
      <c r="V947" s="989"/>
      <c r="W947" s="989"/>
      <c r="X947" s="989"/>
      <c r="Y947" s="989"/>
      <c r="Z947" s="989"/>
    </row>
    <row r="948" spans="1:26" ht="15.75" customHeight="1">
      <c r="A948" s="989"/>
      <c r="B948" s="1079"/>
      <c r="C948" s="989"/>
      <c r="D948" s="989"/>
      <c r="E948" s="989"/>
      <c r="F948" s="989"/>
      <c r="G948" s="989"/>
      <c r="H948" s="989"/>
      <c r="I948" s="989"/>
      <c r="J948" s="989"/>
      <c r="K948" s="989"/>
      <c r="L948" s="989"/>
      <c r="M948" s="989"/>
      <c r="N948" s="989"/>
      <c r="O948" s="989"/>
      <c r="P948" s="989"/>
      <c r="Q948" s="989"/>
      <c r="R948" s="989"/>
      <c r="S948" s="989"/>
      <c r="T948" s="989"/>
      <c r="U948" s="989"/>
      <c r="V948" s="989"/>
      <c r="W948" s="989"/>
      <c r="X948" s="989"/>
      <c r="Y948" s="989"/>
      <c r="Z948" s="989"/>
    </row>
    <row r="949" spans="1:26" ht="15.75" customHeight="1">
      <c r="A949" s="989"/>
      <c r="B949" s="1079"/>
      <c r="C949" s="989"/>
      <c r="D949" s="989"/>
      <c r="E949" s="989"/>
      <c r="F949" s="989"/>
      <c r="G949" s="989"/>
      <c r="H949" s="989"/>
      <c r="I949" s="989"/>
      <c r="J949" s="989"/>
      <c r="K949" s="989"/>
      <c r="L949" s="989"/>
      <c r="M949" s="989"/>
      <c r="N949" s="989"/>
      <c r="O949" s="989"/>
      <c r="P949" s="989"/>
      <c r="Q949" s="989"/>
      <c r="R949" s="989"/>
      <c r="S949" s="989"/>
      <c r="T949" s="989"/>
      <c r="U949" s="989"/>
      <c r="V949" s="989"/>
      <c r="W949" s="989"/>
      <c r="X949" s="989"/>
      <c r="Y949" s="989"/>
      <c r="Z949" s="989"/>
    </row>
    <row r="950" spans="1:26" ht="15.75" customHeight="1">
      <c r="A950" s="989"/>
      <c r="B950" s="1079"/>
      <c r="C950" s="989"/>
      <c r="D950" s="989"/>
      <c r="E950" s="989"/>
      <c r="F950" s="989"/>
      <c r="G950" s="989"/>
      <c r="H950" s="989"/>
      <c r="I950" s="989"/>
      <c r="J950" s="989"/>
      <c r="K950" s="989"/>
      <c r="L950" s="989"/>
      <c r="M950" s="989"/>
      <c r="N950" s="989"/>
      <c r="O950" s="989"/>
      <c r="P950" s="989"/>
      <c r="Q950" s="989"/>
      <c r="R950" s="989"/>
      <c r="S950" s="989"/>
      <c r="T950" s="989"/>
      <c r="U950" s="989"/>
      <c r="V950" s="989"/>
      <c r="W950" s="989"/>
      <c r="X950" s="989"/>
      <c r="Y950" s="989"/>
      <c r="Z950" s="989"/>
    </row>
    <row r="951" spans="1:26" ht="15.75" customHeight="1">
      <c r="A951" s="989"/>
      <c r="B951" s="1079"/>
      <c r="C951" s="989"/>
      <c r="D951" s="989"/>
      <c r="E951" s="989"/>
      <c r="F951" s="989"/>
      <c r="G951" s="989"/>
      <c r="H951" s="989"/>
      <c r="I951" s="989"/>
      <c r="J951" s="989"/>
      <c r="K951" s="989"/>
      <c r="L951" s="989"/>
      <c r="M951" s="989"/>
      <c r="N951" s="989"/>
      <c r="O951" s="989"/>
      <c r="P951" s="989"/>
      <c r="Q951" s="989"/>
      <c r="R951" s="989"/>
      <c r="S951" s="989"/>
      <c r="T951" s="989"/>
      <c r="U951" s="989"/>
      <c r="V951" s="989"/>
      <c r="W951" s="989"/>
      <c r="X951" s="989"/>
      <c r="Y951" s="989"/>
      <c r="Z951" s="989"/>
    </row>
    <row r="952" spans="1:26" ht="15.75" customHeight="1">
      <c r="A952" s="989"/>
      <c r="B952" s="1079"/>
      <c r="C952" s="989"/>
      <c r="D952" s="989"/>
      <c r="E952" s="989"/>
      <c r="F952" s="989"/>
      <c r="G952" s="989"/>
      <c r="H952" s="989"/>
      <c r="I952" s="989"/>
      <c r="J952" s="989"/>
      <c r="K952" s="989"/>
      <c r="L952" s="989"/>
      <c r="M952" s="989"/>
      <c r="N952" s="989"/>
      <c r="O952" s="989"/>
      <c r="P952" s="989"/>
      <c r="Q952" s="989"/>
      <c r="R952" s="989"/>
      <c r="S952" s="989"/>
      <c r="T952" s="989"/>
      <c r="U952" s="989"/>
      <c r="V952" s="989"/>
      <c r="W952" s="989"/>
      <c r="X952" s="989"/>
      <c r="Y952" s="989"/>
      <c r="Z952" s="989"/>
    </row>
    <row r="953" spans="1:26" ht="15.75" customHeight="1">
      <c r="A953" s="989"/>
      <c r="B953" s="1079"/>
      <c r="C953" s="989"/>
      <c r="D953" s="989"/>
      <c r="E953" s="989"/>
      <c r="F953" s="989"/>
      <c r="G953" s="989"/>
      <c r="H953" s="989"/>
      <c r="I953" s="989"/>
      <c r="J953" s="989"/>
      <c r="K953" s="989"/>
      <c r="L953" s="989"/>
      <c r="M953" s="989"/>
      <c r="N953" s="989"/>
      <c r="O953" s="989"/>
      <c r="P953" s="989"/>
      <c r="Q953" s="989"/>
      <c r="R953" s="989"/>
      <c r="S953" s="989"/>
      <c r="T953" s="989"/>
      <c r="U953" s="989"/>
      <c r="V953" s="989"/>
      <c r="W953" s="989"/>
      <c r="X953" s="989"/>
      <c r="Y953" s="989"/>
      <c r="Z953" s="989"/>
    </row>
    <row r="954" spans="1:26" ht="15.75" customHeight="1">
      <c r="A954" s="989"/>
      <c r="B954" s="1079"/>
      <c r="C954" s="989"/>
      <c r="D954" s="989"/>
      <c r="E954" s="989"/>
      <c r="F954" s="989"/>
      <c r="G954" s="989"/>
      <c r="H954" s="989"/>
      <c r="I954" s="989"/>
      <c r="J954" s="989"/>
      <c r="K954" s="989"/>
      <c r="L954" s="989"/>
      <c r="M954" s="989"/>
      <c r="N954" s="989"/>
      <c r="O954" s="989"/>
      <c r="P954" s="989"/>
      <c r="Q954" s="989"/>
      <c r="R954" s="989"/>
      <c r="S954" s="989"/>
      <c r="T954" s="989"/>
      <c r="U954" s="989"/>
      <c r="V954" s="989"/>
      <c r="W954" s="989"/>
      <c r="X954" s="989"/>
      <c r="Y954" s="989"/>
      <c r="Z954" s="989"/>
    </row>
    <row r="955" spans="1:26" ht="15.75" customHeight="1">
      <c r="A955" s="989"/>
      <c r="B955" s="1079"/>
      <c r="C955" s="989"/>
      <c r="D955" s="989"/>
      <c r="E955" s="989"/>
      <c r="F955" s="989"/>
      <c r="G955" s="989"/>
      <c r="H955" s="989"/>
      <c r="I955" s="989"/>
      <c r="J955" s="989"/>
      <c r="K955" s="989"/>
      <c r="L955" s="989"/>
      <c r="M955" s="989"/>
      <c r="N955" s="989"/>
      <c r="O955" s="989"/>
      <c r="P955" s="989"/>
      <c r="Q955" s="989"/>
      <c r="R955" s="989"/>
      <c r="S955" s="989"/>
      <c r="T955" s="989"/>
      <c r="U955" s="989"/>
      <c r="V955" s="989"/>
      <c r="W955" s="989"/>
      <c r="X955" s="989"/>
      <c r="Y955" s="989"/>
      <c r="Z955" s="989"/>
    </row>
    <row r="956" spans="1:26" ht="15.75" customHeight="1">
      <c r="A956" s="989"/>
      <c r="B956" s="1079"/>
      <c r="C956" s="989"/>
      <c r="D956" s="989"/>
      <c r="E956" s="989"/>
      <c r="F956" s="989"/>
      <c r="G956" s="989"/>
      <c r="H956" s="989"/>
      <c r="I956" s="989"/>
      <c r="J956" s="989"/>
      <c r="K956" s="989"/>
      <c r="L956" s="989"/>
      <c r="M956" s="989"/>
      <c r="N956" s="989"/>
      <c r="O956" s="989"/>
      <c r="P956" s="989"/>
      <c r="Q956" s="989"/>
      <c r="R956" s="989"/>
      <c r="S956" s="989"/>
      <c r="T956" s="989"/>
      <c r="U956" s="989"/>
      <c r="V956" s="989"/>
      <c r="W956" s="989"/>
      <c r="X956" s="989"/>
      <c r="Y956" s="989"/>
      <c r="Z956" s="989"/>
    </row>
    <row r="957" spans="1:26" ht="15.75" customHeight="1">
      <c r="A957" s="989"/>
      <c r="B957" s="1079"/>
      <c r="C957" s="989"/>
      <c r="D957" s="989"/>
      <c r="E957" s="989"/>
      <c r="F957" s="989"/>
      <c r="G957" s="989"/>
      <c r="H957" s="989"/>
      <c r="I957" s="989"/>
      <c r="J957" s="989"/>
      <c r="K957" s="989"/>
      <c r="L957" s="989"/>
      <c r="M957" s="989"/>
      <c r="N957" s="989"/>
      <c r="O957" s="989"/>
      <c r="P957" s="989"/>
      <c r="Q957" s="989"/>
      <c r="R957" s="989"/>
      <c r="S957" s="989"/>
      <c r="T957" s="989"/>
      <c r="U957" s="989"/>
      <c r="V957" s="989"/>
      <c r="W957" s="989"/>
      <c r="X957" s="989"/>
      <c r="Y957" s="989"/>
      <c r="Z957" s="989"/>
    </row>
    <row r="958" spans="1:26" ht="15.75" customHeight="1">
      <c r="A958" s="989"/>
      <c r="B958" s="1079"/>
      <c r="C958" s="989"/>
      <c r="D958" s="989"/>
      <c r="E958" s="989"/>
      <c r="F958" s="989"/>
      <c r="G958" s="989"/>
      <c r="H958" s="989"/>
      <c r="I958" s="989"/>
      <c r="J958" s="989"/>
      <c r="K958" s="989"/>
      <c r="L958" s="989"/>
      <c r="M958" s="989"/>
      <c r="N958" s="989"/>
      <c r="O958" s="989"/>
      <c r="P958" s="989"/>
      <c r="Q958" s="989"/>
      <c r="R958" s="989"/>
      <c r="S958" s="989"/>
      <c r="T958" s="989"/>
      <c r="U958" s="989"/>
      <c r="V958" s="989"/>
      <c r="W958" s="989"/>
      <c r="X958" s="989"/>
      <c r="Y958" s="989"/>
      <c r="Z958" s="989"/>
    </row>
    <row r="959" spans="1:26" ht="15.75" customHeight="1">
      <c r="A959" s="989"/>
      <c r="B959" s="1079"/>
      <c r="C959" s="989"/>
      <c r="D959" s="989"/>
      <c r="E959" s="989"/>
      <c r="F959" s="989"/>
      <c r="G959" s="989"/>
      <c r="H959" s="989"/>
      <c r="I959" s="989"/>
      <c r="J959" s="989"/>
      <c r="K959" s="989"/>
      <c r="L959" s="989"/>
      <c r="M959" s="989"/>
      <c r="N959" s="989"/>
      <c r="O959" s="989"/>
      <c r="P959" s="989"/>
      <c r="Q959" s="989"/>
      <c r="R959" s="989"/>
      <c r="S959" s="989"/>
      <c r="T959" s="989"/>
      <c r="U959" s="989"/>
      <c r="V959" s="989"/>
      <c r="W959" s="989"/>
      <c r="X959" s="989"/>
      <c r="Y959" s="989"/>
      <c r="Z959" s="989"/>
    </row>
    <row r="960" spans="1:26" ht="15.75" customHeight="1">
      <c r="A960" s="989"/>
      <c r="B960" s="1079"/>
      <c r="C960" s="989"/>
      <c r="D960" s="989"/>
      <c r="E960" s="989"/>
      <c r="F960" s="989"/>
      <c r="G960" s="989"/>
      <c r="H960" s="989"/>
      <c r="I960" s="989"/>
      <c r="J960" s="989"/>
      <c r="K960" s="989"/>
      <c r="L960" s="989"/>
      <c r="M960" s="989"/>
      <c r="N960" s="989"/>
      <c r="O960" s="989"/>
      <c r="P960" s="989"/>
      <c r="Q960" s="989"/>
      <c r="R960" s="989"/>
      <c r="S960" s="989"/>
      <c r="T960" s="989"/>
      <c r="U960" s="989"/>
      <c r="V960" s="989"/>
      <c r="W960" s="989"/>
      <c r="X960" s="989"/>
      <c r="Y960" s="989"/>
      <c r="Z960" s="989"/>
    </row>
    <row r="961" spans="1:26" ht="15.75" customHeight="1">
      <c r="A961" s="989"/>
      <c r="B961" s="1079"/>
      <c r="C961" s="989"/>
      <c r="D961" s="989"/>
      <c r="E961" s="989"/>
      <c r="F961" s="989"/>
      <c r="G961" s="989"/>
      <c r="H961" s="989"/>
      <c r="I961" s="989"/>
      <c r="J961" s="989"/>
      <c r="K961" s="989"/>
      <c r="L961" s="989"/>
      <c r="M961" s="989"/>
      <c r="N961" s="989"/>
      <c r="O961" s="989"/>
      <c r="P961" s="989"/>
      <c r="Q961" s="989"/>
      <c r="R961" s="989"/>
      <c r="S961" s="989"/>
      <c r="T961" s="989"/>
      <c r="U961" s="989"/>
      <c r="V961" s="989"/>
      <c r="W961" s="989"/>
      <c r="X961" s="989"/>
      <c r="Y961" s="989"/>
      <c r="Z961" s="989"/>
    </row>
    <row r="962" spans="1:26" ht="15.75" customHeight="1">
      <c r="A962" s="989"/>
      <c r="B962" s="1079"/>
      <c r="C962" s="989"/>
      <c r="D962" s="989"/>
      <c r="E962" s="989"/>
      <c r="F962" s="989"/>
      <c r="G962" s="989"/>
      <c r="H962" s="989"/>
      <c r="I962" s="989"/>
      <c r="J962" s="989"/>
      <c r="K962" s="989"/>
      <c r="L962" s="989"/>
      <c r="M962" s="989"/>
      <c r="N962" s="989"/>
      <c r="O962" s="989"/>
      <c r="P962" s="989"/>
      <c r="Q962" s="989"/>
      <c r="R962" s="989"/>
      <c r="S962" s="989"/>
      <c r="T962" s="989"/>
      <c r="U962" s="989"/>
      <c r="V962" s="989"/>
      <c r="W962" s="989"/>
      <c r="X962" s="989"/>
      <c r="Y962" s="989"/>
      <c r="Z962" s="989"/>
    </row>
    <row r="963" spans="1:26" ht="15.75" customHeight="1">
      <c r="A963" s="989"/>
      <c r="B963" s="1079"/>
      <c r="C963" s="989"/>
      <c r="D963" s="989"/>
      <c r="E963" s="989"/>
      <c r="F963" s="989"/>
      <c r="G963" s="989"/>
      <c r="H963" s="989"/>
      <c r="I963" s="989"/>
      <c r="J963" s="989"/>
      <c r="K963" s="989"/>
      <c r="L963" s="989"/>
      <c r="M963" s="989"/>
      <c r="N963" s="989"/>
      <c r="O963" s="989"/>
      <c r="P963" s="989"/>
      <c r="Q963" s="989"/>
      <c r="R963" s="989"/>
      <c r="S963" s="989"/>
      <c r="T963" s="989"/>
      <c r="U963" s="989"/>
      <c r="V963" s="989"/>
      <c r="W963" s="989"/>
      <c r="X963" s="989"/>
      <c r="Y963" s="989"/>
      <c r="Z963" s="989"/>
    </row>
    <row r="964" spans="1:26" ht="15.75" customHeight="1">
      <c r="A964" s="989"/>
      <c r="B964" s="1079"/>
      <c r="C964" s="989"/>
      <c r="D964" s="989"/>
      <c r="E964" s="989"/>
      <c r="F964" s="989"/>
      <c r="G964" s="989"/>
      <c r="H964" s="989"/>
      <c r="I964" s="989"/>
      <c r="J964" s="989"/>
      <c r="K964" s="989"/>
      <c r="L964" s="989"/>
      <c r="M964" s="989"/>
      <c r="N964" s="989"/>
      <c r="O964" s="989"/>
      <c r="P964" s="989"/>
      <c r="Q964" s="989"/>
      <c r="R964" s="989"/>
      <c r="S964" s="989"/>
      <c r="T964" s="989"/>
      <c r="U964" s="989"/>
      <c r="V964" s="989"/>
      <c r="W964" s="989"/>
      <c r="X964" s="989"/>
      <c r="Y964" s="989"/>
      <c r="Z964" s="989"/>
    </row>
    <row r="965" spans="1:26" ht="15.75" customHeight="1">
      <c r="A965" s="989"/>
      <c r="B965" s="1079"/>
      <c r="C965" s="989"/>
      <c r="D965" s="989"/>
      <c r="E965" s="989"/>
      <c r="F965" s="989"/>
      <c r="G965" s="989"/>
      <c r="H965" s="989"/>
      <c r="I965" s="989"/>
      <c r="J965" s="989"/>
      <c r="K965" s="989"/>
      <c r="L965" s="989"/>
      <c r="M965" s="989"/>
      <c r="N965" s="989"/>
      <c r="O965" s="989"/>
      <c r="P965" s="989"/>
      <c r="Q965" s="989"/>
      <c r="R965" s="989"/>
      <c r="S965" s="989"/>
      <c r="T965" s="989"/>
      <c r="U965" s="989"/>
      <c r="V965" s="989"/>
      <c r="W965" s="989"/>
      <c r="X965" s="989"/>
      <c r="Y965" s="989"/>
      <c r="Z965" s="989"/>
    </row>
    <row r="966" spans="1:26" ht="15.75" customHeight="1">
      <c r="A966" s="989"/>
      <c r="B966" s="1079"/>
      <c r="C966" s="989"/>
      <c r="D966" s="989"/>
      <c r="E966" s="989"/>
      <c r="F966" s="989"/>
      <c r="G966" s="989"/>
      <c r="H966" s="989"/>
      <c r="I966" s="989"/>
      <c r="J966" s="989"/>
      <c r="K966" s="989"/>
      <c r="L966" s="989"/>
      <c r="M966" s="989"/>
      <c r="N966" s="989"/>
      <c r="O966" s="989"/>
      <c r="P966" s="989"/>
      <c r="Q966" s="989"/>
      <c r="R966" s="989"/>
      <c r="S966" s="989"/>
      <c r="T966" s="989"/>
      <c r="U966" s="989"/>
      <c r="V966" s="989"/>
      <c r="W966" s="989"/>
      <c r="X966" s="989"/>
      <c r="Y966" s="989"/>
      <c r="Z966" s="989"/>
    </row>
    <row r="967" spans="1:26" ht="15.75" customHeight="1">
      <c r="A967" s="989"/>
      <c r="B967" s="1079"/>
      <c r="C967" s="989"/>
      <c r="D967" s="989"/>
      <c r="E967" s="989"/>
      <c r="F967" s="989"/>
      <c r="G967" s="989"/>
      <c r="H967" s="989"/>
      <c r="I967" s="989"/>
      <c r="J967" s="989"/>
      <c r="K967" s="989"/>
      <c r="L967" s="989"/>
      <c r="M967" s="989"/>
      <c r="N967" s="989"/>
      <c r="O967" s="989"/>
      <c r="P967" s="989"/>
      <c r="Q967" s="989"/>
      <c r="R967" s="989"/>
      <c r="S967" s="989"/>
      <c r="T967" s="989"/>
      <c r="U967" s="989"/>
      <c r="V967" s="989"/>
      <c r="W967" s="989"/>
      <c r="X967" s="989"/>
      <c r="Y967" s="989"/>
      <c r="Z967" s="989"/>
    </row>
    <row r="968" spans="1:26" ht="15.75" customHeight="1">
      <c r="A968" s="989"/>
      <c r="B968" s="1079"/>
      <c r="C968" s="989"/>
      <c r="D968" s="989"/>
      <c r="E968" s="989"/>
      <c r="F968" s="989"/>
      <c r="G968" s="989"/>
      <c r="H968" s="989"/>
      <c r="I968" s="989"/>
      <c r="J968" s="989"/>
      <c r="K968" s="989"/>
      <c r="L968" s="989"/>
      <c r="M968" s="989"/>
      <c r="N968" s="989"/>
      <c r="O968" s="989"/>
      <c r="P968" s="989"/>
      <c r="Q968" s="989"/>
      <c r="R968" s="989"/>
      <c r="S968" s="989"/>
      <c r="T968" s="989"/>
      <c r="U968" s="989"/>
      <c r="V968" s="989"/>
      <c r="W968" s="989"/>
      <c r="X968" s="989"/>
      <c r="Y968" s="989"/>
      <c r="Z968" s="989"/>
    </row>
    <row r="969" spans="1:26" ht="15.75" customHeight="1">
      <c r="A969" s="989"/>
      <c r="B969" s="1079"/>
      <c r="C969" s="989"/>
      <c r="D969" s="989"/>
      <c r="E969" s="989"/>
      <c r="F969" s="989"/>
      <c r="G969" s="989"/>
      <c r="H969" s="989"/>
      <c r="I969" s="989"/>
      <c r="J969" s="989"/>
      <c r="K969" s="989"/>
      <c r="L969" s="989"/>
      <c r="M969" s="989"/>
      <c r="N969" s="989"/>
      <c r="O969" s="989"/>
      <c r="P969" s="989"/>
      <c r="Q969" s="989"/>
      <c r="R969" s="989"/>
      <c r="S969" s="989"/>
      <c r="T969" s="989"/>
      <c r="U969" s="989"/>
      <c r="V969" s="989"/>
      <c r="W969" s="989"/>
      <c r="X969" s="989"/>
      <c r="Y969" s="989"/>
      <c r="Z969" s="989"/>
    </row>
    <row r="970" spans="1:26" ht="15.75" customHeight="1">
      <c r="A970" s="989"/>
      <c r="B970" s="1079"/>
      <c r="C970" s="989"/>
      <c r="D970" s="989"/>
      <c r="E970" s="989"/>
      <c r="F970" s="989"/>
      <c r="G970" s="989"/>
      <c r="H970" s="989"/>
      <c r="I970" s="989"/>
      <c r="J970" s="989"/>
      <c r="K970" s="989"/>
      <c r="L970" s="989"/>
      <c r="M970" s="989"/>
      <c r="N970" s="989"/>
      <c r="O970" s="989"/>
      <c r="P970" s="989"/>
      <c r="Q970" s="989"/>
      <c r="R970" s="989"/>
      <c r="S970" s="989"/>
      <c r="T970" s="989"/>
      <c r="U970" s="989"/>
      <c r="V970" s="989"/>
      <c r="W970" s="989"/>
      <c r="X970" s="989"/>
      <c r="Y970" s="989"/>
      <c r="Z970" s="989"/>
    </row>
    <row r="971" spans="1:26" ht="15.75" customHeight="1">
      <c r="A971" s="989"/>
      <c r="B971" s="1079"/>
      <c r="C971" s="989"/>
      <c r="D971" s="989"/>
      <c r="E971" s="989"/>
      <c r="F971" s="989"/>
      <c r="G971" s="989"/>
      <c r="H971" s="989"/>
      <c r="I971" s="989"/>
      <c r="J971" s="989"/>
      <c r="K971" s="989"/>
      <c r="L971" s="989"/>
      <c r="M971" s="989"/>
      <c r="N971" s="989"/>
      <c r="O971" s="989"/>
      <c r="P971" s="989"/>
      <c r="Q971" s="989"/>
      <c r="R971" s="989"/>
      <c r="S971" s="989"/>
      <c r="T971" s="989"/>
      <c r="U971" s="989"/>
      <c r="V971" s="989"/>
      <c r="W971" s="989"/>
      <c r="X971" s="989"/>
      <c r="Y971" s="989"/>
      <c r="Z971" s="989"/>
    </row>
    <row r="972" spans="1:26" ht="15.75" customHeight="1">
      <c r="A972" s="989"/>
      <c r="B972" s="1079"/>
      <c r="C972" s="989"/>
      <c r="D972" s="989"/>
      <c r="E972" s="989"/>
      <c r="F972" s="989"/>
      <c r="G972" s="989"/>
      <c r="H972" s="989"/>
      <c r="I972" s="989"/>
      <c r="J972" s="989"/>
      <c r="K972" s="989"/>
      <c r="L972" s="989"/>
      <c r="M972" s="989"/>
      <c r="N972" s="989"/>
      <c r="O972" s="989"/>
      <c r="P972" s="989"/>
      <c r="Q972" s="989"/>
      <c r="R972" s="989"/>
      <c r="S972" s="989"/>
      <c r="T972" s="989"/>
      <c r="U972" s="989"/>
      <c r="V972" s="989"/>
      <c r="W972" s="989"/>
      <c r="X972" s="989"/>
      <c r="Y972" s="989"/>
      <c r="Z972" s="989"/>
    </row>
    <row r="973" spans="1:26" ht="15.75" customHeight="1">
      <c r="A973" s="989"/>
      <c r="B973" s="1079"/>
      <c r="C973" s="989"/>
      <c r="D973" s="989"/>
      <c r="E973" s="989"/>
      <c r="F973" s="989"/>
      <c r="G973" s="989"/>
      <c r="H973" s="989"/>
      <c r="I973" s="989"/>
      <c r="J973" s="989"/>
      <c r="K973" s="989"/>
      <c r="L973" s="989"/>
      <c r="M973" s="989"/>
      <c r="N973" s="989"/>
      <c r="O973" s="989"/>
      <c r="P973" s="989"/>
      <c r="Q973" s="989"/>
      <c r="R973" s="989"/>
      <c r="S973" s="989"/>
      <c r="T973" s="989"/>
      <c r="U973" s="989"/>
      <c r="V973" s="989"/>
      <c r="W973" s="989"/>
      <c r="X973" s="989"/>
      <c r="Y973" s="989"/>
      <c r="Z973" s="989"/>
    </row>
    <row r="974" spans="1:26" ht="15.75" customHeight="1">
      <c r="A974" s="989"/>
      <c r="B974" s="1079"/>
      <c r="C974" s="989"/>
      <c r="D974" s="989"/>
      <c r="E974" s="989"/>
      <c r="F974" s="989"/>
      <c r="G974" s="989"/>
      <c r="H974" s="989"/>
      <c r="I974" s="989"/>
      <c r="J974" s="989"/>
      <c r="K974" s="989"/>
      <c r="L974" s="989"/>
      <c r="M974" s="989"/>
      <c r="N974" s="989"/>
      <c r="O974" s="989"/>
      <c r="P974" s="989"/>
      <c r="Q974" s="989"/>
      <c r="R974" s="989"/>
      <c r="S974" s="989"/>
      <c r="T974" s="989"/>
      <c r="U974" s="989"/>
      <c r="V974" s="989"/>
      <c r="W974" s="989"/>
      <c r="X974" s="989"/>
      <c r="Y974" s="989"/>
      <c r="Z974" s="989"/>
    </row>
    <row r="975" spans="1:26" ht="15.75" customHeight="1">
      <c r="A975" s="989"/>
      <c r="B975" s="1079"/>
      <c r="C975" s="989"/>
      <c r="D975" s="989"/>
      <c r="E975" s="989"/>
      <c r="F975" s="989"/>
      <c r="G975" s="989"/>
      <c r="H975" s="989"/>
      <c r="I975" s="989"/>
      <c r="J975" s="989"/>
      <c r="K975" s="989"/>
      <c r="L975" s="989"/>
      <c r="M975" s="989"/>
      <c r="N975" s="989"/>
      <c r="O975" s="989"/>
      <c r="P975" s="989"/>
      <c r="Q975" s="989"/>
      <c r="R975" s="989"/>
      <c r="S975" s="989"/>
      <c r="T975" s="989"/>
      <c r="U975" s="989"/>
      <c r="V975" s="989"/>
      <c r="W975" s="989"/>
      <c r="X975" s="989"/>
      <c r="Y975" s="989"/>
      <c r="Z975" s="989"/>
    </row>
    <row r="976" spans="1:26" ht="15.75" customHeight="1">
      <c r="A976" s="989"/>
      <c r="B976" s="1079"/>
      <c r="C976" s="989"/>
      <c r="D976" s="989"/>
      <c r="E976" s="989"/>
      <c r="F976" s="989"/>
      <c r="G976" s="989"/>
      <c r="H976" s="989"/>
      <c r="I976" s="989"/>
      <c r="J976" s="989"/>
      <c r="K976" s="989"/>
      <c r="L976" s="989"/>
      <c r="M976" s="989"/>
      <c r="N976" s="989"/>
      <c r="O976" s="989"/>
      <c r="P976" s="989"/>
      <c r="Q976" s="989"/>
      <c r="R976" s="989"/>
      <c r="S976" s="989"/>
      <c r="T976" s="989"/>
      <c r="U976" s="989"/>
      <c r="V976" s="989"/>
      <c r="W976" s="989"/>
      <c r="X976" s="989"/>
      <c r="Y976" s="989"/>
      <c r="Z976" s="989"/>
    </row>
    <row r="977" spans="1:26" ht="15.75" customHeight="1">
      <c r="A977" s="989"/>
      <c r="B977" s="1079"/>
      <c r="C977" s="989"/>
      <c r="D977" s="989"/>
      <c r="E977" s="989"/>
      <c r="F977" s="989"/>
      <c r="G977" s="989"/>
      <c r="H977" s="989"/>
      <c r="I977" s="989"/>
      <c r="J977" s="989"/>
      <c r="K977" s="989"/>
      <c r="L977" s="989"/>
      <c r="M977" s="989"/>
      <c r="N977" s="989"/>
      <c r="O977" s="989"/>
      <c r="P977" s="989"/>
      <c r="Q977" s="989"/>
      <c r="R977" s="989"/>
      <c r="S977" s="989"/>
      <c r="T977" s="989"/>
      <c r="U977" s="989"/>
      <c r="V977" s="989"/>
      <c r="W977" s="989"/>
      <c r="X977" s="989"/>
      <c r="Y977" s="989"/>
      <c r="Z977" s="989"/>
    </row>
    <row r="978" spans="1:26" ht="15.75" customHeight="1">
      <c r="A978" s="989"/>
      <c r="B978" s="1079"/>
      <c r="C978" s="989"/>
      <c r="D978" s="989"/>
      <c r="E978" s="989"/>
      <c r="F978" s="989"/>
      <c r="G978" s="989"/>
      <c r="H978" s="989"/>
      <c r="I978" s="989"/>
      <c r="J978" s="989"/>
      <c r="K978" s="989"/>
      <c r="L978" s="989"/>
      <c r="M978" s="989"/>
      <c r="N978" s="989"/>
      <c r="O978" s="989"/>
      <c r="P978" s="989"/>
      <c r="Q978" s="989"/>
      <c r="R978" s="989"/>
      <c r="S978" s="989"/>
      <c r="T978" s="989"/>
      <c r="U978" s="989"/>
      <c r="V978" s="989"/>
      <c r="W978" s="989"/>
      <c r="X978" s="989"/>
      <c r="Y978" s="989"/>
      <c r="Z978" s="989"/>
    </row>
    <row r="979" spans="1:26" ht="15.75" customHeight="1">
      <c r="A979" s="989"/>
      <c r="B979" s="1079"/>
      <c r="C979" s="989"/>
      <c r="D979" s="989"/>
      <c r="E979" s="989"/>
      <c r="F979" s="989"/>
      <c r="G979" s="989"/>
      <c r="H979" s="989"/>
      <c r="I979" s="989"/>
      <c r="J979" s="989"/>
      <c r="K979" s="989"/>
      <c r="L979" s="989"/>
      <c r="M979" s="989"/>
      <c r="N979" s="989"/>
      <c r="O979" s="989"/>
      <c r="P979" s="989"/>
      <c r="Q979" s="989"/>
      <c r="R979" s="989"/>
      <c r="S979" s="989"/>
      <c r="T979" s="989"/>
      <c r="U979" s="989"/>
      <c r="V979" s="989"/>
      <c r="W979" s="989"/>
      <c r="X979" s="989"/>
      <c r="Y979" s="989"/>
      <c r="Z979" s="989"/>
    </row>
    <row r="980" spans="1:26" ht="15.75" customHeight="1">
      <c r="A980" s="989"/>
      <c r="B980" s="1079"/>
      <c r="C980" s="989"/>
      <c r="D980" s="989"/>
      <c r="E980" s="989"/>
      <c r="F980" s="989"/>
      <c r="G980" s="989"/>
      <c r="H980" s="989"/>
      <c r="I980" s="989"/>
      <c r="J980" s="989"/>
      <c r="K980" s="989"/>
      <c r="L980" s="989"/>
      <c r="M980" s="989"/>
      <c r="N980" s="989"/>
      <c r="O980" s="989"/>
      <c r="P980" s="989"/>
      <c r="Q980" s="989"/>
      <c r="R980" s="989"/>
      <c r="S980" s="989"/>
      <c r="T980" s="989"/>
      <c r="U980" s="989"/>
      <c r="V980" s="989"/>
      <c r="W980" s="989"/>
      <c r="X980" s="989"/>
      <c r="Y980" s="989"/>
      <c r="Z980" s="989"/>
    </row>
    <row r="981" spans="1:26" ht="15.75" customHeight="1">
      <c r="A981" s="989"/>
      <c r="B981" s="1079"/>
      <c r="C981" s="989"/>
      <c r="D981" s="989"/>
      <c r="E981" s="989"/>
      <c r="F981" s="989"/>
      <c r="G981" s="989"/>
      <c r="H981" s="989"/>
      <c r="I981" s="989"/>
      <c r="J981" s="989"/>
      <c r="K981" s="989"/>
      <c r="L981" s="989"/>
      <c r="M981" s="989"/>
      <c r="N981" s="989"/>
      <c r="O981" s="989"/>
      <c r="P981" s="989"/>
      <c r="Q981" s="989"/>
      <c r="R981" s="989"/>
      <c r="S981" s="989"/>
      <c r="T981" s="989"/>
      <c r="U981" s="989"/>
      <c r="V981" s="989"/>
      <c r="W981" s="989"/>
      <c r="X981" s="989"/>
      <c r="Y981" s="989"/>
      <c r="Z981" s="989"/>
    </row>
    <row r="982" spans="1:26" ht="15.75" customHeight="1">
      <c r="A982" s="989"/>
      <c r="B982" s="1079"/>
      <c r="C982" s="989"/>
      <c r="D982" s="989"/>
      <c r="E982" s="989"/>
      <c r="F982" s="989"/>
      <c r="G982" s="989"/>
      <c r="H982" s="989"/>
      <c r="I982" s="989"/>
      <c r="J982" s="989"/>
      <c r="K982" s="989"/>
      <c r="L982" s="989"/>
      <c r="M982" s="989"/>
      <c r="N982" s="989"/>
      <c r="O982" s="989"/>
      <c r="P982" s="989"/>
      <c r="Q982" s="989"/>
      <c r="R982" s="989"/>
      <c r="S982" s="989"/>
      <c r="T982" s="989"/>
      <c r="U982" s="989"/>
      <c r="V982" s="989"/>
      <c r="W982" s="989"/>
      <c r="X982" s="989"/>
      <c r="Y982" s="989"/>
      <c r="Z982" s="989"/>
    </row>
    <row r="983" spans="1:26" ht="15.75" customHeight="1">
      <c r="A983" s="989"/>
      <c r="B983" s="1079"/>
      <c r="C983" s="989"/>
      <c r="D983" s="989"/>
      <c r="E983" s="989"/>
      <c r="F983" s="989"/>
      <c r="G983" s="989"/>
      <c r="H983" s="989"/>
      <c r="I983" s="989"/>
      <c r="J983" s="989"/>
      <c r="K983" s="989"/>
      <c r="L983" s="989"/>
      <c r="M983" s="989"/>
      <c r="N983" s="989"/>
      <c r="O983" s="989"/>
      <c r="P983" s="989"/>
      <c r="Q983" s="989"/>
      <c r="R983" s="989"/>
      <c r="S983" s="989"/>
      <c r="T983" s="989"/>
      <c r="U983" s="989"/>
      <c r="V983" s="989"/>
      <c r="W983" s="989"/>
      <c r="X983" s="989"/>
      <c r="Y983" s="989"/>
      <c r="Z983" s="989"/>
    </row>
    <row r="984" spans="1:26" ht="15.75" customHeight="1">
      <c r="A984" s="989"/>
      <c r="B984" s="1079"/>
      <c r="C984" s="989"/>
      <c r="D984" s="989"/>
      <c r="E984" s="989"/>
      <c r="F984" s="989"/>
      <c r="G984" s="989"/>
      <c r="H984" s="989"/>
      <c r="I984" s="989"/>
      <c r="J984" s="989"/>
      <c r="K984" s="989"/>
      <c r="L984" s="989"/>
      <c r="M984" s="989"/>
      <c r="N984" s="989"/>
      <c r="O984" s="989"/>
      <c r="P984" s="989"/>
      <c r="Q984" s="989"/>
      <c r="R984" s="989"/>
      <c r="S984" s="989"/>
      <c r="T984" s="989"/>
      <c r="U984" s="989"/>
      <c r="V984" s="989"/>
      <c r="W984" s="989"/>
      <c r="X984" s="989"/>
      <c r="Y984" s="989"/>
      <c r="Z984" s="989"/>
    </row>
    <row r="985" spans="1:26" ht="15.75" customHeight="1">
      <c r="A985" s="989"/>
      <c r="B985" s="1079"/>
      <c r="C985" s="989"/>
      <c r="D985" s="989"/>
      <c r="E985" s="989"/>
      <c r="F985" s="989"/>
      <c r="G985" s="989"/>
      <c r="H985" s="989"/>
      <c r="I985" s="989"/>
      <c r="J985" s="989"/>
      <c r="K985" s="989"/>
      <c r="L985" s="989"/>
      <c r="M985" s="989"/>
      <c r="N985" s="989"/>
      <c r="O985" s="989"/>
      <c r="P985" s="989"/>
      <c r="Q985" s="989"/>
      <c r="R985" s="989"/>
      <c r="S985" s="989"/>
      <c r="T985" s="989"/>
      <c r="U985" s="989"/>
      <c r="V985" s="989"/>
      <c r="W985" s="989"/>
      <c r="X985" s="989"/>
      <c r="Y985" s="989"/>
      <c r="Z985" s="989"/>
    </row>
    <row r="986" spans="1:26" ht="15.75" customHeight="1">
      <c r="A986" s="989"/>
      <c r="B986" s="1079"/>
      <c r="C986" s="989"/>
      <c r="D986" s="989"/>
      <c r="E986" s="989"/>
      <c r="F986" s="989"/>
      <c r="G986" s="989"/>
      <c r="H986" s="989"/>
      <c r="I986" s="989"/>
      <c r="J986" s="989"/>
      <c r="K986" s="989"/>
      <c r="L986" s="989"/>
      <c r="M986" s="989"/>
      <c r="N986" s="989"/>
      <c r="O986" s="989"/>
      <c r="P986" s="989"/>
      <c r="Q986" s="989"/>
      <c r="R986" s="989"/>
      <c r="S986" s="989"/>
      <c r="T986" s="989"/>
      <c r="U986" s="989"/>
      <c r="V986" s="989"/>
      <c r="W986" s="989"/>
      <c r="X986" s="989"/>
      <c r="Y986" s="989"/>
      <c r="Z986" s="989"/>
    </row>
    <row r="987" spans="1:26" ht="15.75" customHeight="1">
      <c r="A987" s="989"/>
      <c r="B987" s="1079"/>
      <c r="C987" s="989"/>
      <c r="D987" s="989"/>
      <c r="E987" s="989"/>
      <c r="F987" s="989"/>
      <c r="G987" s="989"/>
      <c r="H987" s="989"/>
      <c r="I987" s="989"/>
      <c r="J987" s="989"/>
      <c r="K987" s="989"/>
      <c r="L987" s="989"/>
      <c r="M987" s="989"/>
      <c r="N987" s="989"/>
      <c r="O987" s="989"/>
      <c r="P987" s="989"/>
      <c r="Q987" s="989"/>
      <c r="R987" s="989"/>
      <c r="S987" s="989"/>
      <c r="T987" s="989"/>
      <c r="U987" s="989"/>
      <c r="V987" s="989"/>
      <c r="W987" s="989"/>
      <c r="X987" s="989"/>
      <c r="Y987" s="989"/>
      <c r="Z987" s="989"/>
    </row>
    <row r="988" spans="1:26" ht="15.75" customHeight="1">
      <c r="A988" s="989"/>
      <c r="B988" s="1079"/>
      <c r="C988" s="989"/>
      <c r="D988" s="989"/>
      <c r="E988" s="989"/>
      <c r="F988" s="989"/>
      <c r="G988" s="989"/>
      <c r="H988" s="989"/>
      <c r="I988" s="989"/>
      <c r="J988" s="989"/>
      <c r="K988" s="989"/>
      <c r="L988" s="989"/>
      <c r="M988" s="989"/>
      <c r="N988" s="989"/>
      <c r="O988" s="989"/>
      <c r="P988" s="989"/>
      <c r="Q988" s="989"/>
      <c r="R988" s="989"/>
      <c r="S988" s="989"/>
      <c r="T988" s="989"/>
      <c r="U988" s="989"/>
      <c r="V988" s="989"/>
      <c r="W988" s="989"/>
      <c r="X988" s="989"/>
      <c r="Y988" s="989"/>
      <c r="Z988" s="989"/>
    </row>
    <row r="989" spans="1:26" ht="15.75" customHeight="1">
      <c r="A989" s="989"/>
      <c r="B989" s="1079"/>
      <c r="C989" s="989"/>
      <c r="D989" s="989"/>
      <c r="E989" s="989"/>
      <c r="F989" s="989"/>
      <c r="G989" s="989"/>
      <c r="H989" s="989"/>
      <c r="I989" s="989"/>
      <c r="J989" s="989"/>
      <c r="K989" s="989"/>
      <c r="L989" s="989"/>
      <c r="M989" s="989"/>
      <c r="N989" s="989"/>
      <c r="O989" s="989"/>
      <c r="P989" s="989"/>
      <c r="Q989" s="989"/>
      <c r="R989" s="989"/>
      <c r="S989" s="989"/>
      <c r="T989" s="989"/>
      <c r="U989" s="989"/>
      <c r="V989" s="989"/>
      <c r="W989" s="989"/>
      <c r="X989" s="989"/>
      <c r="Y989" s="989"/>
      <c r="Z989" s="989"/>
    </row>
    <row r="990" spans="1:26" ht="15.75" customHeight="1">
      <c r="A990" s="989"/>
      <c r="B990" s="1079"/>
      <c r="C990" s="989"/>
      <c r="D990" s="989"/>
      <c r="E990" s="989"/>
      <c r="F990" s="989"/>
      <c r="G990" s="989"/>
      <c r="H990" s="989"/>
      <c r="I990" s="989"/>
      <c r="J990" s="989"/>
      <c r="K990" s="989"/>
      <c r="L990" s="989"/>
      <c r="M990" s="989"/>
      <c r="N990" s="989"/>
      <c r="O990" s="989"/>
      <c r="P990" s="989"/>
      <c r="Q990" s="989"/>
      <c r="R990" s="989"/>
      <c r="S990" s="989"/>
      <c r="T990" s="989"/>
      <c r="U990" s="989"/>
      <c r="V990" s="989"/>
      <c r="W990" s="989"/>
      <c r="X990" s="989"/>
      <c r="Y990" s="989"/>
      <c r="Z990" s="989"/>
    </row>
    <row r="991" spans="1:26" ht="15.75" customHeight="1">
      <c r="A991" s="989"/>
      <c r="B991" s="1079"/>
      <c r="C991" s="989"/>
      <c r="D991" s="989"/>
      <c r="E991" s="989"/>
      <c r="F991" s="989"/>
      <c r="G991" s="989"/>
      <c r="H991" s="989"/>
      <c r="I991" s="989"/>
      <c r="J991" s="989"/>
      <c r="K991" s="989"/>
      <c r="L991" s="989"/>
      <c r="M991" s="989"/>
      <c r="N991" s="989"/>
      <c r="O991" s="989"/>
      <c r="P991" s="989"/>
      <c r="Q991" s="989"/>
      <c r="R991" s="989"/>
      <c r="S991" s="989"/>
      <c r="T991" s="989"/>
      <c r="U991" s="989"/>
      <c r="V991" s="989"/>
      <c r="W991" s="989"/>
      <c r="X991" s="989"/>
      <c r="Y991" s="989"/>
      <c r="Z991" s="989"/>
    </row>
    <row r="992" spans="1:26" ht="15.75" customHeight="1">
      <c r="A992" s="989"/>
      <c r="B992" s="1079"/>
      <c r="C992" s="989"/>
      <c r="D992" s="989"/>
      <c r="E992" s="989"/>
      <c r="F992" s="989"/>
      <c r="G992" s="989"/>
      <c r="H992" s="989"/>
      <c r="I992" s="989"/>
      <c r="J992" s="989"/>
      <c r="K992" s="989"/>
      <c r="L992" s="989"/>
      <c r="M992" s="989"/>
      <c r="N992" s="989"/>
      <c r="O992" s="989"/>
      <c r="P992" s="989"/>
      <c r="Q992" s="989"/>
      <c r="R992" s="989"/>
      <c r="S992" s="989"/>
      <c r="T992" s="989"/>
      <c r="U992" s="989"/>
      <c r="V992" s="989"/>
      <c r="W992" s="989"/>
      <c r="X992" s="989"/>
      <c r="Y992" s="989"/>
      <c r="Z992" s="989"/>
    </row>
    <row r="993" spans="1:26" ht="15.75" customHeight="1">
      <c r="A993" s="989"/>
      <c r="B993" s="1079"/>
      <c r="C993" s="989"/>
      <c r="D993" s="989"/>
      <c r="E993" s="989"/>
      <c r="F993" s="989"/>
      <c r="G993" s="989"/>
      <c r="H993" s="989"/>
      <c r="I993" s="989"/>
      <c r="J993" s="989"/>
      <c r="K993" s="989"/>
      <c r="L993" s="989"/>
      <c r="M993" s="989"/>
      <c r="N993" s="989"/>
      <c r="O993" s="989"/>
      <c r="P993" s="989"/>
      <c r="Q993" s="989"/>
      <c r="R993" s="989"/>
      <c r="S993" s="989"/>
      <c r="T993" s="989"/>
      <c r="U993" s="989"/>
      <c r="V993" s="989"/>
      <c r="W993" s="989"/>
      <c r="X993" s="989"/>
      <c r="Y993" s="989"/>
      <c r="Z993" s="989"/>
    </row>
    <row r="994" spans="1:26" ht="15.75" customHeight="1">
      <c r="A994" s="989"/>
      <c r="B994" s="1079"/>
      <c r="C994" s="989"/>
      <c r="D994" s="989"/>
      <c r="E994" s="989"/>
      <c r="F994" s="989"/>
      <c r="G994" s="989"/>
      <c r="H994" s="989"/>
      <c r="I994" s="989"/>
      <c r="J994" s="989"/>
      <c r="K994" s="989"/>
      <c r="L994" s="989"/>
      <c r="M994" s="989"/>
      <c r="N994" s="989"/>
      <c r="O994" s="989"/>
      <c r="P994" s="989"/>
      <c r="Q994" s="989"/>
      <c r="R994" s="989"/>
      <c r="S994" s="989"/>
      <c r="T994" s="989"/>
      <c r="U994" s="989"/>
      <c r="V994" s="989"/>
      <c r="W994" s="989"/>
      <c r="X994" s="989"/>
      <c r="Y994" s="989"/>
      <c r="Z994" s="989"/>
    </row>
    <row r="995" spans="1:26" ht="15.75" customHeight="1">
      <c r="A995" s="989"/>
      <c r="B995" s="1079"/>
      <c r="C995" s="989"/>
      <c r="D995" s="989"/>
      <c r="E995" s="989"/>
      <c r="F995" s="989"/>
      <c r="G995" s="989"/>
      <c r="H995" s="989"/>
      <c r="I995" s="989"/>
      <c r="J995" s="989"/>
      <c r="K995" s="989"/>
      <c r="L995" s="989"/>
      <c r="M995" s="989"/>
      <c r="N995" s="989"/>
      <c r="O995" s="989"/>
      <c r="P995" s="989"/>
      <c r="Q995" s="989"/>
      <c r="R995" s="989"/>
      <c r="S995" s="989"/>
      <c r="T995" s="989"/>
      <c r="U995" s="989"/>
      <c r="V995" s="989"/>
      <c r="W995" s="989"/>
      <c r="X995" s="989"/>
      <c r="Y995" s="989"/>
      <c r="Z995" s="989"/>
    </row>
    <row r="996" spans="1:26" ht="15.75" customHeight="1">
      <c r="A996" s="989"/>
      <c r="B996" s="1079"/>
      <c r="C996" s="989"/>
      <c r="D996" s="989"/>
      <c r="E996" s="989"/>
      <c r="F996" s="989"/>
      <c r="G996" s="989"/>
      <c r="H996" s="989"/>
      <c r="I996" s="989"/>
      <c r="J996" s="989"/>
      <c r="K996" s="989"/>
      <c r="L996" s="989"/>
      <c r="M996" s="989"/>
      <c r="N996" s="989"/>
      <c r="O996" s="989"/>
      <c r="P996" s="989"/>
      <c r="Q996" s="989"/>
      <c r="R996" s="989"/>
      <c r="S996" s="989"/>
      <c r="T996" s="989"/>
      <c r="U996" s="989"/>
      <c r="V996" s="989"/>
      <c r="W996" s="989"/>
      <c r="X996" s="989"/>
      <c r="Y996" s="989"/>
      <c r="Z996" s="989"/>
    </row>
    <row r="997" spans="1:26" ht="15.75" customHeight="1">
      <c r="A997" s="989"/>
      <c r="B997" s="1079"/>
      <c r="C997" s="989"/>
      <c r="D997" s="989"/>
      <c r="E997" s="989"/>
      <c r="F997" s="989"/>
      <c r="G997" s="989"/>
      <c r="H997" s="989"/>
      <c r="I997" s="989"/>
      <c r="J997" s="989"/>
      <c r="K997" s="989"/>
      <c r="L997" s="989"/>
      <c r="M997" s="989"/>
      <c r="N997" s="989"/>
      <c r="O997" s="989"/>
      <c r="P997" s="989"/>
      <c r="Q997" s="989"/>
      <c r="R997" s="989"/>
      <c r="S997" s="989"/>
      <c r="T997" s="989"/>
      <c r="U997" s="989"/>
      <c r="V997" s="989"/>
      <c r="W997" s="989"/>
      <c r="X997" s="989"/>
      <c r="Y997" s="989"/>
      <c r="Z997" s="989"/>
    </row>
    <row r="998" spans="1:26" ht="15.75" customHeight="1">
      <c r="A998" s="989"/>
      <c r="B998" s="1079"/>
      <c r="C998" s="989"/>
      <c r="D998" s="989"/>
      <c r="E998" s="989"/>
      <c r="F998" s="989"/>
      <c r="G998" s="989"/>
      <c r="H998" s="989"/>
      <c r="I998" s="989"/>
      <c r="J998" s="989"/>
      <c r="K998" s="989"/>
      <c r="L998" s="989"/>
      <c r="M998" s="989"/>
      <c r="N998" s="989"/>
      <c r="O998" s="989"/>
      <c r="P998" s="989"/>
      <c r="Q998" s="989"/>
      <c r="R998" s="989"/>
      <c r="S998" s="989"/>
      <c r="T998" s="989"/>
      <c r="U998" s="989"/>
      <c r="V998" s="989"/>
      <c r="W998" s="989"/>
      <c r="X998" s="989"/>
      <c r="Y998" s="989"/>
      <c r="Z998" s="989"/>
    </row>
    <row r="999" spans="1:26" ht="15.75" customHeight="1">
      <c r="A999" s="989"/>
      <c r="B999" s="1079"/>
      <c r="C999" s="989"/>
      <c r="D999" s="989"/>
      <c r="E999" s="989"/>
      <c r="F999" s="989"/>
      <c r="G999" s="989"/>
      <c r="H999" s="989"/>
      <c r="I999" s="989"/>
      <c r="J999" s="989"/>
      <c r="K999" s="989"/>
      <c r="L999" s="989"/>
      <c r="M999" s="989"/>
      <c r="N999" s="989"/>
      <c r="O999" s="989"/>
      <c r="P999" s="989"/>
      <c r="Q999" s="989"/>
      <c r="R999" s="989"/>
      <c r="S999" s="989"/>
      <c r="T999" s="989"/>
      <c r="U999" s="989"/>
      <c r="V999" s="989"/>
      <c r="W999" s="989"/>
      <c r="X999" s="989"/>
      <c r="Y999" s="989"/>
      <c r="Z999" s="989"/>
    </row>
    <row r="1000" spans="1:26" ht="15.75" customHeight="1">
      <c r="A1000" s="989"/>
      <c r="B1000" s="1079"/>
      <c r="C1000" s="989"/>
      <c r="D1000" s="989"/>
      <c r="E1000" s="989"/>
      <c r="F1000" s="989"/>
      <c r="G1000" s="989"/>
      <c r="H1000" s="989"/>
      <c r="I1000" s="989"/>
      <c r="J1000" s="989"/>
      <c r="K1000" s="989"/>
      <c r="L1000" s="989"/>
      <c r="M1000" s="989"/>
      <c r="N1000" s="989"/>
      <c r="O1000" s="989"/>
      <c r="P1000" s="989"/>
      <c r="Q1000" s="989"/>
      <c r="R1000" s="989"/>
      <c r="S1000" s="989"/>
      <c r="T1000" s="989"/>
      <c r="U1000" s="989"/>
      <c r="V1000" s="989"/>
      <c r="W1000" s="989"/>
      <c r="X1000" s="989"/>
      <c r="Y1000" s="989"/>
      <c r="Z1000" s="989"/>
    </row>
  </sheetData>
  <mergeCells count="50">
    <mergeCell ref="A2:A14"/>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A15:A51"/>
    <mergeCell ref="C15:M15"/>
    <mergeCell ref="C16:M16"/>
    <mergeCell ref="B17:B23"/>
    <mergeCell ref="F22:K22"/>
    <mergeCell ref="C11:M11"/>
    <mergeCell ref="C12:M12"/>
    <mergeCell ref="C13:M13"/>
    <mergeCell ref="C14:D14"/>
    <mergeCell ref="F14:M14"/>
    <mergeCell ref="B24:B27"/>
    <mergeCell ref="B31:B33"/>
    <mergeCell ref="B34:B43"/>
    <mergeCell ref="B44:B47"/>
    <mergeCell ref="F45:F46"/>
    <mergeCell ref="L45:M46"/>
    <mergeCell ref="C48:M48"/>
    <mergeCell ref="C49:M49"/>
    <mergeCell ref="C50:M50"/>
    <mergeCell ref="C51:M51"/>
    <mergeCell ref="G45:J46"/>
    <mergeCell ref="C61:M61"/>
    <mergeCell ref="C56:M56"/>
    <mergeCell ref="C57:M57"/>
    <mergeCell ref="A58:A60"/>
    <mergeCell ref="C58:M58"/>
    <mergeCell ref="C59:M59"/>
    <mergeCell ref="C60:M60"/>
    <mergeCell ref="A52:A57"/>
    <mergeCell ref="C52:M52"/>
    <mergeCell ref="C53:M53"/>
    <mergeCell ref="C54:M54"/>
    <mergeCell ref="C55:M55"/>
  </mergeCells>
  <dataValidations count="1">
    <dataValidation type="list" allowBlank="1" showErrorMessage="1" sqref="I7" xr:uid="{1E324746-55BD-8444-9399-3DE25D22049F}">
      <formula1>INDIRECT($C$7)</formula1>
    </dataValidation>
  </dataValidation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ABAC2-19B2-4493-AD54-E6EE72AA2A65}">
  <sheetPr>
    <tabColor rgb="FF0070C0"/>
  </sheetPr>
  <dimension ref="A1:M61"/>
  <sheetViews>
    <sheetView topLeftCell="A46" zoomScale="85" zoomScaleNormal="85" workbookViewId="0">
      <selection activeCell="C59" sqref="C59:M59"/>
    </sheetView>
  </sheetViews>
  <sheetFormatPr baseColWidth="10" defaultColWidth="11.5" defaultRowHeight="16"/>
  <cols>
    <col min="1" max="1" width="25.1640625" style="12" customWidth="1"/>
    <col min="2" max="2" width="39.1640625" style="43" customWidth="1"/>
    <col min="3" max="8" width="11.5" style="12"/>
    <col min="9" max="9" width="11.5" style="12" customWidth="1"/>
    <col min="10" max="16384" width="11.5" style="12"/>
  </cols>
  <sheetData>
    <row r="1" spans="1:13" ht="17" thickBot="1">
      <c r="A1" s="60"/>
      <c r="B1" s="61" t="s">
        <v>1290</v>
      </c>
      <c r="C1" s="62"/>
      <c r="D1" s="62"/>
      <c r="E1" s="62"/>
      <c r="F1" s="62"/>
      <c r="G1" s="62"/>
      <c r="H1" s="62"/>
      <c r="I1" s="62"/>
      <c r="J1" s="62"/>
      <c r="K1" s="62"/>
      <c r="L1" s="62"/>
      <c r="M1" s="63"/>
    </row>
    <row r="2" spans="1:13" ht="27" customHeight="1">
      <c r="A2" s="1186" t="s">
        <v>414</v>
      </c>
      <c r="B2" s="150" t="s">
        <v>415</v>
      </c>
      <c r="C2" s="1475" t="s">
        <v>1288</v>
      </c>
      <c r="D2" s="1476"/>
      <c r="E2" s="1476"/>
      <c r="F2" s="1476"/>
      <c r="G2" s="1476"/>
      <c r="H2" s="1476"/>
      <c r="I2" s="1476"/>
      <c r="J2" s="1476"/>
      <c r="K2" s="1476"/>
      <c r="L2" s="1476"/>
      <c r="M2" s="1477"/>
    </row>
    <row r="3" spans="1:13" ht="45.75" customHeight="1">
      <c r="A3" s="1187"/>
      <c r="B3" s="162" t="s">
        <v>499</v>
      </c>
      <c r="C3" s="1388" t="s">
        <v>355</v>
      </c>
      <c r="D3" s="1389"/>
      <c r="E3" s="1389"/>
      <c r="F3" s="1389"/>
      <c r="G3" s="1389"/>
      <c r="H3" s="1389"/>
      <c r="I3" s="1389"/>
      <c r="J3" s="1389"/>
      <c r="K3" s="1389"/>
      <c r="L3" s="1389"/>
      <c r="M3" s="1390"/>
    </row>
    <row r="4" spans="1:13" ht="17.25" customHeight="1">
      <c r="A4" s="1187"/>
      <c r="B4" s="153" t="s">
        <v>290</v>
      </c>
      <c r="C4" s="122" t="s">
        <v>353</v>
      </c>
      <c r="D4" s="1441"/>
      <c r="E4" s="1442"/>
      <c r="F4" s="1205" t="s">
        <v>291</v>
      </c>
      <c r="G4" s="1206"/>
      <c r="H4" s="125" t="s">
        <v>354</v>
      </c>
      <c r="I4" s="1275"/>
      <c r="J4" s="1203"/>
      <c r="K4" s="1203"/>
      <c r="L4" s="1203"/>
      <c r="M4" s="1204"/>
    </row>
    <row r="5" spans="1:13" ht="17.25" customHeight="1">
      <c r="A5" s="1187"/>
      <c r="B5" s="153" t="s">
        <v>418</v>
      </c>
      <c r="C5" s="1202" t="s">
        <v>419</v>
      </c>
      <c r="D5" s="1203"/>
      <c r="E5" s="1203"/>
      <c r="F5" s="1203"/>
      <c r="G5" s="1203"/>
      <c r="H5" s="1203"/>
      <c r="I5" s="1203"/>
      <c r="J5" s="1203"/>
      <c r="K5" s="1203"/>
      <c r="L5" s="1203"/>
      <c r="M5" s="1204"/>
    </row>
    <row r="6" spans="1:13" ht="17">
      <c r="A6" s="1187"/>
      <c r="B6" s="153" t="s">
        <v>420</v>
      </c>
      <c r="C6" s="242" t="s">
        <v>419</v>
      </c>
      <c r="D6" s="126"/>
      <c r="E6" s="126"/>
      <c r="F6" s="126"/>
      <c r="G6" s="126"/>
      <c r="H6" s="126"/>
      <c r="I6" s="126"/>
      <c r="J6" s="126"/>
      <c r="K6" s="126"/>
      <c r="L6" s="126"/>
      <c r="M6" s="127"/>
    </row>
    <row r="7" spans="1:13" ht="17">
      <c r="A7" s="1187"/>
      <c r="B7" s="162" t="s">
        <v>421</v>
      </c>
      <c r="C7" s="1469" t="s">
        <v>10</v>
      </c>
      <c r="D7" s="1470"/>
      <c r="E7" s="294"/>
      <c r="F7" s="294"/>
      <c r="G7" s="295"/>
      <c r="H7" s="67" t="s">
        <v>294</v>
      </c>
      <c r="I7" s="1193" t="s">
        <v>18</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90" t="s">
        <v>327</v>
      </c>
      <c r="D9" s="1471"/>
      <c r="E9" s="28"/>
      <c r="F9" s="1190"/>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55.5" customHeight="1">
      <c r="A11" s="1187"/>
      <c r="B11" s="162" t="s">
        <v>424</v>
      </c>
      <c r="C11" s="1214" t="s">
        <v>1291</v>
      </c>
      <c r="D11" s="1215"/>
      <c r="E11" s="1215"/>
      <c r="F11" s="1215"/>
      <c r="G11" s="1215"/>
      <c r="H11" s="1215"/>
      <c r="I11" s="1215"/>
      <c r="J11" s="1215"/>
      <c r="K11" s="1215"/>
      <c r="L11" s="1215"/>
      <c r="M11" s="1218"/>
    </row>
    <row r="12" spans="1:13" ht="219" customHeight="1">
      <c r="A12" s="1187"/>
      <c r="B12" s="162" t="s">
        <v>503</v>
      </c>
      <c r="C12" s="1214" t="s">
        <v>1292</v>
      </c>
      <c r="D12" s="1215"/>
      <c r="E12" s="1215"/>
      <c r="F12" s="1215"/>
      <c r="G12" s="1215"/>
      <c r="H12" s="1215"/>
      <c r="I12" s="1215"/>
      <c r="J12" s="1215"/>
      <c r="K12" s="1215"/>
      <c r="L12" s="1215"/>
      <c r="M12" s="1218"/>
    </row>
    <row r="13" spans="1:13" ht="51" customHeight="1">
      <c r="A13" s="1187"/>
      <c r="B13" s="162" t="s">
        <v>504</v>
      </c>
      <c r="C13" s="1254" t="s">
        <v>350</v>
      </c>
      <c r="D13" s="1255"/>
      <c r="E13" s="1255"/>
      <c r="F13" s="1255"/>
      <c r="G13" s="1255"/>
      <c r="H13" s="1255"/>
      <c r="I13" s="1255"/>
      <c r="J13" s="1255"/>
      <c r="K13" s="1255"/>
      <c r="L13" s="1255"/>
      <c r="M13" s="1256"/>
    </row>
    <row r="14" spans="1:13" ht="36.75" customHeight="1">
      <c r="A14" s="1187"/>
      <c r="B14" s="1273" t="s">
        <v>505</v>
      </c>
      <c r="C14" s="1184" t="s">
        <v>86</v>
      </c>
      <c r="D14" s="1185"/>
      <c r="E14" s="91" t="s">
        <v>108</v>
      </c>
      <c r="F14" s="1279" t="s">
        <v>360</v>
      </c>
      <c r="G14" s="1215"/>
      <c r="H14" s="1215"/>
      <c r="I14" s="1215"/>
      <c r="J14" s="1215"/>
      <c r="K14" s="1215"/>
      <c r="L14" s="1215"/>
      <c r="M14" s="1218"/>
    </row>
    <row r="15" spans="1:13">
      <c r="A15" s="1187"/>
      <c r="B15" s="1274"/>
      <c r="C15" s="1184"/>
      <c r="D15" s="1185"/>
      <c r="E15" s="1185"/>
      <c r="F15" s="1185"/>
      <c r="G15" s="1185"/>
      <c r="H15" s="1185"/>
      <c r="I15" s="1185"/>
      <c r="J15" s="1185"/>
      <c r="K15" s="1185"/>
      <c r="L15" s="1185"/>
      <c r="M15" s="1272"/>
    </row>
    <row r="16" spans="1:13" ht="17">
      <c r="A16" s="1178" t="s">
        <v>238</v>
      </c>
      <c r="B16" s="151" t="s">
        <v>280</v>
      </c>
      <c r="C16" s="1184" t="s">
        <v>1</v>
      </c>
      <c r="D16" s="1185"/>
      <c r="E16" s="1185"/>
      <c r="F16" s="1185"/>
      <c r="G16" s="1185"/>
      <c r="H16" s="1185"/>
      <c r="I16" s="1185"/>
      <c r="J16" s="1185"/>
      <c r="K16" s="1185"/>
      <c r="L16" s="1185"/>
      <c r="M16" s="1272"/>
    </row>
    <row r="17" spans="1:13" ht="32" customHeight="1">
      <c r="A17" s="1179"/>
      <c r="B17" s="151" t="s">
        <v>507</v>
      </c>
      <c r="C17" s="1184" t="s">
        <v>1293</v>
      </c>
      <c r="D17" s="1185"/>
      <c r="E17" s="1185"/>
      <c r="F17" s="1185"/>
      <c r="G17" s="1185"/>
      <c r="H17" s="1185"/>
      <c r="I17" s="1185"/>
      <c r="J17" s="1185"/>
      <c r="K17" s="1185"/>
      <c r="L17" s="1185"/>
      <c r="M17" s="127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19" t="s">
        <v>430</v>
      </c>
      <c r="E23" s="18" t="s">
        <v>436</v>
      </c>
      <c r="F23" s="310" t="s">
        <v>1294</v>
      </c>
      <c r="G23" s="139"/>
      <c r="H23" s="139"/>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t="s">
        <v>509</v>
      </c>
      <c r="K26" s="24"/>
      <c r="L26" s="26"/>
      <c r="M26" s="116"/>
    </row>
    <row r="27" spans="1:13" ht="17">
      <c r="A27" s="1179"/>
      <c r="B27" s="1174"/>
      <c r="C27" s="77" t="s">
        <v>441</v>
      </c>
      <c r="D27" s="25"/>
      <c r="E27" s="26"/>
      <c r="F27" s="18" t="s">
        <v>442</v>
      </c>
      <c r="G27" s="20"/>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296" t="s">
        <v>830</v>
      </c>
      <c r="E30" s="24"/>
      <c r="F30" s="32" t="s">
        <v>445</v>
      </c>
      <c r="G30" s="297" t="s">
        <v>354</v>
      </c>
      <c r="H30" s="24"/>
      <c r="I30" s="32" t="s">
        <v>446</v>
      </c>
      <c r="J30" s="298" t="s">
        <v>354</v>
      </c>
      <c r="K30" s="299"/>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266">
        <v>2024</v>
      </c>
      <c r="E33" s="35"/>
      <c r="F33" s="24" t="s">
        <v>449</v>
      </c>
      <c r="G33" s="441" t="s">
        <v>482</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6">
        <v>2023</v>
      </c>
      <c r="E36" s="6"/>
      <c r="F36" s="6">
        <v>2024</v>
      </c>
      <c r="G36" s="6"/>
      <c r="H36" s="141">
        <v>2025</v>
      </c>
      <c r="I36" s="141"/>
      <c r="J36" s="141">
        <v>2026</v>
      </c>
      <c r="K36" s="6"/>
      <c r="L36" s="6">
        <v>2027</v>
      </c>
      <c r="M36" s="40"/>
    </row>
    <row r="37" spans="1:13">
      <c r="A37" s="1179"/>
      <c r="B37" s="1174"/>
      <c r="C37" s="88"/>
      <c r="D37" s="301"/>
      <c r="E37" s="9"/>
      <c r="F37" s="772">
        <v>1</v>
      </c>
      <c r="G37" s="772"/>
      <c r="H37" s="772"/>
      <c r="I37" s="772"/>
      <c r="J37" s="772">
        <v>1</v>
      </c>
      <c r="K37" s="772"/>
      <c r="L37" s="772"/>
      <c r="M37" s="100"/>
    </row>
    <row r="38" spans="1:13">
      <c r="A38" s="1179"/>
      <c r="B38" s="1174"/>
      <c r="C38" s="88"/>
      <c r="D38" s="6">
        <v>2028</v>
      </c>
      <c r="E38" s="6"/>
      <c r="F38" s="6">
        <v>2029</v>
      </c>
      <c r="G38" s="6"/>
      <c r="H38" s="141">
        <v>2030</v>
      </c>
      <c r="I38" s="141"/>
      <c r="J38" s="141">
        <v>2031</v>
      </c>
      <c r="K38" s="6"/>
      <c r="L38" s="6">
        <v>2032</v>
      </c>
      <c r="M38" s="16"/>
    </row>
    <row r="39" spans="1:13">
      <c r="A39" s="1179"/>
      <c r="B39" s="1174"/>
      <c r="C39" s="88"/>
      <c r="D39" s="772">
        <v>1</v>
      </c>
      <c r="E39" s="772"/>
      <c r="F39" s="772"/>
      <c r="G39" s="772"/>
      <c r="H39" s="772">
        <v>1</v>
      </c>
      <c r="I39" s="772"/>
      <c r="J39" s="772"/>
      <c r="K39" s="772"/>
      <c r="L39" s="772">
        <v>1</v>
      </c>
      <c r="M39" s="100"/>
    </row>
    <row r="40" spans="1:13">
      <c r="A40" s="1179"/>
      <c r="B40" s="1174"/>
      <c r="C40" s="88"/>
      <c r="D40" s="6">
        <v>2033</v>
      </c>
      <c r="E40" s="6"/>
      <c r="F40" s="6">
        <v>2034</v>
      </c>
      <c r="G40" s="6"/>
      <c r="H40" s="141" t="s">
        <v>455</v>
      </c>
      <c r="I40" s="141"/>
      <c r="J40" s="141"/>
      <c r="K40" s="6"/>
      <c r="L40" s="6"/>
      <c r="M40" s="16"/>
    </row>
    <row r="41" spans="1:13">
      <c r="A41" s="1179"/>
      <c r="B41" s="1174"/>
      <c r="C41" s="88"/>
      <c r="D41" s="772"/>
      <c r="E41" s="772"/>
      <c r="F41" s="772">
        <v>1</v>
      </c>
      <c r="G41" s="772"/>
      <c r="H41" s="772">
        <v>6</v>
      </c>
      <c r="I41" s="772"/>
      <c r="J41" s="772"/>
      <c r="K41" s="9"/>
      <c r="L41" s="98"/>
      <c r="M41" s="100"/>
    </row>
    <row r="42" spans="1:13">
      <c r="A42" s="1179"/>
      <c r="B42" s="1174"/>
      <c r="C42" s="88"/>
      <c r="D42" s="10"/>
      <c r="E42" s="99"/>
      <c r="F42" s="10"/>
      <c r="G42" s="99"/>
      <c r="H42" s="69"/>
      <c r="I42" s="70"/>
      <c r="J42" s="69"/>
      <c r="K42" s="70"/>
      <c r="L42" s="69"/>
      <c r="M42" s="71"/>
    </row>
    <row r="43" spans="1:13">
      <c r="A43" s="1179"/>
      <c r="B43" s="1174"/>
      <c r="C43" s="89"/>
      <c r="D43" s="10"/>
      <c r="E43" s="99"/>
      <c r="F43" s="10"/>
      <c r="G43" s="99"/>
      <c r="H43" s="97"/>
      <c r="I43" s="74"/>
      <c r="J43" s="97"/>
      <c r="K43" s="74"/>
      <c r="L43" s="97"/>
      <c r="M43" s="75"/>
    </row>
    <row r="44" spans="1:13" ht="18" customHeight="1">
      <c r="A44" s="1179"/>
      <c r="B44" s="1181" t="s">
        <v>456</v>
      </c>
      <c r="C44" s="79"/>
      <c r="D44" s="23"/>
      <c r="E44" s="23"/>
      <c r="F44" s="23"/>
      <c r="G44" s="23"/>
      <c r="H44" s="23"/>
      <c r="I44" s="23"/>
      <c r="J44" s="23"/>
      <c r="K44" s="23"/>
      <c r="L44" s="26"/>
      <c r="M44" s="116"/>
    </row>
    <row r="45" spans="1:13" ht="17">
      <c r="A45" s="1179"/>
      <c r="B45" s="1174"/>
      <c r="C45" s="117"/>
      <c r="D45" s="41" t="s">
        <v>93</v>
      </c>
      <c r="E45" s="42" t="s">
        <v>95</v>
      </c>
      <c r="F45" s="1176" t="s">
        <v>457</v>
      </c>
      <c r="G45" s="1177"/>
      <c r="H45" s="1177"/>
      <c r="I45" s="1177"/>
      <c r="J45" s="1177"/>
      <c r="K45" s="118" t="s">
        <v>458</v>
      </c>
      <c r="L45" s="1219"/>
      <c r="M45" s="1220"/>
    </row>
    <row r="46" spans="1:13" ht="17">
      <c r="A46" s="1179"/>
      <c r="B46" s="1174"/>
      <c r="C46" s="117"/>
      <c r="D46" s="773"/>
      <c r="E46" s="19" t="s">
        <v>430</v>
      </c>
      <c r="F46" s="1176"/>
      <c r="G46" s="1177"/>
      <c r="H46" s="1177"/>
      <c r="I46" s="1177"/>
      <c r="J46" s="1177"/>
      <c r="K46" s="26"/>
      <c r="L46" s="1221"/>
      <c r="M46" s="1222"/>
    </row>
    <row r="47" spans="1:13">
      <c r="A47" s="1179"/>
      <c r="B47" s="1175"/>
      <c r="C47" s="120"/>
      <c r="D47" s="121"/>
      <c r="E47" s="121"/>
      <c r="F47" s="121"/>
      <c r="G47" s="121"/>
      <c r="H47" s="121"/>
      <c r="I47" s="121"/>
      <c r="J47" s="121"/>
      <c r="K47" s="121"/>
      <c r="L47" s="26"/>
      <c r="M47" s="116"/>
    </row>
    <row r="48" spans="1:13" ht="68.25" customHeight="1">
      <c r="A48" s="1179"/>
      <c r="B48" s="151" t="s">
        <v>459</v>
      </c>
      <c r="C48" s="1254" t="s">
        <v>1295</v>
      </c>
      <c r="D48" s="1255"/>
      <c r="E48" s="1255"/>
      <c r="F48" s="1255"/>
      <c r="G48" s="1255"/>
      <c r="H48" s="1255"/>
      <c r="I48" s="1255"/>
      <c r="J48" s="1255"/>
      <c r="K48" s="1255"/>
      <c r="L48" s="1255"/>
      <c r="M48" s="1256"/>
    </row>
    <row r="49" spans="1:13" ht="17">
      <c r="A49" s="1179"/>
      <c r="B49" s="151" t="s">
        <v>460</v>
      </c>
      <c r="C49" s="248" t="s">
        <v>831</v>
      </c>
      <c r="D49" s="143"/>
      <c r="E49" s="143"/>
      <c r="F49" s="143"/>
      <c r="G49" s="143"/>
      <c r="H49" s="143"/>
      <c r="I49" s="143"/>
      <c r="J49" s="143"/>
      <c r="K49" s="143"/>
      <c r="L49" s="143"/>
      <c r="M49" s="144"/>
    </row>
    <row r="50" spans="1:13" ht="17">
      <c r="A50" s="1179"/>
      <c r="B50" s="151" t="s">
        <v>461</v>
      </c>
      <c r="C50" s="283">
        <v>30</v>
      </c>
      <c r="D50" s="143"/>
      <c r="E50" s="143"/>
      <c r="F50" s="143"/>
      <c r="G50" s="143"/>
      <c r="H50" s="143"/>
      <c r="I50" s="143"/>
      <c r="J50" s="143"/>
      <c r="K50" s="143"/>
      <c r="L50" s="143"/>
      <c r="M50" s="144"/>
    </row>
    <row r="51" spans="1:13" ht="17">
      <c r="A51" s="1179"/>
      <c r="B51" s="151" t="s">
        <v>462</v>
      </c>
      <c r="C51" s="300">
        <v>45717</v>
      </c>
      <c r="D51" s="143"/>
      <c r="E51" s="143"/>
      <c r="F51" s="143"/>
      <c r="G51" s="143"/>
      <c r="H51" s="143"/>
      <c r="I51" s="143"/>
      <c r="J51" s="143"/>
      <c r="K51" s="143"/>
      <c r="L51" s="143"/>
      <c r="M51" s="144"/>
    </row>
    <row r="52" spans="1:13" ht="15.75" customHeight="1">
      <c r="A52" s="1162" t="s">
        <v>250</v>
      </c>
      <c r="B52" s="155" t="s">
        <v>463</v>
      </c>
      <c r="C52" s="1164" t="s">
        <v>487</v>
      </c>
      <c r="D52" s="1165"/>
      <c r="E52" s="1165"/>
      <c r="F52" s="1165"/>
      <c r="G52" s="1165"/>
      <c r="H52" s="1165"/>
      <c r="I52" s="1165"/>
      <c r="J52" s="1165"/>
      <c r="K52" s="1165"/>
      <c r="L52" s="1165"/>
      <c r="M52" s="1166"/>
    </row>
    <row r="53" spans="1:13" ht="17">
      <c r="A53" s="1163"/>
      <c r="B53" s="155" t="s">
        <v>465</v>
      </c>
      <c r="C53" s="1164" t="s">
        <v>466</v>
      </c>
      <c r="D53" s="1165"/>
      <c r="E53" s="1165"/>
      <c r="F53" s="1165"/>
      <c r="G53" s="1165"/>
      <c r="H53" s="1165"/>
      <c r="I53" s="1165"/>
      <c r="J53" s="1165"/>
      <c r="K53" s="1165"/>
      <c r="L53" s="1165"/>
      <c r="M53" s="1166"/>
    </row>
    <row r="54" spans="1:13" ht="17">
      <c r="A54" s="1163"/>
      <c r="B54" s="155" t="s">
        <v>467</v>
      </c>
      <c r="C54" s="1164" t="s">
        <v>327</v>
      </c>
      <c r="D54" s="1165"/>
      <c r="E54" s="1165"/>
      <c r="F54" s="1165"/>
      <c r="G54" s="1165"/>
      <c r="H54" s="1165"/>
      <c r="I54" s="1165"/>
      <c r="J54" s="1165"/>
      <c r="K54" s="1165"/>
      <c r="L54" s="1165"/>
      <c r="M54" s="1166"/>
    </row>
    <row r="55" spans="1:13" ht="15.75" customHeight="1">
      <c r="A55" s="1163"/>
      <c r="B55" s="156" t="s">
        <v>469</v>
      </c>
      <c r="C55" s="1164" t="s">
        <v>328</v>
      </c>
      <c r="D55" s="1165"/>
      <c r="E55" s="1165"/>
      <c r="F55" s="1165"/>
      <c r="G55" s="1165"/>
      <c r="H55" s="1165"/>
      <c r="I55" s="1165"/>
      <c r="J55" s="1165"/>
      <c r="K55" s="1165"/>
      <c r="L55" s="1165"/>
      <c r="M55" s="1166"/>
    </row>
    <row r="56" spans="1:13" ht="15.75" customHeight="1">
      <c r="A56" s="1163"/>
      <c r="B56" s="155" t="s">
        <v>470</v>
      </c>
      <c r="C56" s="1468" t="s">
        <v>471</v>
      </c>
      <c r="D56" s="1165"/>
      <c r="E56" s="1165"/>
      <c r="F56" s="1165"/>
      <c r="G56" s="1165"/>
      <c r="H56" s="1165"/>
      <c r="I56" s="1165"/>
      <c r="J56" s="1165"/>
      <c r="K56" s="1165"/>
      <c r="L56" s="1165"/>
      <c r="M56" s="1166"/>
    </row>
    <row r="57" spans="1:13" ht="18" thickBot="1">
      <c r="A57" s="1170"/>
      <c r="B57" s="155" t="s">
        <v>472</v>
      </c>
      <c r="C57" s="1164"/>
      <c r="D57" s="1165"/>
      <c r="E57" s="1165"/>
      <c r="F57" s="1165"/>
      <c r="G57" s="1165"/>
      <c r="H57" s="1165"/>
      <c r="I57" s="1165"/>
      <c r="J57" s="1165"/>
      <c r="K57" s="1165"/>
      <c r="L57" s="1165"/>
      <c r="M57" s="1166"/>
    </row>
    <row r="58" spans="1:13" ht="15.75" customHeight="1">
      <c r="A58" s="1162" t="s">
        <v>474</v>
      </c>
      <c r="B58" s="157" t="s">
        <v>475</v>
      </c>
      <c r="C58" s="1164" t="s">
        <v>557</v>
      </c>
      <c r="D58" s="1165"/>
      <c r="E58" s="1165"/>
      <c r="F58" s="1165"/>
      <c r="G58" s="1165"/>
      <c r="H58" s="1165"/>
      <c r="I58" s="1165"/>
      <c r="J58" s="1165"/>
      <c r="K58" s="1165"/>
      <c r="L58" s="1165"/>
      <c r="M58" s="1166"/>
    </row>
    <row r="59" spans="1:13" ht="30" customHeight="1">
      <c r="A59" s="1163"/>
      <c r="B59" s="157" t="s">
        <v>476</v>
      </c>
      <c r="C59" s="1164" t="s">
        <v>558</v>
      </c>
      <c r="D59" s="1165"/>
      <c r="E59" s="1165"/>
      <c r="F59" s="1165"/>
      <c r="G59" s="1165"/>
      <c r="H59" s="1165"/>
      <c r="I59" s="1165"/>
      <c r="J59" s="1165"/>
      <c r="K59" s="1165"/>
      <c r="L59" s="1165"/>
      <c r="M59" s="1166"/>
    </row>
    <row r="60" spans="1:13" ht="30" customHeight="1" thickBot="1">
      <c r="A60" s="1163"/>
      <c r="B60" s="158" t="s">
        <v>294</v>
      </c>
      <c r="C60" s="1164" t="s">
        <v>327</v>
      </c>
      <c r="D60" s="1165"/>
      <c r="E60" s="1165"/>
      <c r="F60" s="1165"/>
      <c r="G60" s="1165"/>
      <c r="H60" s="1165"/>
      <c r="I60" s="1165"/>
      <c r="J60" s="1165"/>
      <c r="K60" s="1165"/>
      <c r="L60" s="1165"/>
      <c r="M60" s="1166"/>
    </row>
    <row r="61" spans="1:13" ht="41" customHeight="1" thickBot="1">
      <c r="A61" s="149" t="s">
        <v>254</v>
      </c>
      <c r="B61" s="159"/>
      <c r="C61" s="1443"/>
      <c r="D61" s="1429"/>
      <c r="E61" s="1429"/>
      <c r="F61" s="1429"/>
      <c r="G61" s="1429"/>
      <c r="H61" s="1429"/>
      <c r="I61" s="1429"/>
      <c r="J61" s="1429"/>
      <c r="K61" s="1429"/>
      <c r="L61" s="1429"/>
      <c r="M61" s="1430"/>
    </row>
  </sheetData>
  <mergeCells count="47">
    <mergeCell ref="A2:A15"/>
    <mergeCell ref="C2:M2"/>
    <mergeCell ref="C3:M3"/>
    <mergeCell ref="D4:E4"/>
    <mergeCell ref="F4:G4"/>
    <mergeCell ref="I4:M4"/>
    <mergeCell ref="C5:M5"/>
    <mergeCell ref="C7:D7"/>
    <mergeCell ref="I7:M7"/>
    <mergeCell ref="B8:B10"/>
    <mergeCell ref="C9:D9"/>
    <mergeCell ref="F9:G9"/>
    <mergeCell ref="I9:J9"/>
    <mergeCell ref="C10:D10"/>
    <mergeCell ref="F10:G10"/>
    <mergeCell ref="I10:J10"/>
    <mergeCell ref="B14:B15"/>
    <mergeCell ref="C14:D14"/>
    <mergeCell ref="F14:M14"/>
    <mergeCell ref="C15:M15"/>
    <mergeCell ref="L45:M46"/>
    <mergeCell ref="F45:F46"/>
    <mergeCell ref="G45:J46"/>
    <mergeCell ref="B32:B34"/>
    <mergeCell ref="B35:B43"/>
    <mergeCell ref="B44:B47"/>
    <mergeCell ref="C11:M11"/>
    <mergeCell ref="C12:M12"/>
    <mergeCell ref="C13:M13"/>
    <mergeCell ref="C48:M48"/>
    <mergeCell ref="A52:A57"/>
    <mergeCell ref="C52:M52"/>
    <mergeCell ref="C53:M53"/>
    <mergeCell ref="C54:M54"/>
    <mergeCell ref="C55:M55"/>
    <mergeCell ref="C56:M56"/>
    <mergeCell ref="C57:M57"/>
    <mergeCell ref="A16:A51"/>
    <mergeCell ref="C16:M16"/>
    <mergeCell ref="C17:M17"/>
    <mergeCell ref="B18:B24"/>
    <mergeCell ref="B25:B28"/>
    <mergeCell ref="A58:A60"/>
    <mergeCell ref="C58:M58"/>
    <mergeCell ref="C59:M59"/>
    <mergeCell ref="C60:M60"/>
    <mergeCell ref="C61:M61"/>
  </mergeCells>
  <dataValidations count="7">
    <dataValidation type="list" allowBlank="1" showInputMessage="1" showErrorMessage="1" sqref="I7:M7" xr:uid="{E3712A47-DA64-486B-AFA3-A44751027B08}">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CBE1303B-92F7-4F84-B782-1F2F6A8854EE}"/>
    <dataValidation allowBlank="1" showInputMessage="1" showErrorMessage="1" prompt="Determine si el indicador responde a un enfoque (Derechos Humanos, Género, Diferencial, Poblacional, Ambiental y Territorial). Si responde a más de enfoque separelos por ;" sqref="B16" xr:uid="{74B63EB5-3B26-472E-BFA8-D12F3EF563DB}"/>
    <dataValidation allowBlank="1" showInputMessage="1" showErrorMessage="1" prompt="Identifique la meta ODS a que le apunta el indicador de producto. Seleccione de la lista desplegable." sqref="E14" xr:uid="{922ADD8C-ECDF-4428-8C5A-1F2BAAF18527}"/>
    <dataValidation allowBlank="1" showInputMessage="1" showErrorMessage="1" prompt="Identifique el ODS a que le apunta el indicador de producto. Seleccione de la lista desplegable._x000a_" sqref="B14:B15" xr:uid="{99A5A6CB-F832-4527-80E5-0986D36D28EB}"/>
    <dataValidation allowBlank="1" showInputMessage="1" showErrorMessage="1" prompt="Incluir una ficha por cada indicador, ya sea de producto o de resultado" sqref="B1" xr:uid="{6CC03013-BB5A-4447-B210-FC0D2247E7BE}"/>
    <dataValidation allowBlank="1" showInputMessage="1" showErrorMessage="1" prompt="Seleccione de la lista desplegable" sqref="B4 B7 H7" xr:uid="{82D838AB-3738-4863-8CC4-17B9D44E0FD3}"/>
  </dataValidations>
  <hyperlinks>
    <hyperlink ref="C56" r:id="rId1" xr:uid="{21DBA424-5892-447E-92AE-AE507472D0C5}"/>
  </hyperlinks>
  <pageMargins left="0.7" right="0.7" top="0.75" bottom="0.75" header="0.3" footer="0.3"/>
  <pageSetup paperSize="9" orientation="portrait" horizontalDpi="1200" verticalDpi="120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7D9BF-9767-4667-9C1D-A7B10986C30B}">
  <sheetPr>
    <tabColor rgb="FF0070C0"/>
  </sheetPr>
  <dimension ref="A1:M62"/>
  <sheetViews>
    <sheetView topLeftCell="A49" zoomScale="90" zoomScaleNormal="90" workbookViewId="0">
      <selection activeCell="M45" sqref="M45"/>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60"/>
      <c r="B1" s="61" t="s">
        <v>719</v>
      </c>
      <c r="C1" s="62"/>
      <c r="D1" s="62"/>
      <c r="E1" s="62"/>
      <c r="F1" s="62"/>
      <c r="G1" s="62"/>
      <c r="H1" s="62"/>
      <c r="I1" s="62"/>
      <c r="J1" s="62"/>
      <c r="K1" s="62"/>
      <c r="L1" s="62"/>
      <c r="M1" s="63"/>
    </row>
    <row r="2" spans="1:13" ht="17">
      <c r="A2" s="1186" t="s">
        <v>414</v>
      </c>
      <c r="B2" s="150" t="s">
        <v>415</v>
      </c>
      <c r="C2" s="247" t="s">
        <v>1323</v>
      </c>
      <c r="D2" s="145"/>
      <c r="E2" s="145"/>
      <c r="F2" s="145"/>
      <c r="G2" s="145"/>
      <c r="H2" s="145"/>
      <c r="I2" s="145"/>
      <c r="J2" s="145"/>
      <c r="K2" s="145"/>
      <c r="L2" s="145"/>
      <c r="M2" s="146"/>
    </row>
    <row r="3" spans="1:13" ht="34">
      <c r="A3" s="1187"/>
      <c r="B3" s="162" t="s">
        <v>499</v>
      </c>
      <c r="C3" s="1202" t="s">
        <v>357</v>
      </c>
      <c r="D3" s="1203"/>
      <c r="E3" s="1203"/>
      <c r="F3" s="1203"/>
      <c r="G3" s="1203"/>
      <c r="H3" s="1203"/>
      <c r="I3" s="1203"/>
      <c r="J3" s="1203"/>
      <c r="K3" s="1203"/>
      <c r="L3" s="1203"/>
      <c r="M3" s="1204"/>
    </row>
    <row r="4" spans="1:13" ht="33.75" customHeight="1">
      <c r="A4" s="1187"/>
      <c r="B4" s="153" t="s">
        <v>290</v>
      </c>
      <c r="C4" s="122" t="s">
        <v>95</v>
      </c>
      <c r="D4" s="123"/>
      <c r="E4" s="124"/>
      <c r="F4" s="1205" t="s">
        <v>291</v>
      </c>
      <c r="G4" s="1206"/>
      <c r="H4" s="125" t="s">
        <v>354</v>
      </c>
      <c r="I4" s="1275"/>
      <c r="J4" s="1203"/>
      <c r="K4" s="1203"/>
      <c r="L4" s="1203"/>
      <c r="M4" s="1204"/>
    </row>
    <row r="5" spans="1:13" ht="24" customHeight="1">
      <c r="A5" s="1187"/>
      <c r="B5" s="153" t="s">
        <v>418</v>
      </c>
      <c r="C5" s="1388" t="s">
        <v>419</v>
      </c>
      <c r="D5" s="1389"/>
      <c r="E5" s="1389"/>
      <c r="F5" s="1389"/>
      <c r="G5" s="1389"/>
      <c r="H5" s="1389"/>
      <c r="I5" s="1389"/>
      <c r="J5" s="1389"/>
      <c r="K5" s="1389"/>
      <c r="L5" s="1389"/>
      <c r="M5" s="1390"/>
    </row>
    <row r="6" spans="1:13" ht="17">
      <c r="A6" s="1187"/>
      <c r="B6" s="153" t="s">
        <v>420</v>
      </c>
      <c r="C6" s="269" t="s">
        <v>419</v>
      </c>
      <c r="D6" s="126"/>
      <c r="E6" s="126"/>
      <c r="F6" s="126"/>
      <c r="G6" s="126"/>
      <c r="H6" s="126"/>
      <c r="I6" s="126"/>
      <c r="J6" s="126"/>
      <c r="K6" s="126"/>
      <c r="L6" s="126"/>
      <c r="M6" s="127"/>
    </row>
    <row r="7" spans="1:13" ht="17">
      <c r="A7" s="1187"/>
      <c r="B7" s="162" t="s">
        <v>421</v>
      </c>
      <c r="C7" s="1191" t="s">
        <v>10</v>
      </c>
      <c r="D7" s="1192"/>
      <c r="E7" s="128"/>
      <c r="F7" s="128"/>
      <c r="G7" s="129"/>
      <c r="H7" s="67" t="s">
        <v>294</v>
      </c>
      <c r="I7" s="1193" t="s">
        <v>18</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89" t="s">
        <v>327</v>
      </c>
      <c r="D9" s="1190"/>
      <c r="E9" s="28"/>
      <c r="F9" s="1190"/>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175.5" customHeight="1">
      <c r="A11" s="1187"/>
      <c r="B11" s="162" t="s">
        <v>424</v>
      </c>
      <c r="C11" s="1235" t="s">
        <v>899</v>
      </c>
      <c r="D11" s="1233"/>
      <c r="E11" s="1233"/>
      <c r="F11" s="1233"/>
      <c r="G11" s="1233"/>
      <c r="H11" s="1233"/>
      <c r="I11" s="1233"/>
      <c r="J11" s="1233"/>
      <c r="K11" s="1233"/>
      <c r="L11" s="1233"/>
      <c r="M11" s="1234"/>
    </row>
    <row r="12" spans="1:13" ht="120.75" customHeight="1">
      <c r="A12" s="1187"/>
      <c r="B12" s="162" t="s">
        <v>503</v>
      </c>
      <c r="C12" s="1235" t="s">
        <v>1119</v>
      </c>
      <c r="D12" s="1233"/>
      <c r="E12" s="1233"/>
      <c r="F12" s="1233"/>
      <c r="G12" s="1233"/>
      <c r="H12" s="1233"/>
      <c r="I12" s="1233"/>
      <c r="J12" s="1233"/>
      <c r="K12" s="1233"/>
      <c r="L12" s="1233"/>
      <c r="M12" s="1234"/>
    </row>
    <row r="13" spans="1:13" ht="51" customHeight="1">
      <c r="A13" s="1187"/>
      <c r="B13" s="162" t="s">
        <v>504</v>
      </c>
      <c r="C13" s="1214" t="s">
        <v>631</v>
      </c>
      <c r="D13" s="1215"/>
      <c r="E13" s="1215"/>
      <c r="F13" s="1215"/>
      <c r="G13" s="1215"/>
      <c r="H13" s="1215"/>
      <c r="I13" s="1215"/>
      <c r="J13" s="1215"/>
      <c r="K13" s="1215"/>
      <c r="L13" s="1215"/>
      <c r="M13" s="1218"/>
    </row>
    <row r="14" spans="1:13" ht="33" customHeight="1">
      <c r="A14" s="1187"/>
      <c r="B14" s="1273" t="s">
        <v>505</v>
      </c>
      <c r="C14" s="1184" t="s">
        <v>86</v>
      </c>
      <c r="D14" s="1185"/>
      <c r="E14" s="91" t="s">
        <v>108</v>
      </c>
      <c r="F14" s="1279" t="s">
        <v>352</v>
      </c>
      <c r="G14" s="1215"/>
      <c r="H14" s="1215"/>
      <c r="I14" s="1215"/>
      <c r="J14" s="1215"/>
      <c r="K14" s="1215"/>
      <c r="L14" s="1215"/>
      <c r="M14" s="1218"/>
    </row>
    <row r="15" spans="1:13">
      <c r="A15" s="1187"/>
      <c r="B15" s="1274"/>
      <c r="C15" s="1184"/>
      <c r="D15" s="1185"/>
      <c r="E15" s="1185"/>
      <c r="F15" s="1185"/>
      <c r="G15" s="1185"/>
      <c r="H15" s="1185"/>
      <c r="I15" s="1185"/>
      <c r="J15" s="1185"/>
      <c r="K15" s="1185"/>
      <c r="L15" s="1185"/>
      <c r="M15" s="1272"/>
    </row>
    <row r="16" spans="1:13" ht="17">
      <c r="A16" s="1178" t="s">
        <v>238</v>
      </c>
      <c r="B16" s="151" t="s">
        <v>280</v>
      </c>
      <c r="C16" s="1184" t="s">
        <v>1</v>
      </c>
      <c r="D16" s="1185"/>
      <c r="E16" s="1185"/>
      <c r="F16" s="1185"/>
      <c r="G16" s="1185"/>
      <c r="H16" s="1185"/>
      <c r="I16" s="1185"/>
      <c r="J16" s="1185"/>
      <c r="K16" s="1185"/>
      <c r="L16" s="1185"/>
      <c r="M16" s="1272"/>
    </row>
    <row r="17" spans="1:13" ht="24" customHeight="1">
      <c r="A17" s="1179"/>
      <c r="B17" s="151" t="s">
        <v>507</v>
      </c>
      <c r="C17" s="1184" t="s">
        <v>703</v>
      </c>
      <c r="D17" s="1185"/>
      <c r="E17" s="1185"/>
      <c r="F17" s="1185"/>
      <c r="G17" s="1185"/>
      <c r="H17" s="1185"/>
      <c r="I17" s="1185"/>
      <c r="J17" s="1185"/>
      <c r="K17" s="1185"/>
      <c r="L17" s="1185"/>
      <c r="M17" s="127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20" t="s">
        <v>430</v>
      </c>
      <c r="E23" s="18" t="s">
        <v>436</v>
      </c>
      <c r="F23" s="139" t="s">
        <v>550</v>
      </c>
      <c r="G23" s="139"/>
      <c r="H23" s="139"/>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t="s">
        <v>430</v>
      </c>
      <c r="K26" s="24"/>
      <c r="L26" s="26"/>
      <c r="M26" s="116"/>
    </row>
    <row r="27" spans="1:13" ht="17">
      <c r="A27" s="1179"/>
      <c r="B27" s="1174"/>
      <c r="C27" s="77" t="s">
        <v>441</v>
      </c>
      <c r="D27" s="25"/>
      <c r="E27" s="26"/>
      <c r="F27" s="18" t="s">
        <v>442</v>
      </c>
      <c r="G27" s="19"/>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249" t="s">
        <v>324</v>
      </c>
      <c r="E30" s="24"/>
      <c r="F30" s="32" t="s">
        <v>445</v>
      </c>
      <c r="G30" s="19" t="s">
        <v>354</v>
      </c>
      <c r="H30" s="24"/>
      <c r="I30" s="32" t="s">
        <v>446</v>
      </c>
      <c r="J30" s="250" t="s">
        <v>327</v>
      </c>
      <c r="K30" s="101"/>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266">
        <v>2024</v>
      </c>
      <c r="E33" s="35"/>
      <c r="F33" s="24" t="s">
        <v>449</v>
      </c>
      <c r="G33" s="442" t="s">
        <v>482</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352">
        <v>2023</v>
      </c>
      <c r="E36" s="6"/>
      <c r="F36" s="352">
        <v>2024</v>
      </c>
      <c r="G36" s="6"/>
      <c r="H36" s="498">
        <v>2025</v>
      </c>
      <c r="I36" s="141"/>
      <c r="J36" s="498">
        <v>2026</v>
      </c>
      <c r="K36" s="6"/>
      <c r="L36" s="352">
        <v>2027</v>
      </c>
      <c r="M36" s="40"/>
    </row>
    <row r="37" spans="1:13">
      <c r="A37" s="1179"/>
      <c r="B37" s="1174"/>
      <c r="C37" s="88"/>
      <c r="D37" s="651"/>
      <c r="E37" s="9"/>
      <c r="F37" s="651">
        <v>2</v>
      </c>
      <c r="G37" s="9"/>
      <c r="H37" s="651">
        <v>1</v>
      </c>
      <c r="I37" s="9"/>
      <c r="J37" s="651">
        <v>1</v>
      </c>
      <c r="K37" s="9"/>
      <c r="L37" s="651">
        <v>1</v>
      </c>
      <c r="M37" s="100"/>
    </row>
    <row r="38" spans="1:13">
      <c r="A38" s="1179"/>
      <c r="B38" s="1174"/>
      <c r="C38" s="88"/>
      <c r="D38" s="352">
        <v>2028</v>
      </c>
      <c r="E38" s="6"/>
      <c r="F38" s="352">
        <v>2029</v>
      </c>
      <c r="G38" s="6"/>
      <c r="H38" s="498">
        <v>2030</v>
      </c>
      <c r="I38" s="141"/>
      <c r="J38" s="498">
        <v>2031</v>
      </c>
      <c r="K38" s="6"/>
      <c r="L38" s="352">
        <v>2032</v>
      </c>
      <c r="M38" s="16"/>
    </row>
    <row r="39" spans="1:13">
      <c r="A39" s="1179"/>
      <c r="B39" s="1174"/>
      <c r="C39" s="88"/>
      <c r="D39" s="651">
        <v>1</v>
      </c>
      <c r="E39" s="9"/>
      <c r="F39" s="651">
        <v>1</v>
      </c>
      <c r="G39" s="9"/>
      <c r="H39" s="650">
        <v>1</v>
      </c>
      <c r="I39" s="9"/>
      <c r="J39" s="650">
        <v>1</v>
      </c>
      <c r="K39" s="9"/>
      <c r="L39" s="650">
        <v>1</v>
      </c>
      <c r="M39" s="100"/>
    </row>
    <row r="40" spans="1:13">
      <c r="A40" s="1179"/>
      <c r="B40" s="1174"/>
      <c r="C40" s="88"/>
      <c r="D40" s="352">
        <v>2033</v>
      </c>
      <c r="E40" s="6"/>
      <c r="F40" s="352">
        <v>2034</v>
      </c>
      <c r="G40" s="6"/>
      <c r="H40" s="141"/>
      <c r="I40" s="141"/>
      <c r="J40" s="141"/>
      <c r="K40" s="6"/>
      <c r="L40" s="6"/>
      <c r="M40" s="16"/>
    </row>
    <row r="41" spans="1:13">
      <c r="A41" s="1179"/>
      <c r="B41" s="1174"/>
      <c r="C41" s="88"/>
      <c r="D41" s="650">
        <v>1</v>
      </c>
      <c r="E41" s="99"/>
      <c r="F41" s="650">
        <v>1</v>
      </c>
      <c r="G41" s="9"/>
      <c r="H41" s="507"/>
      <c r="I41" s="6"/>
      <c r="J41" s="507"/>
      <c r="K41" s="6"/>
      <c r="L41" s="102"/>
      <c r="M41" s="90"/>
    </row>
    <row r="42" spans="1:13" ht="17">
      <c r="A42" s="1179"/>
      <c r="B42" s="1174"/>
      <c r="C42" s="88"/>
      <c r="D42" s="10" t="s">
        <v>454</v>
      </c>
      <c r="E42" s="99"/>
      <c r="F42" s="97" t="s">
        <v>455</v>
      </c>
      <c r="G42" s="74"/>
      <c r="H42" s="102"/>
      <c r="I42" s="6"/>
      <c r="J42" s="102"/>
      <c r="K42" s="6"/>
      <c r="L42" s="102"/>
      <c r="M42" s="90"/>
    </row>
    <row r="43" spans="1:13">
      <c r="A43" s="1179"/>
      <c r="B43" s="1174"/>
      <c r="C43" s="88"/>
      <c r="D43" s="98"/>
      <c r="E43" s="9"/>
      <c r="F43" s="1542">
        <v>13</v>
      </c>
      <c r="G43" s="1543"/>
      <c r="H43" s="1278"/>
      <c r="I43" s="1278"/>
      <c r="J43" s="102"/>
      <c r="K43" s="6"/>
      <c r="L43" s="102"/>
      <c r="M43" s="90"/>
    </row>
    <row r="44" spans="1:13">
      <c r="A44" s="1179"/>
      <c r="B44" s="1174"/>
      <c r="C44" s="89"/>
      <c r="D44" s="10"/>
      <c r="E44" s="99"/>
      <c r="F44" s="10"/>
      <c r="G44" s="99"/>
      <c r="H44" s="97"/>
      <c r="I44" s="74"/>
      <c r="J44" s="97"/>
      <c r="K44" s="74"/>
      <c r="L44" s="97"/>
      <c r="M44" s="75"/>
    </row>
    <row r="45" spans="1:13" ht="18" customHeight="1">
      <c r="A45" s="1179"/>
      <c r="B45" s="1181" t="s">
        <v>456</v>
      </c>
      <c r="C45" s="79"/>
      <c r="D45" s="23"/>
      <c r="E45" s="23"/>
      <c r="F45" s="23"/>
      <c r="G45" s="23"/>
      <c r="H45" s="23"/>
      <c r="I45" s="23"/>
      <c r="J45" s="23"/>
      <c r="K45" s="23"/>
      <c r="L45" s="26"/>
      <c r="M45" s="116"/>
    </row>
    <row r="46" spans="1:13" ht="17">
      <c r="A46" s="1179"/>
      <c r="B46" s="1174"/>
      <c r="C46" s="117"/>
      <c r="D46" s="41" t="s">
        <v>93</v>
      </c>
      <c r="E46" s="42" t="s">
        <v>95</v>
      </c>
      <c r="F46" s="1176" t="s">
        <v>457</v>
      </c>
      <c r="G46" s="1177"/>
      <c r="H46" s="1177"/>
      <c r="I46" s="1177"/>
      <c r="J46" s="1177"/>
      <c r="K46" s="118" t="s">
        <v>458</v>
      </c>
      <c r="L46" s="1219"/>
      <c r="M46" s="1220"/>
    </row>
    <row r="47" spans="1:13" ht="17">
      <c r="A47" s="1179"/>
      <c r="B47" s="1174"/>
      <c r="C47" s="117"/>
      <c r="D47" s="119"/>
      <c r="E47" s="19" t="s">
        <v>509</v>
      </c>
      <c r="F47" s="1176"/>
      <c r="G47" s="1177"/>
      <c r="H47" s="1177"/>
      <c r="I47" s="1177"/>
      <c r="J47" s="1177"/>
      <c r="K47" s="26"/>
      <c r="L47" s="1221"/>
      <c r="M47" s="1222"/>
    </row>
    <row r="48" spans="1:13">
      <c r="A48" s="1179"/>
      <c r="B48" s="1175"/>
      <c r="C48" s="120"/>
      <c r="D48" s="121"/>
      <c r="E48" s="121"/>
      <c r="F48" s="121"/>
      <c r="G48" s="121"/>
      <c r="H48" s="121"/>
      <c r="I48" s="121"/>
      <c r="J48" s="121"/>
      <c r="K48" s="121"/>
      <c r="L48" s="26"/>
      <c r="M48" s="116"/>
    </row>
    <row r="49" spans="1:13" ht="131.25" customHeight="1">
      <c r="A49" s="1179"/>
      <c r="B49" s="162" t="s">
        <v>459</v>
      </c>
      <c r="C49" s="1214" t="s">
        <v>1118</v>
      </c>
      <c r="D49" s="1215"/>
      <c r="E49" s="1215"/>
      <c r="F49" s="1215"/>
      <c r="G49" s="1215"/>
      <c r="H49" s="1215"/>
      <c r="I49" s="1215"/>
      <c r="J49" s="1215"/>
      <c r="K49" s="1215"/>
      <c r="L49" s="1215"/>
      <c r="M49" s="1218"/>
    </row>
    <row r="50" spans="1:13" ht="17">
      <c r="A50" s="1179"/>
      <c r="B50" s="151" t="s">
        <v>460</v>
      </c>
      <c r="C50" s="248" t="s">
        <v>1036</v>
      </c>
      <c r="D50" s="104"/>
      <c r="E50" s="104"/>
      <c r="F50" s="104"/>
      <c r="G50" s="104"/>
      <c r="H50" s="104"/>
      <c r="I50" s="104"/>
      <c r="J50" s="104"/>
      <c r="K50" s="104"/>
      <c r="L50" s="104"/>
      <c r="M50" s="427"/>
    </row>
    <row r="51" spans="1:13" ht="17">
      <c r="A51" s="1179"/>
      <c r="B51" s="151" t="s">
        <v>461</v>
      </c>
      <c r="C51" s="426">
        <v>30</v>
      </c>
      <c r="D51" s="104"/>
      <c r="E51" s="104"/>
      <c r="F51" s="104"/>
      <c r="G51" s="104"/>
      <c r="H51" s="104"/>
      <c r="I51" s="104"/>
      <c r="J51" s="104"/>
      <c r="K51" s="104"/>
      <c r="L51" s="104"/>
      <c r="M51" s="427"/>
    </row>
    <row r="52" spans="1:13" ht="34">
      <c r="A52" s="1179"/>
      <c r="B52" s="151" t="s">
        <v>462</v>
      </c>
      <c r="C52" s="443" t="s">
        <v>704</v>
      </c>
      <c r="D52" s="104"/>
      <c r="E52" s="104"/>
      <c r="F52" s="104"/>
      <c r="G52" s="104"/>
      <c r="H52" s="104"/>
      <c r="I52" s="104"/>
      <c r="J52" s="104"/>
      <c r="K52" s="104"/>
      <c r="L52" s="104"/>
      <c r="M52" s="427"/>
    </row>
    <row r="53" spans="1:13" ht="15.75" customHeight="1">
      <c r="A53" s="1162" t="s">
        <v>250</v>
      </c>
      <c r="B53" s="155" t="s">
        <v>463</v>
      </c>
      <c r="C53" s="1164" t="s">
        <v>487</v>
      </c>
      <c r="D53" s="1165"/>
      <c r="E53" s="1165"/>
      <c r="F53" s="1165"/>
      <c r="G53" s="1165"/>
      <c r="H53" s="1165"/>
      <c r="I53" s="1165"/>
      <c r="J53" s="1165"/>
      <c r="K53" s="1165"/>
      <c r="L53" s="1165"/>
      <c r="M53" s="1166"/>
    </row>
    <row r="54" spans="1:13" ht="17">
      <c r="A54" s="1163"/>
      <c r="B54" s="155" t="s">
        <v>465</v>
      </c>
      <c r="C54" s="1164" t="s">
        <v>466</v>
      </c>
      <c r="D54" s="1165"/>
      <c r="E54" s="1165"/>
      <c r="F54" s="1165"/>
      <c r="G54" s="1165"/>
      <c r="H54" s="1165"/>
      <c r="I54" s="1165"/>
      <c r="J54" s="1165"/>
      <c r="K54" s="1165"/>
      <c r="L54" s="1165"/>
      <c r="M54" s="1166"/>
    </row>
    <row r="55" spans="1:13" ht="17">
      <c r="A55" s="1163"/>
      <c r="B55" s="155" t="s">
        <v>467</v>
      </c>
      <c r="C55" s="1164" t="s">
        <v>327</v>
      </c>
      <c r="D55" s="1165"/>
      <c r="E55" s="1165"/>
      <c r="F55" s="1165"/>
      <c r="G55" s="1165"/>
      <c r="H55" s="1165"/>
      <c r="I55" s="1165"/>
      <c r="J55" s="1165"/>
      <c r="K55" s="1165"/>
      <c r="L55" s="1165"/>
      <c r="M55" s="1166"/>
    </row>
    <row r="56" spans="1:13" ht="15.75" customHeight="1">
      <c r="A56" s="1163"/>
      <c r="B56" s="156" t="s">
        <v>469</v>
      </c>
      <c r="C56" s="1164" t="s">
        <v>328</v>
      </c>
      <c r="D56" s="1165"/>
      <c r="E56" s="1165"/>
      <c r="F56" s="1165"/>
      <c r="G56" s="1165"/>
      <c r="H56" s="1165"/>
      <c r="I56" s="1165"/>
      <c r="J56" s="1165"/>
      <c r="K56" s="1165"/>
      <c r="L56" s="1165"/>
      <c r="M56" s="1166"/>
    </row>
    <row r="57" spans="1:13" ht="15.75" customHeight="1">
      <c r="A57" s="1163"/>
      <c r="B57" s="155" t="s">
        <v>470</v>
      </c>
      <c r="C57" s="1394" t="s">
        <v>471</v>
      </c>
      <c r="D57" s="1165"/>
      <c r="E57" s="1165"/>
      <c r="F57" s="1165"/>
      <c r="G57" s="1165"/>
      <c r="H57" s="1165"/>
      <c r="I57" s="1165"/>
      <c r="J57" s="1165"/>
      <c r="K57" s="1165"/>
      <c r="L57" s="1165"/>
      <c r="M57" s="1166"/>
    </row>
    <row r="58" spans="1:13" ht="18" thickBot="1">
      <c r="A58" s="1170"/>
      <c r="B58" s="155" t="s">
        <v>472</v>
      </c>
      <c r="C58" s="1164"/>
      <c r="D58" s="1165"/>
      <c r="E58" s="1165"/>
      <c r="F58" s="1165"/>
      <c r="G58" s="1165"/>
      <c r="H58" s="1165"/>
      <c r="I58" s="1165"/>
      <c r="J58" s="1165"/>
      <c r="K58" s="1165"/>
      <c r="L58" s="1165"/>
      <c r="M58" s="1166"/>
    </row>
    <row r="59" spans="1:13" ht="15.75" customHeight="1">
      <c r="A59" s="1162" t="s">
        <v>474</v>
      </c>
      <c r="B59" s="157" t="s">
        <v>475</v>
      </c>
      <c r="C59" s="1164" t="s">
        <v>557</v>
      </c>
      <c r="D59" s="1165"/>
      <c r="E59" s="1165"/>
      <c r="F59" s="1165"/>
      <c r="G59" s="1165"/>
      <c r="H59" s="1165"/>
      <c r="I59" s="1165"/>
      <c r="J59" s="1165"/>
      <c r="K59" s="1165"/>
      <c r="L59" s="1165"/>
      <c r="M59" s="1166"/>
    </row>
    <row r="60" spans="1:13" ht="30" customHeight="1">
      <c r="A60" s="1163"/>
      <c r="B60" s="157" t="s">
        <v>476</v>
      </c>
      <c r="C60" s="1164" t="s">
        <v>558</v>
      </c>
      <c r="D60" s="1165"/>
      <c r="E60" s="1165"/>
      <c r="F60" s="1165"/>
      <c r="G60" s="1165"/>
      <c r="H60" s="1165"/>
      <c r="I60" s="1165"/>
      <c r="J60" s="1165"/>
      <c r="K60" s="1165"/>
      <c r="L60" s="1165"/>
      <c r="M60" s="1166"/>
    </row>
    <row r="61" spans="1:13" ht="30" customHeight="1" thickBot="1">
      <c r="A61" s="1163"/>
      <c r="B61" s="158" t="s">
        <v>294</v>
      </c>
      <c r="C61" s="1164" t="s">
        <v>327</v>
      </c>
      <c r="D61" s="1165"/>
      <c r="E61" s="1165"/>
      <c r="F61" s="1165"/>
      <c r="G61" s="1165"/>
      <c r="H61" s="1165"/>
      <c r="I61" s="1165"/>
      <c r="J61" s="1165"/>
      <c r="K61" s="1165"/>
      <c r="L61" s="1165"/>
      <c r="M61" s="1166"/>
    </row>
    <row r="62" spans="1:13" ht="18" thickBot="1">
      <c r="A62" s="149" t="s">
        <v>254</v>
      </c>
      <c r="B62" s="159"/>
      <c r="C62" s="1167"/>
      <c r="D62" s="1395"/>
      <c r="E62" s="1395"/>
      <c r="F62" s="1395"/>
      <c r="G62" s="1395"/>
      <c r="H62" s="1395"/>
      <c r="I62" s="1395"/>
      <c r="J62" s="1395"/>
      <c r="K62" s="1395"/>
      <c r="L62" s="1395"/>
      <c r="M62" s="1396"/>
    </row>
  </sheetData>
  <mergeCells count="47">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12:M12"/>
    <mergeCell ref="B14:B15"/>
    <mergeCell ref="C14:D14"/>
    <mergeCell ref="F14:M14"/>
    <mergeCell ref="C15:M15"/>
    <mergeCell ref="C3:M3"/>
    <mergeCell ref="C13:M13"/>
    <mergeCell ref="A2:A15"/>
    <mergeCell ref="F4:G4"/>
    <mergeCell ref="I4:M4"/>
    <mergeCell ref="C5:M5"/>
    <mergeCell ref="C7:D7"/>
    <mergeCell ref="I7:M7"/>
    <mergeCell ref="B8:B10"/>
    <mergeCell ref="C9:D9"/>
    <mergeCell ref="F9:G9"/>
    <mergeCell ref="I9:J9"/>
    <mergeCell ref="C10:D10"/>
    <mergeCell ref="F10:G10"/>
    <mergeCell ref="I10:J10"/>
    <mergeCell ref="C11:M11"/>
  </mergeCells>
  <dataValidations count="7">
    <dataValidation type="list" allowBlank="1" showInputMessage="1" showErrorMessage="1" sqref="I7:M7" xr:uid="{3ECC7D5A-E54B-4E76-8504-6B6F197E2BB9}">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E131ABF-970F-4A97-A083-2EA3394F137E}"/>
    <dataValidation allowBlank="1" showInputMessage="1" showErrorMessage="1" prompt="Determine si el indicador responde a un enfoque (Derechos Humanos, Género, Diferencial, Poblacional, Ambiental y Territorial). Si responde a más de enfoque separelos por ;" sqref="B16" xr:uid="{93545DD8-4319-4684-B76B-1B58C41EA46D}"/>
    <dataValidation allowBlank="1" showInputMessage="1" showErrorMessage="1" prompt="Identifique la meta ODS a que le apunta el indicador de producto. Seleccione de la lista desplegable." sqref="E14" xr:uid="{1290C0E3-7FAE-4AA2-A7E2-E7351FF42ACF}"/>
    <dataValidation allowBlank="1" showInputMessage="1" showErrorMessage="1" prompt="Identifique el ODS a que le apunta el indicador de producto. Seleccione de la lista desplegable._x000a_" sqref="B14:B15" xr:uid="{23BB4F1A-C64D-497A-8537-C565819A1DEB}"/>
    <dataValidation allowBlank="1" showInputMessage="1" showErrorMessage="1" prompt="Incluir una ficha por cada indicador, ya sea de producto o de resultado" sqref="B1" xr:uid="{056CBA0D-5BEF-40AC-9CE9-9DB6AEE846D7}"/>
    <dataValidation allowBlank="1" showInputMessage="1" showErrorMessage="1" prompt="Seleccione de la lista desplegable" sqref="B4 B7 H7" xr:uid="{234EAF27-6179-4CFD-AF2B-3F02283A2857}"/>
  </dataValidations>
  <hyperlinks>
    <hyperlink ref="C57" r:id="rId1" xr:uid="{3FCA1B36-5FF9-480F-A794-750E09383B0A}"/>
  </hyperlinks>
  <pageMargins left="0.7" right="0.7" top="0.75" bottom="0.75" header="0.3" footer="0.3"/>
  <pageSetup paperSize="9" orientation="portrait" horizontalDpi="1200" verticalDpi="1200" r:id="rId2"/>
  <ignoredErrors>
    <ignoredError sqref="G33" numberStoredAsText="1"/>
  </ignoredErrors>
  <extLst>
    <ext xmlns:x14="http://schemas.microsoft.com/office/spreadsheetml/2009/9/main" uri="{CCE6A557-97BC-4b89-ADB6-D9C93CAAB3DF}">
      <x14:dataValidations xmlns:xm="http://schemas.microsoft.com/office/excel/2006/main" count="4">
        <x14:dataValidation type="list" allowBlank="1" showInputMessage="1" showErrorMessage="1" xr:uid="{B955C0FA-CE72-4A8F-8488-CB4559761D2A}">
          <x14:formula1>
            <xm:f>Desplegables!$L$24:$L$39</xm:f>
          </x14:formula1>
          <xm:sqref>C14:D14</xm:sqref>
        </x14:dataValidation>
        <x14:dataValidation type="list" allowBlank="1" showInputMessage="1" showErrorMessage="1" xr:uid="{34AD80AC-A233-4705-BE2C-E993D30BFC7C}">
          <x14:formula1>
            <xm:f>Desplegables!$I$4:$I$18</xm:f>
          </x14:formula1>
          <xm:sqref>C7</xm:sqref>
        </x14:dataValidation>
        <x14:dataValidation type="list" allowBlank="1" showInputMessage="1" showErrorMessage="1" xr:uid="{53F0A8E2-3010-4949-B9AA-3E5E1DAC44E0}">
          <x14:formula1>
            <xm:f>Desplegables!$B$50:$B$52</xm:f>
          </x14:formula1>
          <xm:sqref>G46:J47</xm:sqref>
        </x14:dataValidation>
        <x14:dataValidation type="list" allowBlank="1" showInputMessage="1" showErrorMessage="1" xr:uid="{C993156F-5323-4418-8C1D-4DAFFFB6C987}">
          <x14:formula1>
            <xm:f>Desplegables!$B$45:$B$46</xm:f>
          </x14:formula1>
          <xm:sqref>C4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9FB12-2161-4984-9ED6-A6DB55AEECFC}">
  <sheetPr>
    <tabColor rgb="FF0070C0"/>
  </sheetPr>
  <dimension ref="A1:M62"/>
  <sheetViews>
    <sheetView topLeftCell="A49" zoomScale="90" zoomScaleNormal="90" workbookViewId="0">
      <selection activeCell="O41" sqref="O41"/>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60"/>
      <c r="B1" s="61" t="s">
        <v>561</v>
      </c>
      <c r="C1" s="62"/>
      <c r="D1" s="62"/>
      <c r="E1" s="62"/>
      <c r="F1" s="62"/>
      <c r="G1" s="62"/>
      <c r="H1" s="62"/>
      <c r="I1" s="62"/>
      <c r="J1" s="62"/>
      <c r="K1" s="62"/>
      <c r="L1" s="62"/>
      <c r="M1" s="63"/>
    </row>
    <row r="2" spans="1:13" ht="17" customHeight="1">
      <c r="A2" s="1186" t="s">
        <v>414</v>
      </c>
      <c r="B2" s="150" t="s">
        <v>415</v>
      </c>
      <c r="C2" s="451" t="s">
        <v>772</v>
      </c>
      <c r="D2" s="452"/>
      <c r="E2" s="452"/>
      <c r="F2" s="452"/>
      <c r="G2" s="452"/>
      <c r="H2" s="452"/>
      <c r="I2" s="452"/>
      <c r="J2" s="452"/>
      <c r="K2" s="452"/>
      <c r="L2" s="452"/>
      <c r="M2" s="453"/>
    </row>
    <row r="3" spans="1:13" ht="34" customHeight="1">
      <c r="A3" s="1187"/>
      <c r="B3" s="162" t="s">
        <v>499</v>
      </c>
      <c r="C3" s="1202" t="s">
        <v>792</v>
      </c>
      <c r="D3" s="1203"/>
      <c r="E3" s="1203"/>
      <c r="F3" s="1203"/>
      <c r="G3" s="1203"/>
      <c r="H3" s="1203"/>
      <c r="I3" s="1203"/>
      <c r="J3" s="1203"/>
      <c r="K3" s="1203"/>
      <c r="L3" s="1203"/>
      <c r="M3" s="1204"/>
    </row>
    <row r="4" spans="1:13" ht="33.75" customHeight="1">
      <c r="A4" s="1187"/>
      <c r="B4" s="153" t="s">
        <v>290</v>
      </c>
      <c r="C4" s="122" t="s">
        <v>95</v>
      </c>
      <c r="D4" s="123"/>
      <c r="E4" s="124"/>
      <c r="F4" s="1205" t="s">
        <v>291</v>
      </c>
      <c r="G4" s="1206"/>
      <c r="H4" s="125" t="s">
        <v>354</v>
      </c>
      <c r="I4" s="1275"/>
      <c r="J4" s="1203"/>
      <c r="K4" s="1203"/>
      <c r="L4" s="1203"/>
      <c r="M4" s="1204"/>
    </row>
    <row r="5" spans="1:13" ht="24" customHeight="1">
      <c r="A5" s="1187"/>
      <c r="B5" s="153" t="s">
        <v>418</v>
      </c>
      <c r="C5" s="1388" t="s">
        <v>419</v>
      </c>
      <c r="D5" s="1389"/>
      <c r="E5" s="1389"/>
      <c r="F5" s="1389"/>
      <c r="G5" s="1389"/>
      <c r="H5" s="1389"/>
      <c r="I5" s="1389"/>
      <c r="J5" s="1389"/>
      <c r="K5" s="1389"/>
      <c r="L5" s="1389"/>
      <c r="M5" s="1390"/>
    </row>
    <row r="6" spans="1:13" ht="17" customHeight="1">
      <c r="A6" s="1187"/>
      <c r="B6" s="153" t="s">
        <v>420</v>
      </c>
      <c r="C6" s="269" t="s">
        <v>419</v>
      </c>
      <c r="D6" s="126"/>
      <c r="E6" s="126"/>
      <c r="F6" s="126"/>
      <c r="G6" s="126"/>
      <c r="H6" s="126"/>
      <c r="I6" s="126"/>
      <c r="J6" s="126"/>
      <c r="K6" s="126"/>
      <c r="L6" s="126"/>
      <c r="M6" s="127"/>
    </row>
    <row r="7" spans="1:13" ht="17" customHeight="1">
      <c r="A7" s="1187"/>
      <c r="B7" s="162" t="s">
        <v>421</v>
      </c>
      <c r="C7" s="1191" t="s">
        <v>10</v>
      </c>
      <c r="D7" s="1192"/>
      <c r="E7" s="128"/>
      <c r="F7" s="128"/>
      <c r="G7" s="129"/>
      <c r="H7" s="67" t="s">
        <v>294</v>
      </c>
      <c r="I7" s="1193" t="s">
        <v>18</v>
      </c>
      <c r="J7" s="1192"/>
      <c r="K7" s="1192"/>
      <c r="L7" s="1192"/>
      <c r="M7" s="1194"/>
    </row>
    <row r="8" spans="1:13" ht="16" customHeight="1">
      <c r="A8" s="1187"/>
      <c r="B8" s="1273" t="s">
        <v>422</v>
      </c>
      <c r="C8" s="130"/>
      <c r="D8" s="131"/>
      <c r="E8" s="131"/>
      <c r="F8" s="131"/>
      <c r="G8" s="131"/>
      <c r="H8" s="131"/>
      <c r="I8" s="131"/>
      <c r="J8" s="131"/>
      <c r="K8" s="131"/>
      <c r="L8" s="132"/>
      <c r="M8" s="133"/>
    </row>
    <row r="9" spans="1:13" ht="16" customHeight="1">
      <c r="A9" s="1187"/>
      <c r="B9" s="1274"/>
      <c r="C9" s="1189" t="s">
        <v>327</v>
      </c>
      <c r="D9" s="1190"/>
      <c r="E9" s="28"/>
      <c r="F9" s="1190"/>
      <c r="G9" s="1190"/>
      <c r="H9" s="28"/>
      <c r="I9" s="1190"/>
      <c r="J9" s="1190"/>
      <c r="K9" s="28"/>
      <c r="L9" s="26"/>
      <c r="M9" s="116"/>
    </row>
    <row r="10" spans="1:13" ht="16" customHeight="1">
      <c r="A10" s="1187"/>
      <c r="B10" s="1287"/>
      <c r="C10" s="1189" t="s">
        <v>423</v>
      </c>
      <c r="D10" s="1190"/>
      <c r="E10" s="134"/>
      <c r="F10" s="1190" t="s">
        <v>423</v>
      </c>
      <c r="G10" s="1190"/>
      <c r="H10" s="134"/>
      <c r="I10" s="1190" t="s">
        <v>423</v>
      </c>
      <c r="J10" s="1190"/>
      <c r="K10" s="134"/>
      <c r="L10" s="121"/>
      <c r="M10" s="135"/>
    </row>
    <row r="11" spans="1:13" ht="71.25" customHeight="1">
      <c r="A11" s="1187"/>
      <c r="B11" s="162" t="s">
        <v>424</v>
      </c>
      <c r="C11" s="1546" t="s">
        <v>1121</v>
      </c>
      <c r="D11" s="1547"/>
      <c r="E11" s="1547"/>
      <c r="F11" s="1547"/>
      <c r="G11" s="1547"/>
      <c r="H11" s="1547"/>
      <c r="I11" s="1547"/>
      <c r="J11" s="1547"/>
      <c r="K11" s="1547"/>
      <c r="L11" s="1547"/>
      <c r="M11" s="1548"/>
    </row>
    <row r="12" spans="1:13" ht="276.75" customHeight="1">
      <c r="A12" s="1187"/>
      <c r="B12" s="151" t="s">
        <v>503</v>
      </c>
      <c r="C12" s="1269" t="s">
        <v>1122</v>
      </c>
      <c r="D12" s="1544"/>
      <c r="E12" s="1544"/>
      <c r="F12" s="1544"/>
      <c r="G12" s="1544"/>
      <c r="H12" s="1544"/>
      <c r="I12" s="1544"/>
      <c r="J12" s="1544"/>
      <c r="K12" s="1544"/>
      <c r="L12" s="1544"/>
      <c r="M12" s="1545"/>
    </row>
    <row r="13" spans="1:13" ht="48" customHeight="1">
      <c r="A13" s="1187"/>
      <c r="B13" s="162" t="s">
        <v>504</v>
      </c>
      <c r="C13" s="1269" t="s">
        <v>804</v>
      </c>
      <c r="D13" s="1544"/>
      <c r="E13" s="1544"/>
      <c r="F13" s="1544"/>
      <c r="G13" s="1544"/>
      <c r="H13" s="1544"/>
      <c r="I13" s="1544"/>
      <c r="J13" s="1544"/>
      <c r="K13" s="1544"/>
      <c r="L13" s="1544"/>
      <c r="M13" s="1545"/>
    </row>
    <row r="14" spans="1:13" ht="33" customHeight="1">
      <c r="A14" s="1187"/>
      <c r="B14" s="1273" t="s">
        <v>505</v>
      </c>
      <c r="C14" s="1549" t="s">
        <v>86</v>
      </c>
      <c r="D14" s="1550"/>
      <c r="E14" s="454" t="s">
        <v>108</v>
      </c>
      <c r="F14" s="1551" t="s">
        <v>352</v>
      </c>
      <c r="G14" s="1544"/>
      <c r="H14" s="1544"/>
      <c r="I14" s="1544"/>
      <c r="J14" s="1544"/>
      <c r="K14" s="1544"/>
      <c r="L14" s="1544"/>
      <c r="M14" s="1545"/>
    </row>
    <row r="15" spans="1:13" ht="16" customHeight="1">
      <c r="A15" s="1187"/>
      <c r="B15" s="1274"/>
      <c r="C15" s="1549"/>
      <c r="D15" s="1550"/>
      <c r="E15" s="1550"/>
      <c r="F15" s="1550"/>
      <c r="G15" s="1550"/>
      <c r="H15" s="1550"/>
      <c r="I15" s="1550"/>
      <c r="J15" s="1550"/>
      <c r="K15" s="1550"/>
      <c r="L15" s="1550"/>
      <c r="M15" s="1552"/>
    </row>
    <row r="16" spans="1:13" ht="17" customHeight="1">
      <c r="A16" s="1178" t="s">
        <v>238</v>
      </c>
      <c r="B16" s="151" t="s">
        <v>280</v>
      </c>
      <c r="C16" s="1549" t="s">
        <v>1</v>
      </c>
      <c r="D16" s="1550"/>
      <c r="E16" s="1550"/>
      <c r="F16" s="1550"/>
      <c r="G16" s="1550"/>
      <c r="H16" s="1550"/>
      <c r="I16" s="1550"/>
      <c r="J16" s="1550"/>
      <c r="K16" s="1550"/>
      <c r="L16" s="1550"/>
      <c r="M16" s="1552"/>
    </row>
    <row r="17" spans="1:13" ht="33.75" customHeight="1">
      <c r="A17" s="1179"/>
      <c r="B17" s="151" t="s">
        <v>507</v>
      </c>
      <c r="C17" s="1549" t="s">
        <v>771</v>
      </c>
      <c r="D17" s="1550"/>
      <c r="E17" s="1550"/>
      <c r="F17" s="1550"/>
      <c r="G17" s="1550"/>
      <c r="H17" s="1550"/>
      <c r="I17" s="1550"/>
      <c r="J17" s="1550"/>
      <c r="K17" s="1550"/>
      <c r="L17" s="1550"/>
      <c r="M17" s="155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ustomHeight="1">
      <c r="A20" s="1179"/>
      <c r="B20" s="1174"/>
      <c r="C20" s="455" t="s">
        <v>426</v>
      </c>
      <c r="D20" s="456"/>
      <c r="E20" s="661" t="s">
        <v>427</v>
      </c>
      <c r="F20" s="456"/>
      <c r="G20" s="661" t="s">
        <v>428</v>
      </c>
      <c r="H20" s="456"/>
      <c r="I20" s="661" t="s">
        <v>429</v>
      </c>
      <c r="J20" s="457"/>
      <c r="K20" s="661"/>
      <c r="L20" s="661"/>
      <c r="M20" s="458"/>
    </row>
    <row r="21" spans="1:13" ht="17" customHeight="1">
      <c r="A21" s="1179"/>
      <c r="B21" s="1174"/>
      <c r="C21" s="455" t="s">
        <v>431</v>
      </c>
      <c r="D21" s="457"/>
      <c r="E21" s="661" t="s">
        <v>432</v>
      </c>
      <c r="F21" s="459"/>
      <c r="G21" s="661" t="s">
        <v>433</v>
      </c>
      <c r="H21" s="459"/>
      <c r="I21" s="661"/>
      <c r="J21" s="662"/>
      <c r="K21" s="661"/>
      <c r="L21" s="661"/>
      <c r="M21" s="458"/>
    </row>
    <row r="22" spans="1:13" ht="17" customHeight="1">
      <c r="A22" s="1179"/>
      <c r="B22" s="1174"/>
      <c r="C22" s="455" t="s">
        <v>434</v>
      </c>
      <c r="D22" s="457"/>
      <c r="E22" s="661" t="s">
        <v>435</v>
      </c>
      <c r="F22" s="457"/>
      <c r="G22" s="661"/>
      <c r="H22" s="662"/>
      <c r="I22" s="661"/>
      <c r="J22" s="662"/>
      <c r="K22" s="661"/>
      <c r="L22" s="661"/>
      <c r="M22" s="458"/>
    </row>
    <row r="23" spans="1:13" ht="17" customHeight="1">
      <c r="A23" s="1179"/>
      <c r="B23" s="1174"/>
      <c r="C23" s="455" t="s">
        <v>105</v>
      </c>
      <c r="D23" s="459" t="s">
        <v>430</v>
      </c>
      <c r="E23" s="661" t="s">
        <v>436</v>
      </c>
      <c r="F23" s="310" t="s">
        <v>594</v>
      </c>
      <c r="G23" s="139"/>
      <c r="H23" s="139"/>
      <c r="I23" s="139"/>
      <c r="J23" s="139"/>
      <c r="K23" s="139"/>
      <c r="L23" s="139"/>
      <c r="M23" s="140"/>
    </row>
    <row r="24" spans="1:13" ht="9.75" customHeight="1">
      <c r="A24" s="1179"/>
      <c r="B24" s="1175"/>
      <c r="C24" s="460"/>
      <c r="D24" s="461"/>
      <c r="E24" s="461"/>
      <c r="F24" s="461"/>
      <c r="G24" s="461"/>
      <c r="H24" s="461"/>
      <c r="I24" s="461"/>
      <c r="J24" s="461"/>
      <c r="K24" s="461"/>
      <c r="L24" s="461"/>
      <c r="M24" s="462"/>
    </row>
    <row r="25" spans="1:13" ht="16" customHeight="1">
      <c r="A25" s="1179"/>
      <c r="B25" s="1181" t="s">
        <v>437</v>
      </c>
      <c r="C25" s="463"/>
      <c r="D25" s="464"/>
      <c r="E25" s="464"/>
      <c r="F25" s="464"/>
      <c r="G25" s="464"/>
      <c r="H25" s="464"/>
      <c r="I25" s="464"/>
      <c r="J25" s="464"/>
      <c r="K25" s="464"/>
      <c r="L25" s="132"/>
      <c r="M25" s="133"/>
    </row>
    <row r="26" spans="1:13" ht="17" customHeight="1">
      <c r="A26" s="1179"/>
      <c r="B26" s="1174"/>
      <c r="C26" s="455" t="s">
        <v>438</v>
      </c>
      <c r="D26" s="459"/>
      <c r="E26" s="663"/>
      <c r="F26" s="661" t="s">
        <v>439</v>
      </c>
      <c r="G26" s="457"/>
      <c r="H26" s="663"/>
      <c r="I26" s="661" t="s">
        <v>440</v>
      </c>
      <c r="J26" s="457" t="s">
        <v>430</v>
      </c>
      <c r="K26" s="663"/>
      <c r="L26" s="26"/>
      <c r="M26" s="116"/>
    </row>
    <row r="27" spans="1:13" ht="17" customHeight="1">
      <c r="A27" s="1179"/>
      <c r="B27" s="1174"/>
      <c r="C27" s="455" t="s">
        <v>441</v>
      </c>
      <c r="D27" s="25"/>
      <c r="E27" s="26"/>
      <c r="F27" s="661" t="s">
        <v>442</v>
      </c>
      <c r="G27" s="457"/>
      <c r="H27" s="26"/>
      <c r="I27" s="27"/>
      <c r="J27" s="26"/>
      <c r="K27" s="28"/>
      <c r="L27" s="26"/>
      <c r="M27" s="116"/>
    </row>
    <row r="28" spans="1:13" ht="16" customHeight="1">
      <c r="A28" s="1179"/>
      <c r="B28" s="1175"/>
      <c r="C28" s="465"/>
      <c r="D28" s="466"/>
      <c r="E28" s="466"/>
      <c r="F28" s="466"/>
      <c r="G28" s="466"/>
      <c r="H28" s="466"/>
      <c r="I28" s="466"/>
      <c r="J28" s="466"/>
      <c r="K28" s="466"/>
      <c r="L28" s="121"/>
      <c r="M28" s="135"/>
    </row>
    <row r="29" spans="1:13" ht="17" customHeight="1">
      <c r="A29" s="1179"/>
      <c r="B29" s="154" t="s">
        <v>443</v>
      </c>
      <c r="C29" s="467"/>
      <c r="D29" s="468"/>
      <c r="E29" s="468"/>
      <c r="F29" s="468"/>
      <c r="G29" s="468"/>
      <c r="H29" s="468"/>
      <c r="I29" s="468"/>
      <c r="J29" s="468"/>
      <c r="K29" s="468"/>
      <c r="L29" s="468"/>
      <c r="M29" s="469"/>
    </row>
    <row r="30" spans="1:13" ht="17" customHeight="1">
      <c r="A30" s="1179"/>
      <c r="B30" s="154"/>
      <c r="C30" s="470" t="s">
        <v>444</v>
      </c>
      <c r="D30" s="471">
        <v>106</v>
      </c>
      <c r="E30" s="663"/>
      <c r="F30" s="664" t="s">
        <v>445</v>
      </c>
      <c r="G30" s="457">
        <v>2022</v>
      </c>
      <c r="H30" s="663"/>
      <c r="I30" s="664" t="s">
        <v>446</v>
      </c>
      <c r="J30" s="472" t="s">
        <v>327</v>
      </c>
      <c r="K30" s="473"/>
      <c r="L30" s="473"/>
      <c r="M30" s="474"/>
    </row>
    <row r="31" spans="1:13" ht="16" customHeight="1">
      <c r="A31" s="1179"/>
      <c r="B31" s="153"/>
      <c r="C31" s="460"/>
      <c r="D31" s="461"/>
      <c r="E31" s="461"/>
      <c r="F31" s="461"/>
      <c r="G31" s="461"/>
      <c r="H31" s="461"/>
      <c r="I31" s="461"/>
      <c r="J31" s="461"/>
      <c r="K31" s="461"/>
      <c r="L31" s="461"/>
      <c r="M31" s="462"/>
    </row>
    <row r="32" spans="1:13" ht="16" customHeight="1">
      <c r="A32" s="1179"/>
      <c r="B32" s="1181" t="s">
        <v>447</v>
      </c>
      <c r="C32" s="84"/>
      <c r="D32" s="33"/>
      <c r="E32" s="33"/>
      <c r="F32" s="33"/>
      <c r="G32" s="33"/>
      <c r="H32" s="33"/>
      <c r="I32" s="33"/>
      <c r="J32" s="33"/>
      <c r="K32" s="33"/>
      <c r="L32" s="132"/>
      <c r="M32" s="133"/>
    </row>
    <row r="33" spans="1:13" ht="17" customHeight="1">
      <c r="A33" s="1179"/>
      <c r="B33" s="1174"/>
      <c r="C33" s="475" t="s">
        <v>448</v>
      </c>
      <c r="D33" s="476">
        <v>2024</v>
      </c>
      <c r="E33" s="35"/>
      <c r="F33" s="663" t="s">
        <v>449</v>
      </c>
      <c r="G33" s="442" t="s">
        <v>482</v>
      </c>
      <c r="H33" s="35"/>
      <c r="I33" s="664"/>
      <c r="J33" s="35"/>
      <c r="K33" s="35"/>
      <c r="L33" s="26"/>
      <c r="M33" s="116"/>
    </row>
    <row r="34" spans="1:13" ht="16" customHeight="1">
      <c r="A34" s="1179"/>
      <c r="B34" s="1175"/>
      <c r="C34" s="460"/>
      <c r="D34" s="333"/>
      <c r="E34" s="38"/>
      <c r="F34" s="461"/>
      <c r="G34" s="38"/>
      <c r="H34" s="38"/>
      <c r="I34" s="477"/>
      <c r="J34" s="38"/>
      <c r="K34" s="38"/>
      <c r="L34" s="121"/>
      <c r="M34" s="135"/>
    </row>
    <row r="35" spans="1:13" ht="16" customHeight="1">
      <c r="A35" s="1179"/>
      <c r="B35" s="1181" t="s">
        <v>450</v>
      </c>
      <c r="C35" s="86"/>
      <c r="D35" s="73"/>
      <c r="E35" s="73"/>
      <c r="F35" s="73"/>
      <c r="G35" s="73"/>
      <c r="H35" s="73"/>
      <c r="I35" s="73"/>
      <c r="J35" s="73"/>
      <c r="K35" s="73"/>
      <c r="L35" s="73"/>
      <c r="M35" s="87"/>
    </row>
    <row r="36" spans="1:13" ht="17" customHeight="1">
      <c r="A36" s="1179"/>
      <c r="B36" s="1174"/>
      <c r="C36" s="88"/>
      <c r="D36" s="6">
        <v>2023</v>
      </c>
      <c r="E36" s="6"/>
      <c r="F36" s="6">
        <v>2024</v>
      </c>
      <c r="G36" s="6"/>
      <c r="H36" s="141">
        <v>2025</v>
      </c>
      <c r="I36" s="141"/>
      <c r="J36" s="141">
        <v>2026</v>
      </c>
      <c r="K36" s="6"/>
      <c r="L36" s="6">
        <v>2027</v>
      </c>
      <c r="M36" s="40"/>
    </row>
    <row r="37" spans="1:13" ht="16" customHeight="1">
      <c r="A37" s="1179"/>
      <c r="B37" s="1174"/>
      <c r="C37" s="88"/>
      <c r="D37" s="319"/>
      <c r="E37" s="9"/>
      <c r="F37" s="319">
        <v>20</v>
      </c>
      <c r="G37" s="9"/>
      <c r="H37" s="319">
        <v>20</v>
      </c>
      <c r="I37" s="9"/>
      <c r="J37" s="319">
        <v>20</v>
      </c>
      <c r="K37" s="9"/>
      <c r="L37" s="319">
        <v>20</v>
      </c>
      <c r="M37" s="100"/>
    </row>
    <row r="38" spans="1:13" ht="17" customHeight="1">
      <c r="A38" s="1179"/>
      <c r="B38" s="1174"/>
      <c r="C38" s="88"/>
      <c r="D38" s="6">
        <v>2028</v>
      </c>
      <c r="E38" s="6"/>
      <c r="F38" s="6">
        <v>2029</v>
      </c>
      <c r="G38" s="6"/>
      <c r="H38" s="141">
        <v>2030</v>
      </c>
      <c r="I38" s="141"/>
      <c r="J38" s="141">
        <v>2031</v>
      </c>
      <c r="K38" s="6"/>
      <c r="L38" s="6">
        <v>2032</v>
      </c>
      <c r="M38" s="16"/>
    </row>
    <row r="39" spans="1:13" ht="16" customHeight="1">
      <c r="A39" s="1179"/>
      <c r="B39" s="1174"/>
      <c r="C39" s="88"/>
      <c r="D39" s="319">
        <v>20</v>
      </c>
      <c r="E39" s="9"/>
      <c r="F39" s="319">
        <v>20</v>
      </c>
      <c r="G39" s="9"/>
      <c r="H39" s="319">
        <v>20</v>
      </c>
      <c r="I39" s="9"/>
      <c r="J39" s="319">
        <v>20</v>
      </c>
      <c r="K39" s="9"/>
      <c r="L39" s="319">
        <v>20</v>
      </c>
      <c r="M39" s="100"/>
    </row>
    <row r="40" spans="1:13" ht="17" customHeight="1">
      <c r="A40" s="1179"/>
      <c r="B40" s="1174"/>
      <c r="C40" s="88"/>
      <c r="D40" s="6">
        <v>2033</v>
      </c>
      <c r="E40" s="6"/>
      <c r="F40" s="6">
        <v>2034</v>
      </c>
      <c r="G40" s="6"/>
      <c r="H40" s="141"/>
      <c r="I40" s="141"/>
      <c r="J40" s="141"/>
      <c r="K40" s="6"/>
      <c r="L40" s="6"/>
      <c r="M40" s="16"/>
    </row>
    <row r="41" spans="1:13" ht="16" customHeight="1">
      <c r="A41" s="1179"/>
      <c r="B41" s="1174"/>
      <c r="C41" s="88"/>
      <c r="D41" s="319">
        <v>20</v>
      </c>
      <c r="E41" s="99"/>
      <c r="F41" s="319">
        <v>20</v>
      </c>
      <c r="G41" s="9"/>
      <c r="H41" s="507"/>
      <c r="I41" s="6"/>
      <c r="J41" s="507"/>
      <c r="K41" s="6"/>
      <c r="L41" s="102"/>
      <c r="M41" s="90"/>
    </row>
    <row r="42" spans="1:13" ht="17" customHeight="1">
      <c r="A42" s="1179"/>
      <c r="B42" s="1174"/>
      <c r="C42" s="88"/>
      <c r="D42" s="10" t="s">
        <v>454</v>
      </c>
      <c r="E42" s="99"/>
      <c r="F42" s="97" t="s">
        <v>455</v>
      </c>
      <c r="G42" s="74"/>
      <c r="H42" s="102"/>
      <c r="I42" s="6"/>
      <c r="J42" s="102"/>
      <c r="K42" s="6"/>
      <c r="L42" s="102"/>
      <c r="M42" s="90"/>
    </row>
    <row r="43" spans="1:13" ht="16" customHeight="1">
      <c r="A43" s="1179"/>
      <c r="B43" s="1174"/>
      <c r="C43" s="88"/>
      <c r="D43" s="98"/>
      <c r="E43" s="9"/>
      <c r="F43" s="1542">
        <v>220</v>
      </c>
      <c r="G43" s="1543"/>
      <c r="H43" s="1278"/>
      <c r="I43" s="1278"/>
      <c r="J43" s="102"/>
      <c r="K43" s="6"/>
      <c r="L43" s="102"/>
      <c r="M43" s="90"/>
    </row>
    <row r="44" spans="1:13" ht="16" customHeight="1">
      <c r="A44" s="1179"/>
      <c r="B44" s="1174"/>
      <c r="C44" s="89"/>
      <c r="D44" s="10"/>
      <c r="E44" s="99"/>
      <c r="F44" s="10"/>
      <c r="G44" s="99"/>
      <c r="H44" s="97"/>
      <c r="I44" s="74"/>
      <c r="J44" s="97"/>
      <c r="K44" s="74"/>
      <c r="L44" s="97"/>
      <c r="M44" s="75"/>
    </row>
    <row r="45" spans="1:13" ht="18" customHeight="1">
      <c r="A45" s="1179"/>
      <c r="B45" s="1181" t="s">
        <v>456</v>
      </c>
      <c r="C45" s="463"/>
      <c r="D45" s="464"/>
      <c r="E45" s="464"/>
      <c r="F45" s="464"/>
      <c r="G45" s="464"/>
      <c r="H45" s="464"/>
      <c r="I45" s="464"/>
      <c r="J45" s="464"/>
      <c r="K45" s="464"/>
      <c r="L45" s="26"/>
      <c r="M45" s="116"/>
    </row>
    <row r="46" spans="1:13" ht="17" customHeight="1">
      <c r="A46" s="1179"/>
      <c r="B46" s="1174"/>
      <c r="C46" s="117"/>
      <c r="D46" s="41" t="s">
        <v>93</v>
      </c>
      <c r="E46" s="42" t="s">
        <v>95</v>
      </c>
      <c r="F46" s="1553" t="s">
        <v>457</v>
      </c>
      <c r="G46" s="1177" t="s">
        <v>103</v>
      </c>
      <c r="H46" s="1177"/>
      <c r="I46" s="1177"/>
      <c r="J46" s="1177"/>
      <c r="K46" s="665" t="s">
        <v>458</v>
      </c>
      <c r="L46" s="1219"/>
      <c r="M46" s="1220"/>
    </row>
    <row r="47" spans="1:13" ht="17" customHeight="1">
      <c r="A47" s="1179"/>
      <c r="B47" s="1174"/>
      <c r="C47" s="117"/>
      <c r="D47" s="119" t="s">
        <v>430</v>
      </c>
      <c r="E47" s="457"/>
      <c r="F47" s="1553"/>
      <c r="G47" s="1177"/>
      <c r="H47" s="1177"/>
      <c r="I47" s="1177"/>
      <c r="J47" s="1177"/>
      <c r="K47" s="26"/>
      <c r="L47" s="1221"/>
      <c r="M47" s="1222"/>
    </row>
    <row r="48" spans="1:13" ht="16" customHeight="1">
      <c r="A48" s="1179"/>
      <c r="B48" s="1175"/>
      <c r="C48" s="120"/>
      <c r="D48" s="121"/>
      <c r="E48" s="121"/>
      <c r="F48" s="121"/>
      <c r="G48" s="121"/>
      <c r="H48" s="121"/>
      <c r="I48" s="121"/>
      <c r="J48" s="121"/>
      <c r="K48" s="121"/>
      <c r="L48" s="26"/>
      <c r="M48" s="116"/>
    </row>
    <row r="49" spans="1:13" ht="87.75" customHeight="1">
      <c r="A49" s="1179"/>
      <c r="B49" s="151" t="s">
        <v>459</v>
      </c>
      <c r="C49" s="1269" t="s">
        <v>1123</v>
      </c>
      <c r="D49" s="1544"/>
      <c r="E49" s="1544"/>
      <c r="F49" s="1544"/>
      <c r="G49" s="1544"/>
      <c r="H49" s="1544"/>
      <c r="I49" s="1544"/>
      <c r="J49" s="1544"/>
      <c r="K49" s="1544"/>
      <c r="L49" s="1544"/>
      <c r="M49" s="1545"/>
    </row>
    <row r="50" spans="1:13" ht="17" customHeight="1">
      <c r="A50" s="1179"/>
      <c r="B50" s="151" t="s">
        <v>460</v>
      </c>
      <c r="C50" s="478" t="s">
        <v>1124</v>
      </c>
      <c r="D50" s="537"/>
      <c r="E50" s="537"/>
      <c r="F50" s="537"/>
      <c r="G50" s="537"/>
      <c r="H50" s="537"/>
      <c r="I50" s="537"/>
      <c r="J50" s="537"/>
      <c r="K50" s="537"/>
      <c r="L50" s="537"/>
      <c r="M50" s="538"/>
    </row>
    <row r="51" spans="1:13" ht="17" customHeight="1">
      <c r="A51" s="1179"/>
      <c r="B51" s="151" t="s">
        <v>461</v>
      </c>
      <c r="C51" s="786">
        <v>30</v>
      </c>
      <c r="D51" s="537"/>
      <c r="E51" s="537"/>
      <c r="F51" s="537"/>
      <c r="G51" s="537"/>
      <c r="H51" s="537"/>
      <c r="I51" s="537"/>
      <c r="J51" s="537"/>
      <c r="K51" s="537"/>
      <c r="L51" s="537"/>
      <c r="M51" s="538"/>
    </row>
    <row r="52" spans="1:13" ht="15.75" customHeight="1">
      <c r="A52" s="1179"/>
      <c r="B52" s="151" t="s">
        <v>462</v>
      </c>
      <c r="C52" s="479">
        <v>45323</v>
      </c>
      <c r="D52" s="537"/>
      <c r="E52" s="537"/>
      <c r="F52" s="537"/>
      <c r="G52" s="537"/>
      <c r="H52" s="537"/>
      <c r="I52" s="537"/>
      <c r="J52" s="537"/>
      <c r="K52" s="537"/>
      <c r="L52" s="537"/>
      <c r="M52" s="538"/>
    </row>
    <row r="53" spans="1:13" ht="15.75" customHeight="1">
      <c r="A53" s="1162" t="s">
        <v>250</v>
      </c>
      <c r="B53" s="155" t="s">
        <v>463</v>
      </c>
      <c r="C53" s="1164" t="s">
        <v>487</v>
      </c>
      <c r="D53" s="1165"/>
      <c r="E53" s="1165"/>
      <c r="F53" s="1165"/>
      <c r="G53" s="1165"/>
      <c r="H53" s="1165"/>
      <c r="I53" s="1165"/>
      <c r="J53" s="1165"/>
      <c r="K53" s="1165"/>
      <c r="L53" s="1165"/>
      <c r="M53" s="1166"/>
    </row>
    <row r="54" spans="1:13" ht="17" customHeight="1">
      <c r="A54" s="1163"/>
      <c r="B54" s="155" t="s">
        <v>465</v>
      </c>
      <c r="C54" s="1164" t="s">
        <v>466</v>
      </c>
      <c r="D54" s="1165"/>
      <c r="E54" s="1165"/>
      <c r="F54" s="1165"/>
      <c r="G54" s="1165"/>
      <c r="H54" s="1165"/>
      <c r="I54" s="1165"/>
      <c r="J54" s="1165"/>
      <c r="K54" s="1165"/>
      <c r="L54" s="1165"/>
      <c r="M54" s="1166"/>
    </row>
    <row r="55" spans="1:13" ht="17" customHeight="1">
      <c r="A55" s="1163"/>
      <c r="B55" s="155" t="s">
        <v>467</v>
      </c>
      <c r="C55" s="1164" t="s">
        <v>327</v>
      </c>
      <c r="D55" s="1165"/>
      <c r="E55" s="1165"/>
      <c r="F55" s="1165"/>
      <c r="G55" s="1165"/>
      <c r="H55" s="1165"/>
      <c r="I55" s="1165"/>
      <c r="J55" s="1165"/>
      <c r="K55" s="1165"/>
      <c r="L55" s="1165"/>
      <c r="M55" s="1166"/>
    </row>
    <row r="56" spans="1:13" ht="15.75" customHeight="1">
      <c r="A56" s="1163"/>
      <c r="B56" s="156" t="s">
        <v>469</v>
      </c>
      <c r="C56" s="1164" t="s">
        <v>328</v>
      </c>
      <c r="D56" s="1165"/>
      <c r="E56" s="1165"/>
      <c r="F56" s="1165"/>
      <c r="G56" s="1165"/>
      <c r="H56" s="1165"/>
      <c r="I56" s="1165"/>
      <c r="J56" s="1165"/>
      <c r="K56" s="1165"/>
      <c r="L56" s="1165"/>
      <c r="M56" s="1166"/>
    </row>
    <row r="57" spans="1:13" ht="15.75" customHeight="1">
      <c r="A57" s="1163"/>
      <c r="B57" s="155" t="s">
        <v>470</v>
      </c>
      <c r="C57" s="1468" t="s">
        <v>471</v>
      </c>
      <c r="D57" s="1165"/>
      <c r="E57" s="1165"/>
      <c r="F57" s="1165"/>
      <c r="G57" s="1165"/>
      <c r="H57" s="1165"/>
      <c r="I57" s="1165"/>
      <c r="J57" s="1165"/>
      <c r="K57" s="1165"/>
      <c r="L57" s="1165"/>
      <c r="M57" s="1166"/>
    </row>
    <row r="58" spans="1:13" ht="18" customHeight="1" thickBot="1">
      <c r="A58" s="1170"/>
      <c r="B58" s="155" t="s">
        <v>472</v>
      </c>
      <c r="C58" s="1164"/>
      <c r="D58" s="1165"/>
      <c r="E58" s="1165"/>
      <c r="F58" s="1165"/>
      <c r="G58" s="1165"/>
      <c r="H58" s="1165"/>
      <c r="I58" s="1165"/>
      <c r="J58" s="1165"/>
      <c r="K58" s="1165"/>
      <c r="L58" s="1165"/>
      <c r="M58" s="1166"/>
    </row>
    <row r="59" spans="1:13" ht="15.75" customHeight="1">
      <c r="A59" s="1162" t="s">
        <v>474</v>
      </c>
      <c r="B59" s="157" t="s">
        <v>475</v>
      </c>
      <c r="C59" s="1164" t="s">
        <v>557</v>
      </c>
      <c r="D59" s="1165"/>
      <c r="E59" s="1165"/>
      <c r="F59" s="1165"/>
      <c r="G59" s="1165"/>
      <c r="H59" s="1165"/>
      <c r="I59" s="1165"/>
      <c r="J59" s="1165"/>
      <c r="K59" s="1165"/>
      <c r="L59" s="1165"/>
      <c r="M59" s="1166"/>
    </row>
    <row r="60" spans="1:13" ht="30" customHeight="1">
      <c r="A60" s="1163"/>
      <c r="B60" s="157" t="s">
        <v>476</v>
      </c>
      <c r="C60" s="1164" t="s">
        <v>558</v>
      </c>
      <c r="D60" s="1165"/>
      <c r="E60" s="1165"/>
      <c r="F60" s="1165"/>
      <c r="G60" s="1165"/>
      <c r="H60" s="1165"/>
      <c r="I60" s="1165"/>
      <c r="J60" s="1165"/>
      <c r="K60" s="1165"/>
      <c r="L60" s="1165"/>
      <c r="M60" s="1166"/>
    </row>
    <row r="61" spans="1:13" ht="30" customHeight="1" thickBot="1">
      <c r="A61" s="1163"/>
      <c r="B61" s="158" t="s">
        <v>294</v>
      </c>
      <c r="C61" s="1164" t="s">
        <v>327</v>
      </c>
      <c r="D61" s="1165"/>
      <c r="E61" s="1165"/>
      <c r="F61" s="1165"/>
      <c r="G61" s="1165"/>
      <c r="H61" s="1165"/>
      <c r="I61" s="1165"/>
      <c r="J61" s="1165"/>
      <c r="K61" s="1165"/>
      <c r="L61" s="1165"/>
      <c r="M61" s="1166"/>
    </row>
    <row r="62" spans="1:13" ht="18" customHeight="1" thickBot="1">
      <c r="A62" s="149" t="s">
        <v>254</v>
      </c>
      <c r="B62" s="159"/>
      <c r="C62" s="1554"/>
      <c r="D62" s="1395"/>
      <c r="E62" s="1395"/>
      <c r="F62" s="1395"/>
      <c r="G62" s="1395"/>
      <c r="H62" s="1395"/>
      <c r="I62" s="1395"/>
      <c r="J62" s="1395"/>
      <c r="K62" s="1395"/>
      <c r="L62" s="1395"/>
      <c r="M62" s="1396"/>
    </row>
  </sheetData>
  <mergeCells count="47">
    <mergeCell ref="A59:A61"/>
    <mergeCell ref="C59:M59"/>
    <mergeCell ref="C60:M60"/>
    <mergeCell ref="C61:M61"/>
    <mergeCell ref="C62:M62"/>
    <mergeCell ref="L46:M47"/>
    <mergeCell ref="C49:M49"/>
    <mergeCell ref="A53:A58"/>
    <mergeCell ref="C53:M53"/>
    <mergeCell ref="C54:M54"/>
    <mergeCell ref="C55:M55"/>
    <mergeCell ref="C56:M56"/>
    <mergeCell ref="C57:M57"/>
    <mergeCell ref="C58:M58"/>
    <mergeCell ref="A16:A52"/>
    <mergeCell ref="C16:M16"/>
    <mergeCell ref="C17:M17"/>
    <mergeCell ref="B18:B24"/>
    <mergeCell ref="B25:B28"/>
    <mergeCell ref="B32:B34"/>
    <mergeCell ref="B35:B44"/>
    <mergeCell ref="F43:G43"/>
    <mergeCell ref="H43:I43"/>
    <mergeCell ref="B45:B48"/>
    <mergeCell ref="F46:F47"/>
    <mergeCell ref="G46:J47"/>
    <mergeCell ref="C13:M13"/>
    <mergeCell ref="B14:B15"/>
    <mergeCell ref="C14:D14"/>
    <mergeCell ref="F14:M14"/>
    <mergeCell ref="C15:M15"/>
    <mergeCell ref="C12:M12"/>
    <mergeCell ref="A2:A15"/>
    <mergeCell ref="C3:M3"/>
    <mergeCell ref="F4:G4"/>
    <mergeCell ref="I4:M4"/>
    <mergeCell ref="C5:M5"/>
    <mergeCell ref="C7:D7"/>
    <mergeCell ref="I7:M7"/>
    <mergeCell ref="B8:B10"/>
    <mergeCell ref="C9:D9"/>
    <mergeCell ref="F9:G9"/>
    <mergeCell ref="I9:J9"/>
    <mergeCell ref="C10:D10"/>
    <mergeCell ref="F10:G10"/>
    <mergeCell ref="I10:J10"/>
    <mergeCell ref="C11:M11"/>
  </mergeCells>
  <dataValidations count="7">
    <dataValidation allowBlank="1" showInputMessage="1" showErrorMessage="1" prompt="Seleccione de la lista desplegable" sqref="B4 B7 H7" xr:uid="{56635C80-2065-40BB-AC0C-12C2ECC0DF5F}"/>
    <dataValidation allowBlank="1" showInputMessage="1" showErrorMessage="1" prompt="Incluir una ficha por cada indicador, ya sea de producto o de resultado" sqref="B1" xr:uid="{9582183B-66D1-4D64-9C7C-A89ADD7A9756}"/>
    <dataValidation allowBlank="1" showInputMessage="1" showErrorMessage="1" prompt="Identifique el ODS a que le apunta el indicador de producto. Seleccione de la lista desplegable._x000a_" sqref="B14:B15" xr:uid="{A2128889-7656-404D-B86E-E0C7EB8B4E3A}"/>
    <dataValidation allowBlank="1" showInputMessage="1" showErrorMessage="1" prompt="Identifique la meta ODS a que le apunta el indicador de producto. Seleccione de la lista desplegable." sqref="E14" xr:uid="{C6C36477-0CC0-41CA-8A38-15EEFA294BE0}"/>
    <dataValidation allowBlank="1" showInputMessage="1" showErrorMessage="1" prompt="Determine si el indicador responde a un enfoque (Derechos Humanos, Género, Diferencial, Poblacional, Ambiental y Territorial). Si responde a más de enfoque separelos por ;" sqref="B16" xr:uid="{10685EF4-DDBB-4EAA-9A11-96D84A5A392D}"/>
    <dataValidation allowBlank="1" showInputMessage="1" showErrorMessage="1" prompt="Si corresponde a un indicador del PDD, identifique el código de la meta el cual se encuentra en el listado de indicadores del plan que se encuentra en la caja de herramientas._x000a__x000a_" sqref="F4" xr:uid="{B6E5ED48-0106-4A0D-90FC-B3069762291D}"/>
    <dataValidation type="list" allowBlank="1" showInputMessage="1" showErrorMessage="1" sqref="I7:M7" xr:uid="{2C538C74-F1B8-46A5-941C-E5FB5C6E04E4}">
      <formula1>INDIRECT($C$7)</formula1>
    </dataValidation>
  </dataValidations>
  <hyperlinks>
    <hyperlink ref="C57" r:id="rId1" xr:uid="{8EE1465D-60F6-4BE6-8515-00E44AE59B59}"/>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4">
        <x14:dataValidation type="list" allowBlank="1" showInputMessage="1" showErrorMessage="1" xr:uid="{E07691AB-C629-4ED8-AA10-05DBED45FCBE}">
          <x14:formula1>
            <xm:f>Desplegables!$B$45:$B$46</xm:f>
          </x14:formula1>
          <xm:sqref>C4</xm:sqref>
        </x14:dataValidation>
        <x14:dataValidation type="list" allowBlank="1" showInputMessage="1" showErrorMessage="1" xr:uid="{FD0FBAAC-F558-4675-8265-FE16338FECE0}">
          <x14:formula1>
            <xm:f>Desplegables!$B$50:$B$52</xm:f>
          </x14:formula1>
          <xm:sqref>G46:J47</xm:sqref>
        </x14:dataValidation>
        <x14:dataValidation type="list" allowBlank="1" showInputMessage="1" showErrorMessage="1" xr:uid="{2DAFFE7D-6DE0-4520-900D-6BAB6D0D3770}">
          <x14:formula1>
            <xm:f>Desplegables!$I$4:$I$18</xm:f>
          </x14:formula1>
          <xm:sqref>C7</xm:sqref>
        </x14:dataValidation>
        <x14:dataValidation type="list" allowBlank="1" showInputMessage="1" showErrorMessage="1" xr:uid="{009BF438-4DBA-4AB2-BC4D-62C68FCA31D4}">
          <x14:formula1>
            <xm:f>Desplegables!$L$24:$L$39</xm:f>
          </x14:formula1>
          <xm:sqref>C14:D14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1B430-F114-49B1-8F7B-860286FA85D2}">
  <sheetPr>
    <tabColor rgb="FF0070C0"/>
  </sheetPr>
  <dimension ref="A1:M62"/>
  <sheetViews>
    <sheetView topLeftCell="A49" zoomScaleNormal="100" workbookViewId="0">
      <selection activeCell="O12" sqref="O12"/>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60"/>
      <c r="B1" s="61" t="s">
        <v>859</v>
      </c>
      <c r="C1" s="62"/>
      <c r="D1" s="62"/>
      <c r="E1" s="62"/>
      <c r="F1" s="62"/>
      <c r="G1" s="62"/>
      <c r="H1" s="62"/>
      <c r="I1" s="62"/>
      <c r="J1" s="62"/>
      <c r="K1" s="62"/>
      <c r="L1" s="62"/>
      <c r="M1" s="63"/>
    </row>
    <row r="2" spans="1:13" ht="17" customHeight="1">
      <c r="A2" s="1186" t="s">
        <v>414</v>
      </c>
      <c r="B2" s="150" t="s">
        <v>415</v>
      </c>
      <c r="C2" s="451" t="s">
        <v>857</v>
      </c>
      <c r="D2" s="452"/>
      <c r="E2" s="452"/>
      <c r="F2" s="452"/>
      <c r="G2" s="452"/>
      <c r="H2" s="452"/>
      <c r="I2" s="452"/>
      <c r="J2" s="452"/>
      <c r="K2" s="452"/>
      <c r="L2" s="452"/>
      <c r="M2" s="453"/>
    </row>
    <row r="3" spans="1:13" ht="33" customHeight="1">
      <c r="A3" s="1187"/>
      <c r="B3" s="162" t="s">
        <v>499</v>
      </c>
      <c r="C3" s="1202" t="s">
        <v>860</v>
      </c>
      <c r="D3" s="1203"/>
      <c r="E3" s="1203"/>
      <c r="F3" s="1203"/>
      <c r="G3" s="1203"/>
      <c r="H3" s="1203"/>
      <c r="I3" s="1203"/>
      <c r="J3" s="1203"/>
      <c r="K3" s="1203"/>
      <c r="L3" s="1203"/>
      <c r="M3" s="1204"/>
    </row>
    <row r="4" spans="1:13" ht="31.5" customHeight="1">
      <c r="A4" s="1187"/>
      <c r="B4" s="153" t="s">
        <v>290</v>
      </c>
      <c r="C4" s="122" t="s">
        <v>95</v>
      </c>
      <c r="D4" s="123"/>
      <c r="E4" s="124"/>
      <c r="F4" s="1205" t="s">
        <v>291</v>
      </c>
      <c r="G4" s="1206"/>
      <c r="H4" s="125" t="s">
        <v>354</v>
      </c>
      <c r="I4" s="1275"/>
      <c r="J4" s="1203"/>
      <c r="K4" s="1203"/>
      <c r="L4" s="1203"/>
      <c r="M4" s="1204"/>
    </row>
    <row r="5" spans="1:13" ht="16.5" customHeight="1">
      <c r="A5" s="1187"/>
      <c r="B5" s="153" t="s">
        <v>418</v>
      </c>
      <c r="C5" s="1388" t="s">
        <v>419</v>
      </c>
      <c r="D5" s="1389"/>
      <c r="E5" s="1389"/>
      <c r="F5" s="1389"/>
      <c r="G5" s="1389"/>
      <c r="H5" s="1389"/>
      <c r="I5" s="1389"/>
      <c r="J5" s="1389"/>
      <c r="K5" s="1389"/>
      <c r="L5" s="1389"/>
      <c r="M5" s="1390"/>
    </row>
    <row r="6" spans="1:13" ht="17" customHeight="1">
      <c r="A6" s="1187"/>
      <c r="B6" s="153" t="s">
        <v>420</v>
      </c>
      <c r="C6" s="269" t="s">
        <v>419</v>
      </c>
      <c r="D6" s="126"/>
      <c r="E6" s="126"/>
      <c r="F6" s="126"/>
      <c r="G6" s="126"/>
      <c r="H6" s="126"/>
      <c r="I6" s="126"/>
      <c r="J6" s="126"/>
      <c r="K6" s="126"/>
      <c r="L6" s="126"/>
      <c r="M6" s="127"/>
    </row>
    <row r="7" spans="1:13" ht="17" customHeight="1">
      <c r="A7" s="1187"/>
      <c r="B7" s="162" t="s">
        <v>421</v>
      </c>
      <c r="C7" s="1191" t="s">
        <v>10</v>
      </c>
      <c r="D7" s="1192"/>
      <c r="E7" s="128"/>
      <c r="F7" s="128"/>
      <c r="G7" s="129"/>
      <c r="H7" s="67" t="s">
        <v>294</v>
      </c>
      <c r="I7" s="1193" t="s">
        <v>18</v>
      </c>
      <c r="J7" s="1192"/>
      <c r="K7" s="1192"/>
      <c r="L7" s="1192"/>
      <c r="M7" s="1194"/>
    </row>
    <row r="8" spans="1:13" ht="16" customHeight="1">
      <c r="A8" s="1187"/>
      <c r="B8" s="1273" t="s">
        <v>422</v>
      </c>
      <c r="C8" s="130"/>
      <c r="D8" s="131"/>
      <c r="E8" s="131"/>
      <c r="F8" s="131"/>
      <c r="G8" s="131"/>
      <c r="H8" s="131"/>
      <c r="I8" s="131"/>
      <c r="J8" s="131"/>
      <c r="K8" s="131"/>
      <c r="L8" s="132"/>
      <c r="M8" s="133"/>
    </row>
    <row r="9" spans="1:13" ht="16" customHeight="1">
      <c r="A9" s="1187"/>
      <c r="B9" s="1274"/>
      <c r="C9" s="1189" t="s">
        <v>327</v>
      </c>
      <c r="D9" s="1190"/>
      <c r="E9" s="28"/>
      <c r="F9" s="1190"/>
      <c r="G9" s="1190"/>
      <c r="H9" s="28"/>
      <c r="I9" s="1190"/>
      <c r="J9" s="1190"/>
      <c r="K9" s="28"/>
      <c r="L9" s="26"/>
      <c r="M9" s="116"/>
    </row>
    <row r="10" spans="1:13" ht="16" customHeight="1">
      <c r="A10" s="1187"/>
      <c r="B10" s="1287"/>
      <c r="C10" s="1189" t="s">
        <v>423</v>
      </c>
      <c r="D10" s="1190"/>
      <c r="E10" s="134"/>
      <c r="F10" s="1190" t="s">
        <v>423</v>
      </c>
      <c r="G10" s="1190"/>
      <c r="H10" s="134"/>
      <c r="I10" s="1190" t="s">
        <v>423</v>
      </c>
      <c r="J10" s="1190"/>
      <c r="K10" s="134"/>
      <c r="L10" s="121"/>
      <c r="M10" s="135"/>
    </row>
    <row r="11" spans="1:13" ht="69" customHeight="1">
      <c r="A11" s="1187"/>
      <c r="B11" s="162" t="s">
        <v>424</v>
      </c>
      <c r="C11" s="1546" t="s">
        <v>1125</v>
      </c>
      <c r="D11" s="1547"/>
      <c r="E11" s="1547"/>
      <c r="F11" s="1547"/>
      <c r="G11" s="1547"/>
      <c r="H11" s="1547"/>
      <c r="I11" s="1547"/>
      <c r="J11" s="1547"/>
      <c r="K11" s="1547"/>
      <c r="L11" s="1547"/>
      <c r="M11" s="1548"/>
    </row>
    <row r="12" spans="1:13" ht="183.75" customHeight="1">
      <c r="A12" s="1187"/>
      <c r="B12" s="151" t="s">
        <v>503</v>
      </c>
      <c r="C12" s="1269" t="s">
        <v>1126</v>
      </c>
      <c r="D12" s="1544"/>
      <c r="E12" s="1544"/>
      <c r="F12" s="1544"/>
      <c r="G12" s="1544"/>
      <c r="H12" s="1544"/>
      <c r="I12" s="1544"/>
      <c r="J12" s="1544"/>
      <c r="K12" s="1544"/>
      <c r="L12" s="1544"/>
      <c r="M12" s="1545"/>
    </row>
    <row r="13" spans="1:13" ht="48" customHeight="1">
      <c r="A13" s="1187"/>
      <c r="B13" s="162" t="s">
        <v>504</v>
      </c>
      <c r="C13" s="1269" t="s">
        <v>804</v>
      </c>
      <c r="D13" s="1544"/>
      <c r="E13" s="1544"/>
      <c r="F13" s="1544"/>
      <c r="G13" s="1544"/>
      <c r="H13" s="1544"/>
      <c r="I13" s="1544"/>
      <c r="J13" s="1544"/>
      <c r="K13" s="1544"/>
      <c r="L13" s="1544"/>
      <c r="M13" s="1545"/>
    </row>
    <row r="14" spans="1:13" ht="33" customHeight="1">
      <c r="A14" s="1187"/>
      <c r="B14" s="1273" t="s">
        <v>505</v>
      </c>
      <c r="C14" s="1549" t="s">
        <v>86</v>
      </c>
      <c r="D14" s="1550"/>
      <c r="E14" s="454" t="s">
        <v>108</v>
      </c>
      <c r="F14" s="1551" t="s">
        <v>352</v>
      </c>
      <c r="G14" s="1544"/>
      <c r="H14" s="1544"/>
      <c r="I14" s="1544"/>
      <c r="J14" s="1544"/>
      <c r="K14" s="1544"/>
      <c r="L14" s="1544"/>
      <c r="M14" s="1545"/>
    </row>
    <row r="15" spans="1:13" ht="16" customHeight="1">
      <c r="A15" s="1187"/>
      <c r="B15" s="1274"/>
      <c r="C15" s="1549"/>
      <c r="D15" s="1550"/>
      <c r="E15" s="1550"/>
      <c r="F15" s="1550"/>
      <c r="G15" s="1550"/>
      <c r="H15" s="1550"/>
      <c r="I15" s="1550"/>
      <c r="J15" s="1550"/>
      <c r="K15" s="1550"/>
      <c r="L15" s="1550"/>
      <c r="M15" s="1552"/>
    </row>
    <row r="16" spans="1:13" ht="17" customHeight="1">
      <c r="A16" s="1178" t="s">
        <v>238</v>
      </c>
      <c r="B16" s="151" t="s">
        <v>280</v>
      </c>
      <c r="C16" s="1549" t="s">
        <v>1</v>
      </c>
      <c r="D16" s="1550"/>
      <c r="E16" s="1550"/>
      <c r="F16" s="1550"/>
      <c r="G16" s="1550"/>
      <c r="H16" s="1550"/>
      <c r="I16" s="1550"/>
      <c r="J16" s="1550"/>
      <c r="K16" s="1550"/>
      <c r="L16" s="1550"/>
      <c r="M16" s="1552"/>
    </row>
    <row r="17" spans="1:13" ht="33.75" customHeight="1">
      <c r="A17" s="1179"/>
      <c r="B17" s="151" t="s">
        <v>507</v>
      </c>
      <c r="C17" s="1549" t="s">
        <v>858</v>
      </c>
      <c r="D17" s="1550"/>
      <c r="E17" s="1550"/>
      <c r="F17" s="1550"/>
      <c r="G17" s="1550"/>
      <c r="H17" s="1550"/>
      <c r="I17" s="1550"/>
      <c r="J17" s="1550"/>
      <c r="K17" s="1550"/>
      <c r="L17" s="1550"/>
      <c r="M17" s="155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ustomHeight="1">
      <c r="A20" s="1179"/>
      <c r="B20" s="1174"/>
      <c r="C20" s="455" t="s">
        <v>426</v>
      </c>
      <c r="D20" s="456"/>
      <c r="E20" s="661" t="s">
        <v>427</v>
      </c>
      <c r="F20" s="456"/>
      <c r="G20" s="661" t="s">
        <v>428</v>
      </c>
      <c r="H20" s="456"/>
      <c r="I20" s="661" t="s">
        <v>429</v>
      </c>
      <c r="J20" s="457"/>
      <c r="K20" s="661"/>
      <c r="L20" s="661"/>
      <c r="M20" s="458"/>
    </row>
    <row r="21" spans="1:13" ht="17" customHeight="1">
      <c r="A21" s="1179"/>
      <c r="B21" s="1174"/>
      <c r="C21" s="455" t="s">
        <v>431</v>
      </c>
      <c r="D21" s="457"/>
      <c r="E21" s="661" t="s">
        <v>432</v>
      </c>
      <c r="F21" s="459"/>
      <c r="G21" s="661" t="s">
        <v>433</v>
      </c>
      <c r="H21" s="459"/>
      <c r="I21" s="661"/>
      <c r="J21" s="662"/>
      <c r="K21" s="661"/>
      <c r="L21" s="661"/>
      <c r="M21" s="458"/>
    </row>
    <row r="22" spans="1:13" ht="17" customHeight="1">
      <c r="A22" s="1179"/>
      <c r="B22" s="1174"/>
      <c r="C22" s="455" t="s">
        <v>434</v>
      </c>
      <c r="D22" s="457"/>
      <c r="E22" s="661" t="s">
        <v>435</v>
      </c>
      <c r="F22" s="457"/>
      <c r="G22" s="661"/>
      <c r="H22" s="662"/>
      <c r="I22" s="661"/>
      <c r="J22" s="662"/>
      <c r="K22" s="661"/>
      <c r="L22" s="661"/>
      <c r="M22" s="458"/>
    </row>
    <row r="23" spans="1:13" ht="17" customHeight="1">
      <c r="A23" s="1179"/>
      <c r="B23" s="1174"/>
      <c r="C23" s="455" t="s">
        <v>105</v>
      </c>
      <c r="D23" s="897" t="s">
        <v>430</v>
      </c>
      <c r="E23" s="661" t="s">
        <v>436</v>
      </c>
      <c r="F23" s="310" t="s">
        <v>861</v>
      </c>
      <c r="G23" s="139"/>
      <c r="H23" s="139"/>
      <c r="I23" s="139"/>
      <c r="J23" s="139"/>
      <c r="K23" s="139"/>
      <c r="L23" s="139"/>
      <c r="M23" s="140"/>
    </row>
    <row r="24" spans="1:13" ht="9.75" customHeight="1">
      <c r="A24" s="1179"/>
      <c r="B24" s="1175"/>
      <c r="C24" s="460"/>
      <c r="D24" s="461"/>
      <c r="E24" s="461"/>
      <c r="F24" s="461"/>
      <c r="G24" s="461"/>
      <c r="H24" s="461"/>
      <c r="I24" s="461"/>
      <c r="J24" s="461"/>
      <c r="K24" s="461"/>
      <c r="L24" s="461"/>
      <c r="M24" s="462"/>
    </row>
    <row r="25" spans="1:13" ht="16" customHeight="1">
      <c r="A25" s="1179"/>
      <c r="B25" s="1181" t="s">
        <v>437</v>
      </c>
      <c r="C25" s="463"/>
      <c r="D25" s="464"/>
      <c r="E25" s="464"/>
      <c r="F25" s="464"/>
      <c r="G25" s="464"/>
      <c r="H25" s="464"/>
      <c r="I25" s="464"/>
      <c r="J25" s="464"/>
      <c r="K25" s="464"/>
      <c r="L25" s="132"/>
      <c r="M25" s="133"/>
    </row>
    <row r="26" spans="1:13" ht="17" customHeight="1">
      <c r="A26" s="1179"/>
      <c r="B26" s="1174"/>
      <c r="C26" s="455" t="s">
        <v>438</v>
      </c>
      <c r="D26" s="459"/>
      <c r="E26" s="663"/>
      <c r="F26" s="661" t="s">
        <v>439</v>
      </c>
      <c r="G26" s="457"/>
      <c r="H26" s="663"/>
      <c r="I26" s="661" t="s">
        <v>440</v>
      </c>
      <c r="J26" s="457"/>
      <c r="K26" s="663"/>
      <c r="L26" s="26"/>
      <c r="M26" s="116"/>
    </row>
    <row r="27" spans="1:13" ht="17" customHeight="1">
      <c r="A27" s="1179"/>
      <c r="B27" s="1174"/>
      <c r="C27" s="455" t="s">
        <v>441</v>
      </c>
      <c r="D27" s="25"/>
      <c r="E27" s="26"/>
      <c r="F27" s="661" t="s">
        <v>442</v>
      </c>
      <c r="G27" s="457" t="s">
        <v>430</v>
      </c>
      <c r="H27" s="26"/>
      <c r="I27" s="27"/>
      <c r="J27" s="26"/>
      <c r="K27" s="28"/>
      <c r="L27" s="26"/>
      <c r="M27" s="116"/>
    </row>
    <row r="28" spans="1:13" ht="16" customHeight="1">
      <c r="A28" s="1179"/>
      <c r="B28" s="1175"/>
      <c r="C28" s="465"/>
      <c r="D28" s="466"/>
      <c r="E28" s="466"/>
      <c r="F28" s="466"/>
      <c r="G28" s="466"/>
      <c r="H28" s="466"/>
      <c r="I28" s="466"/>
      <c r="J28" s="466"/>
      <c r="K28" s="466"/>
      <c r="L28" s="121"/>
      <c r="M28" s="135"/>
    </row>
    <row r="29" spans="1:13" ht="17" customHeight="1">
      <c r="A29" s="1179"/>
      <c r="B29" s="154" t="s">
        <v>443</v>
      </c>
      <c r="C29" s="467"/>
      <c r="D29" s="468"/>
      <c r="E29" s="468"/>
      <c r="F29" s="468"/>
      <c r="G29" s="468"/>
      <c r="H29" s="468"/>
      <c r="I29" s="468"/>
      <c r="J29" s="468"/>
      <c r="K29" s="468"/>
      <c r="L29" s="468"/>
      <c r="M29" s="469"/>
    </row>
    <row r="30" spans="1:13" ht="17" customHeight="1">
      <c r="A30" s="1179"/>
      <c r="B30" s="154"/>
      <c r="C30" s="470" t="s">
        <v>444</v>
      </c>
      <c r="D30" s="471" t="s">
        <v>324</v>
      </c>
      <c r="E30" s="663"/>
      <c r="F30" s="664" t="s">
        <v>445</v>
      </c>
      <c r="G30" s="457">
        <v>2022</v>
      </c>
      <c r="H30" s="663"/>
      <c r="I30" s="664" t="s">
        <v>446</v>
      </c>
      <c r="J30" s="472" t="s">
        <v>354</v>
      </c>
      <c r="K30" s="473"/>
      <c r="L30" s="473"/>
      <c r="M30" s="474"/>
    </row>
    <row r="31" spans="1:13" ht="16" customHeight="1">
      <c r="A31" s="1179"/>
      <c r="B31" s="153"/>
      <c r="C31" s="460"/>
      <c r="D31" s="461"/>
      <c r="E31" s="461"/>
      <c r="F31" s="461"/>
      <c r="G31" s="461"/>
      <c r="H31" s="461"/>
      <c r="I31" s="461"/>
      <c r="J31" s="461"/>
      <c r="K31" s="461"/>
      <c r="L31" s="461"/>
      <c r="M31" s="462"/>
    </row>
    <row r="32" spans="1:13" ht="16" customHeight="1">
      <c r="A32" s="1179"/>
      <c r="B32" s="1181" t="s">
        <v>447</v>
      </c>
      <c r="C32" s="84"/>
      <c r="D32" s="33"/>
      <c r="E32" s="33"/>
      <c r="F32" s="33"/>
      <c r="G32" s="33"/>
      <c r="H32" s="33"/>
      <c r="I32" s="33"/>
      <c r="J32" s="33"/>
      <c r="K32" s="33"/>
      <c r="L32" s="132"/>
      <c r="M32" s="133"/>
    </row>
    <row r="33" spans="1:13" ht="17" customHeight="1">
      <c r="A33" s="1179"/>
      <c r="B33" s="1174"/>
      <c r="C33" s="475" t="s">
        <v>448</v>
      </c>
      <c r="D33" s="476">
        <v>2023</v>
      </c>
      <c r="E33" s="35"/>
      <c r="F33" s="663" t="s">
        <v>449</v>
      </c>
      <c r="G33" s="442" t="s">
        <v>482</v>
      </c>
      <c r="H33" s="35"/>
      <c r="I33" s="664"/>
      <c r="J33" s="35"/>
      <c r="K33" s="35"/>
      <c r="L33" s="26"/>
      <c r="M33" s="116"/>
    </row>
    <row r="34" spans="1:13" ht="16" customHeight="1">
      <c r="A34" s="1179"/>
      <c r="B34" s="1175"/>
      <c r="C34" s="460"/>
      <c r="D34" s="333"/>
      <c r="E34" s="38"/>
      <c r="F34" s="461"/>
      <c r="G34" s="38"/>
      <c r="H34" s="38"/>
      <c r="I34" s="477"/>
      <c r="J34" s="38"/>
      <c r="K34" s="38"/>
      <c r="L34" s="121"/>
      <c r="M34" s="135"/>
    </row>
    <row r="35" spans="1:13" ht="16" customHeight="1">
      <c r="A35" s="1179"/>
      <c r="B35" s="1181" t="s">
        <v>450</v>
      </c>
      <c r="C35" s="86"/>
      <c r="D35" s="73"/>
      <c r="E35" s="73"/>
      <c r="F35" s="73"/>
      <c r="G35" s="73"/>
      <c r="H35" s="73"/>
      <c r="I35" s="73"/>
      <c r="J35" s="73"/>
      <c r="K35" s="73"/>
      <c r="L35" s="73"/>
      <c r="M35" s="87"/>
    </row>
    <row r="36" spans="1:13" ht="17" customHeight="1">
      <c r="A36" s="1179"/>
      <c r="B36" s="1174"/>
      <c r="C36" s="88"/>
      <c r="D36" s="6">
        <v>2023</v>
      </c>
      <c r="E36" s="6"/>
      <c r="F36" s="6">
        <v>2024</v>
      </c>
      <c r="G36" s="6"/>
      <c r="H36" s="141">
        <v>2025</v>
      </c>
      <c r="I36" s="141"/>
      <c r="J36" s="141">
        <v>2026</v>
      </c>
      <c r="K36" s="6"/>
      <c r="L36" s="6">
        <v>2027</v>
      </c>
      <c r="M36" s="40"/>
    </row>
    <row r="37" spans="1:13" ht="16" customHeight="1">
      <c r="A37" s="1179"/>
      <c r="B37" s="1174"/>
      <c r="C37" s="88"/>
      <c r="D37" s="319">
        <v>9</v>
      </c>
      <c r="E37" s="9"/>
      <c r="F37" s="319">
        <v>21</v>
      </c>
      <c r="G37" s="9"/>
      <c r="H37" s="319">
        <v>21</v>
      </c>
      <c r="I37" s="9"/>
      <c r="J37" s="319">
        <v>21</v>
      </c>
      <c r="K37" s="9"/>
      <c r="L37" s="319">
        <v>21</v>
      </c>
      <c r="M37" s="100"/>
    </row>
    <row r="38" spans="1:13" ht="17" customHeight="1">
      <c r="A38" s="1179"/>
      <c r="B38" s="1174"/>
      <c r="C38" s="88"/>
      <c r="D38" s="6">
        <v>2028</v>
      </c>
      <c r="E38" s="6"/>
      <c r="F38" s="6">
        <v>2029</v>
      </c>
      <c r="G38" s="6"/>
      <c r="H38" s="141">
        <v>2030</v>
      </c>
      <c r="I38" s="141"/>
      <c r="J38" s="141">
        <v>2031</v>
      </c>
      <c r="K38" s="6"/>
      <c r="L38" s="6">
        <v>2032</v>
      </c>
      <c r="M38" s="16"/>
    </row>
    <row r="39" spans="1:13" ht="16" customHeight="1">
      <c r="A39" s="1179"/>
      <c r="B39" s="1174"/>
      <c r="C39" s="88"/>
      <c r="D39" s="319">
        <v>21</v>
      </c>
      <c r="E39" s="9"/>
      <c r="F39" s="319">
        <v>21</v>
      </c>
      <c r="G39" s="9"/>
      <c r="H39" s="319">
        <v>21</v>
      </c>
      <c r="I39" s="9"/>
      <c r="J39" s="319">
        <v>21</v>
      </c>
      <c r="K39" s="9"/>
      <c r="L39" s="319">
        <v>21</v>
      </c>
      <c r="M39" s="100"/>
    </row>
    <row r="40" spans="1:13" ht="17" customHeight="1">
      <c r="A40" s="1179"/>
      <c r="B40" s="1174"/>
      <c r="C40" s="88"/>
      <c r="D40" s="6">
        <v>2033</v>
      </c>
      <c r="E40" s="6"/>
      <c r="F40" s="6">
        <v>2034</v>
      </c>
      <c r="G40" s="6"/>
      <c r="H40" s="141"/>
      <c r="I40" s="141"/>
      <c r="J40" s="141"/>
      <c r="K40" s="6"/>
      <c r="L40" s="6"/>
      <c r="M40" s="16"/>
    </row>
    <row r="41" spans="1:13" ht="16" customHeight="1">
      <c r="A41" s="1179"/>
      <c r="B41" s="1174"/>
      <c r="C41" s="88"/>
      <c r="D41" s="319">
        <v>21</v>
      </c>
      <c r="E41" s="99"/>
      <c r="F41" s="319">
        <v>21</v>
      </c>
      <c r="G41" s="9"/>
      <c r="H41" s="507"/>
      <c r="I41" s="6"/>
      <c r="J41" s="507"/>
      <c r="K41" s="6"/>
      <c r="L41" s="102"/>
      <c r="M41" s="90"/>
    </row>
    <row r="42" spans="1:13" ht="17" customHeight="1">
      <c r="A42" s="1179"/>
      <c r="B42" s="1174"/>
      <c r="C42" s="88"/>
      <c r="D42" s="10"/>
      <c r="E42" s="99"/>
      <c r="F42" s="97" t="s">
        <v>455</v>
      </c>
      <c r="G42" s="74"/>
      <c r="H42" s="102"/>
      <c r="I42" s="6"/>
      <c r="J42" s="102"/>
      <c r="K42" s="6"/>
      <c r="L42" s="102"/>
      <c r="M42" s="90"/>
    </row>
    <row r="43" spans="1:13" ht="16" customHeight="1">
      <c r="A43" s="1179"/>
      <c r="B43" s="1174"/>
      <c r="C43" s="88"/>
      <c r="D43" s="98"/>
      <c r="E43" s="9"/>
      <c r="F43" s="1542">
        <v>240</v>
      </c>
      <c r="G43" s="1543"/>
      <c r="H43" s="1278"/>
      <c r="I43" s="1278"/>
      <c r="J43" s="102"/>
      <c r="K43" s="6"/>
      <c r="L43" s="102"/>
      <c r="M43" s="90"/>
    </row>
    <row r="44" spans="1:13" ht="16" customHeight="1">
      <c r="A44" s="1179"/>
      <c r="B44" s="1174"/>
      <c r="C44" s="89"/>
      <c r="D44" s="10"/>
      <c r="E44" s="99"/>
      <c r="F44" s="10"/>
      <c r="G44" s="99"/>
      <c r="H44" s="97"/>
      <c r="I44" s="74"/>
      <c r="J44" s="97"/>
      <c r="K44" s="74"/>
      <c r="L44" s="97"/>
      <c r="M44" s="75"/>
    </row>
    <row r="45" spans="1:13" ht="18" customHeight="1">
      <c r="A45" s="1179"/>
      <c r="B45" s="1181" t="s">
        <v>456</v>
      </c>
      <c r="C45" s="463"/>
      <c r="D45" s="464"/>
      <c r="E45" s="464"/>
      <c r="F45" s="464"/>
      <c r="G45" s="464"/>
      <c r="H45" s="464"/>
      <c r="I45" s="464"/>
      <c r="J45" s="464"/>
      <c r="K45" s="464"/>
      <c r="L45" s="26"/>
      <c r="M45" s="116"/>
    </row>
    <row r="46" spans="1:13" ht="17" customHeight="1">
      <c r="A46" s="1179"/>
      <c r="B46" s="1174"/>
      <c r="C46" s="117"/>
      <c r="D46" s="41" t="s">
        <v>93</v>
      </c>
      <c r="E46" s="42" t="s">
        <v>95</v>
      </c>
      <c r="F46" s="1553" t="s">
        <v>457</v>
      </c>
      <c r="G46" s="1177" t="s">
        <v>103</v>
      </c>
      <c r="H46" s="1177"/>
      <c r="I46" s="1177"/>
      <c r="J46" s="1177"/>
      <c r="K46" s="665" t="s">
        <v>458</v>
      </c>
      <c r="L46" s="1219"/>
      <c r="M46" s="1220"/>
    </row>
    <row r="47" spans="1:13" ht="17" customHeight="1">
      <c r="A47" s="1179"/>
      <c r="B47" s="1174"/>
      <c r="C47" s="117"/>
      <c r="D47" s="119" t="s">
        <v>430</v>
      </c>
      <c r="E47" s="457"/>
      <c r="F47" s="1553"/>
      <c r="G47" s="1177"/>
      <c r="H47" s="1177"/>
      <c r="I47" s="1177"/>
      <c r="J47" s="1177"/>
      <c r="K47" s="26"/>
      <c r="L47" s="1221"/>
      <c r="M47" s="1222"/>
    </row>
    <row r="48" spans="1:13" ht="16" customHeight="1">
      <c r="A48" s="1179"/>
      <c r="B48" s="1175"/>
      <c r="C48" s="120"/>
      <c r="D48" s="121"/>
      <c r="E48" s="121"/>
      <c r="F48" s="121"/>
      <c r="G48" s="121"/>
      <c r="H48" s="121"/>
      <c r="I48" s="121"/>
      <c r="J48" s="121"/>
      <c r="K48" s="121"/>
      <c r="L48" s="26"/>
      <c r="M48" s="116"/>
    </row>
    <row r="49" spans="1:13" ht="111" customHeight="1">
      <c r="A49" s="1179"/>
      <c r="B49" s="151" t="s">
        <v>459</v>
      </c>
      <c r="C49" s="1269" t="s">
        <v>1128</v>
      </c>
      <c r="D49" s="1544"/>
      <c r="E49" s="1544"/>
      <c r="F49" s="1544"/>
      <c r="G49" s="1544"/>
      <c r="H49" s="1544"/>
      <c r="I49" s="1544"/>
      <c r="J49" s="1544"/>
      <c r="K49" s="1544"/>
      <c r="L49" s="1544"/>
      <c r="M49" s="1545"/>
    </row>
    <row r="50" spans="1:13" ht="17" customHeight="1">
      <c r="A50" s="1179"/>
      <c r="B50" s="151" t="s">
        <v>460</v>
      </c>
      <c r="C50" s="478" t="s">
        <v>1127</v>
      </c>
      <c r="D50" s="537"/>
      <c r="E50" s="537"/>
      <c r="F50" s="537"/>
      <c r="G50" s="537"/>
      <c r="H50" s="537"/>
      <c r="I50" s="537"/>
      <c r="J50" s="537"/>
      <c r="K50" s="537"/>
      <c r="L50" s="537"/>
      <c r="M50" s="538"/>
    </row>
    <row r="51" spans="1:13" ht="17" customHeight="1">
      <c r="A51" s="1179"/>
      <c r="B51" s="151" t="s">
        <v>461</v>
      </c>
      <c r="C51" s="786">
        <v>30</v>
      </c>
      <c r="D51" s="537"/>
      <c r="E51" s="537"/>
      <c r="F51" s="537"/>
      <c r="G51" s="537"/>
      <c r="H51" s="537"/>
      <c r="I51" s="537"/>
      <c r="J51" s="537"/>
      <c r="K51" s="537"/>
      <c r="L51" s="537"/>
      <c r="M51" s="538"/>
    </row>
    <row r="52" spans="1:13" ht="19.5" customHeight="1">
      <c r="A52" s="1179"/>
      <c r="B52" s="151" t="s">
        <v>462</v>
      </c>
      <c r="C52" s="479">
        <v>45323</v>
      </c>
      <c r="D52" s="537"/>
      <c r="E52" s="537"/>
      <c r="F52" s="537"/>
      <c r="G52" s="537"/>
      <c r="H52" s="537"/>
      <c r="I52" s="537"/>
      <c r="J52" s="537"/>
      <c r="K52" s="537"/>
      <c r="L52" s="537"/>
      <c r="M52" s="538"/>
    </row>
    <row r="53" spans="1:13" ht="15.75" customHeight="1">
      <c r="A53" s="1162" t="s">
        <v>250</v>
      </c>
      <c r="B53" s="155" t="s">
        <v>463</v>
      </c>
      <c r="C53" s="1164" t="s">
        <v>487</v>
      </c>
      <c r="D53" s="1165"/>
      <c r="E53" s="1165"/>
      <c r="F53" s="1165"/>
      <c r="G53" s="1165"/>
      <c r="H53" s="1165"/>
      <c r="I53" s="1165"/>
      <c r="J53" s="1165"/>
      <c r="K53" s="1165"/>
      <c r="L53" s="1165"/>
      <c r="M53" s="1166"/>
    </row>
    <row r="54" spans="1:13" ht="17" customHeight="1">
      <c r="A54" s="1163"/>
      <c r="B54" s="155" t="s">
        <v>465</v>
      </c>
      <c r="C54" s="1164" t="s">
        <v>466</v>
      </c>
      <c r="D54" s="1165"/>
      <c r="E54" s="1165"/>
      <c r="F54" s="1165"/>
      <c r="G54" s="1165"/>
      <c r="H54" s="1165"/>
      <c r="I54" s="1165"/>
      <c r="J54" s="1165"/>
      <c r="K54" s="1165"/>
      <c r="L54" s="1165"/>
      <c r="M54" s="1166"/>
    </row>
    <row r="55" spans="1:13" ht="17" customHeight="1">
      <c r="A55" s="1163"/>
      <c r="B55" s="155" t="s">
        <v>467</v>
      </c>
      <c r="C55" s="1164" t="s">
        <v>327</v>
      </c>
      <c r="D55" s="1165"/>
      <c r="E55" s="1165"/>
      <c r="F55" s="1165"/>
      <c r="G55" s="1165"/>
      <c r="H55" s="1165"/>
      <c r="I55" s="1165"/>
      <c r="J55" s="1165"/>
      <c r="K55" s="1165"/>
      <c r="L55" s="1165"/>
      <c r="M55" s="1166"/>
    </row>
    <row r="56" spans="1:13" ht="15.75" customHeight="1">
      <c r="A56" s="1163"/>
      <c r="B56" s="156" t="s">
        <v>469</v>
      </c>
      <c r="C56" s="1164" t="s">
        <v>328</v>
      </c>
      <c r="D56" s="1165"/>
      <c r="E56" s="1165"/>
      <c r="F56" s="1165"/>
      <c r="G56" s="1165"/>
      <c r="H56" s="1165"/>
      <c r="I56" s="1165"/>
      <c r="J56" s="1165"/>
      <c r="K56" s="1165"/>
      <c r="L56" s="1165"/>
      <c r="M56" s="1166"/>
    </row>
    <row r="57" spans="1:13" ht="15.75" customHeight="1">
      <c r="A57" s="1163"/>
      <c r="B57" s="155" t="s">
        <v>470</v>
      </c>
      <c r="C57" s="1468" t="s">
        <v>471</v>
      </c>
      <c r="D57" s="1165"/>
      <c r="E57" s="1165"/>
      <c r="F57" s="1165"/>
      <c r="G57" s="1165"/>
      <c r="H57" s="1165"/>
      <c r="I57" s="1165"/>
      <c r="J57" s="1165"/>
      <c r="K57" s="1165"/>
      <c r="L57" s="1165"/>
      <c r="M57" s="1166"/>
    </row>
    <row r="58" spans="1:13" ht="18" customHeight="1" thickBot="1">
      <c r="A58" s="1170"/>
      <c r="B58" s="155" t="s">
        <v>472</v>
      </c>
      <c r="C58" s="1164"/>
      <c r="D58" s="1165"/>
      <c r="E58" s="1165"/>
      <c r="F58" s="1165"/>
      <c r="G58" s="1165"/>
      <c r="H58" s="1165"/>
      <c r="I58" s="1165"/>
      <c r="J58" s="1165"/>
      <c r="K58" s="1165"/>
      <c r="L58" s="1165"/>
      <c r="M58" s="1166"/>
    </row>
    <row r="59" spans="1:13" ht="15.75" customHeight="1">
      <c r="A59" s="1162" t="s">
        <v>474</v>
      </c>
      <c r="B59" s="157" t="s">
        <v>475</v>
      </c>
      <c r="C59" s="1164" t="s">
        <v>557</v>
      </c>
      <c r="D59" s="1165"/>
      <c r="E59" s="1165"/>
      <c r="F59" s="1165"/>
      <c r="G59" s="1165"/>
      <c r="H59" s="1165"/>
      <c r="I59" s="1165"/>
      <c r="J59" s="1165"/>
      <c r="K59" s="1165"/>
      <c r="L59" s="1165"/>
      <c r="M59" s="1166"/>
    </row>
    <row r="60" spans="1:13" ht="30" customHeight="1">
      <c r="A60" s="1163"/>
      <c r="B60" s="157" t="s">
        <v>476</v>
      </c>
      <c r="C60" s="1164" t="s">
        <v>558</v>
      </c>
      <c r="D60" s="1165"/>
      <c r="E60" s="1165"/>
      <c r="F60" s="1165"/>
      <c r="G60" s="1165"/>
      <c r="H60" s="1165"/>
      <c r="I60" s="1165"/>
      <c r="J60" s="1165"/>
      <c r="K60" s="1165"/>
      <c r="L60" s="1165"/>
      <c r="M60" s="1166"/>
    </row>
    <row r="61" spans="1:13" ht="30" customHeight="1" thickBot="1">
      <c r="A61" s="1163"/>
      <c r="B61" s="158" t="s">
        <v>294</v>
      </c>
      <c r="C61" s="1164" t="s">
        <v>327</v>
      </c>
      <c r="D61" s="1165"/>
      <c r="E61" s="1165"/>
      <c r="F61" s="1165"/>
      <c r="G61" s="1165"/>
      <c r="H61" s="1165"/>
      <c r="I61" s="1165"/>
      <c r="J61" s="1165"/>
      <c r="K61" s="1165"/>
      <c r="L61" s="1165"/>
      <c r="M61" s="1166"/>
    </row>
    <row r="62" spans="1:13" ht="18" customHeight="1" thickBot="1">
      <c r="A62" s="149" t="s">
        <v>254</v>
      </c>
      <c r="B62" s="159"/>
      <c r="C62" s="1554"/>
      <c r="D62" s="1395"/>
      <c r="E62" s="1395"/>
      <c r="F62" s="1395"/>
      <c r="G62" s="1395"/>
      <c r="H62" s="1395"/>
      <c r="I62" s="1395"/>
      <c r="J62" s="1395"/>
      <c r="K62" s="1395"/>
      <c r="L62" s="1395"/>
      <c r="M62" s="1396"/>
    </row>
  </sheetData>
  <mergeCells count="47">
    <mergeCell ref="A59:A61"/>
    <mergeCell ref="C59:M59"/>
    <mergeCell ref="C60:M60"/>
    <mergeCell ref="C61:M61"/>
    <mergeCell ref="C62:M62"/>
    <mergeCell ref="L46:M47"/>
    <mergeCell ref="C49:M49"/>
    <mergeCell ref="A53:A58"/>
    <mergeCell ref="C53:M53"/>
    <mergeCell ref="C54:M54"/>
    <mergeCell ref="C55:M55"/>
    <mergeCell ref="C56:M56"/>
    <mergeCell ref="C57:M57"/>
    <mergeCell ref="C58:M58"/>
    <mergeCell ref="A16:A52"/>
    <mergeCell ref="C16:M16"/>
    <mergeCell ref="C17:M17"/>
    <mergeCell ref="B18:B24"/>
    <mergeCell ref="B25:B28"/>
    <mergeCell ref="B32:B34"/>
    <mergeCell ref="B35:B44"/>
    <mergeCell ref="F43:G43"/>
    <mergeCell ref="H43:I43"/>
    <mergeCell ref="B45:B48"/>
    <mergeCell ref="F46:F47"/>
    <mergeCell ref="G46:J47"/>
    <mergeCell ref="C13:M13"/>
    <mergeCell ref="B14:B15"/>
    <mergeCell ref="C14:D14"/>
    <mergeCell ref="F14:M14"/>
    <mergeCell ref="C15:M15"/>
    <mergeCell ref="C12:M12"/>
    <mergeCell ref="A2:A15"/>
    <mergeCell ref="C3:M3"/>
    <mergeCell ref="F4:G4"/>
    <mergeCell ref="I4:M4"/>
    <mergeCell ref="C5:M5"/>
    <mergeCell ref="C7:D7"/>
    <mergeCell ref="I7:M7"/>
    <mergeCell ref="B8:B10"/>
    <mergeCell ref="C9:D9"/>
    <mergeCell ref="F9:G9"/>
    <mergeCell ref="I9:J9"/>
    <mergeCell ref="C10:D10"/>
    <mergeCell ref="F10:G10"/>
    <mergeCell ref="I10:J10"/>
    <mergeCell ref="C11:M11"/>
  </mergeCells>
  <dataValidations count="7">
    <dataValidation type="list" allowBlank="1" showInputMessage="1" showErrorMessage="1" sqref="I7:M7" xr:uid="{F9B41877-1D9F-487E-B6EE-D1FC8AD0AB1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F16D9643-D182-4F28-B16C-8A90733E02D1}"/>
    <dataValidation allowBlank="1" showInputMessage="1" showErrorMessage="1" prompt="Determine si el indicador responde a un enfoque (Derechos Humanos, Género, Diferencial, Poblacional, Ambiental y Territorial). Si responde a más de enfoque separelos por ;" sqref="B16" xr:uid="{1849343D-5BF7-4A3A-8521-32A72A42335C}"/>
    <dataValidation allowBlank="1" showInputMessage="1" showErrorMessage="1" prompt="Identifique la meta ODS a que le apunta el indicador de producto. Seleccione de la lista desplegable." sqref="E14" xr:uid="{27916106-066E-4643-BF8E-C78090A2D09E}"/>
    <dataValidation allowBlank="1" showInputMessage="1" showErrorMessage="1" prompt="Identifique el ODS a que le apunta el indicador de producto. Seleccione de la lista desplegable._x000a_" sqref="B14:B15" xr:uid="{9245F9AA-D399-4B2D-8C11-1B3769379F42}"/>
    <dataValidation allowBlank="1" showInputMessage="1" showErrorMessage="1" prompt="Incluir una ficha por cada indicador, ya sea de producto o de resultado" sqref="B1" xr:uid="{161D0057-33DE-4622-A3A1-7FDAB8978FD0}"/>
    <dataValidation allowBlank="1" showInputMessage="1" showErrorMessage="1" prompt="Seleccione de la lista desplegable" sqref="B4 B7 H7" xr:uid="{2F9B06D0-09CF-4887-9291-B9CD2A3815A5}"/>
  </dataValidations>
  <hyperlinks>
    <hyperlink ref="C57" r:id="rId1" xr:uid="{7E0DB295-7BD6-4F48-AA00-287D5486568B}"/>
  </hyperlinks>
  <pageMargins left="0.7" right="0.7" top="0.75" bottom="0.75" header="0.3" footer="0.3"/>
  <pageSetup paperSize="9" orientation="portrait" horizontalDpi="1200" verticalDpi="1200" r:id="rId2"/>
  <ignoredErrors>
    <ignoredError sqref="G33" numberStoredAsText="1"/>
  </ignoredErrors>
  <extLst>
    <ext xmlns:x14="http://schemas.microsoft.com/office/spreadsheetml/2009/9/main" uri="{CCE6A557-97BC-4b89-ADB6-D9C93CAAB3DF}">
      <x14:dataValidations xmlns:xm="http://schemas.microsoft.com/office/excel/2006/main" count="4">
        <x14:dataValidation type="list" allowBlank="1" showInputMessage="1" showErrorMessage="1" xr:uid="{1868905D-C4B6-4343-9E3D-F4D98EF1895F}">
          <x14:formula1>
            <xm:f>Desplegables!$L$24:$L$39</xm:f>
          </x14:formula1>
          <xm:sqref>C14:D14</xm:sqref>
        </x14:dataValidation>
        <x14:dataValidation type="list" allowBlank="1" showInputMessage="1" showErrorMessage="1" xr:uid="{E83BE65E-C66D-476D-BFE7-010674754142}">
          <x14:formula1>
            <xm:f>Desplegables!$I$4:$I$18</xm:f>
          </x14:formula1>
          <xm:sqref>C7</xm:sqref>
        </x14:dataValidation>
        <x14:dataValidation type="list" allowBlank="1" showInputMessage="1" showErrorMessage="1" xr:uid="{B1535F42-3594-4B28-9482-9FBEB161C173}">
          <x14:formula1>
            <xm:f>Desplegables!$B$50:$B$52</xm:f>
          </x14:formula1>
          <xm:sqref>G46:J47</xm:sqref>
        </x14:dataValidation>
        <x14:dataValidation type="list" allowBlank="1" showInputMessage="1" showErrorMessage="1" xr:uid="{13F0C846-59A8-4026-8AAC-21B16FA55F10}">
          <x14:formula1>
            <xm:f>Desplegables!$B$45:$B$46</xm:f>
          </x14:formula1>
          <xm:sqref>C4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136B7-047D-4ABA-A6EF-3DFA08010C80}">
  <sheetPr>
    <tabColor rgb="FF0070C0"/>
  </sheetPr>
  <dimension ref="A1:M62"/>
  <sheetViews>
    <sheetView topLeftCell="A49" zoomScaleNormal="100" workbookViewId="0">
      <selection activeCell="O39" sqref="O39"/>
    </sheetView>
  </sheetViews>
  <sheetFormatPr baseColWidth="10" defaultColWidth="11.5" defaultRowHeight="16"/>
  <cols>
    <col min="1" max="1" width="25.1640625" style="12" customWidth="1"/>
    <col min="2" max="2" width="39.1640625" style="43" customWidth="1"/>
    <col min="3" max="3" width="11.5" style="12"/>
    <col min="4" max="4" width="13.33203125" style="12" customWidth="1"/>
    <col min="5" max="10" width="11.5" style="12"/>
    <col min="11" max="11" width="14.83203125" style="12" customWidth="1"/>
    <col min="12" max="12" width="14.6640625" style="12" customWidth="1"/>
    <col min="13" max="16384" width="11.5" style="12"/>
  </cols>
  <sheetData>
    <row r="1" spans="1:13" ht="17" thickBot="1">
      <c r="A1" s="60"/>
      <c r="B1" s="61" t="s">
        <v>633</v>
      </c>
      <c r="C1" s="62"/>
      <c r="D1" s="62"/>
      <c r="E1" s="62"/>
      <c r="F1" s="62"/>
      <c r="G1" s="62"/>
      <c r="H1" s="62"/>
      <c r="I1" s="62"/>
      <c r="J1" s="62"/>
      <c r="K1" s="62"/>
      <c r="L1" s="62"/>
      <c r="M1" s="63"/>
    </row>
    <row r="2" spans="1:13" ht="15.5" customHeight="1">
      <c r="A2" s="1186" t="s">
        <v>414</v>
      </c>
      <c r="B2" s="150" t="s">
        <v>415</v>
      </c>
      <c r="C2" s="1195" t="s">
        <v>1037</v>
      </c>
      <c r="D2" s="1196"/>
      <c r="E2" s="1196"/>
      <c r="F2" s="1196"/>
      <c r="G2" s="1196"/>
      <c r="H2" s="1196"/>
      <c r="I2" s="1196"/>
      <c r="J2" s="1196"/>
      <c r="K2" s="1196"/>
      <c r="L2" s="1196"/>
      <c r="M2" s="1197"/>
    </row>
    <row r="3" spans="1:13" ht="34" customHeight="1">
      <c r="A3" s="1187"/>
      <c r="B3" s="162" t="s">
        <v>499</v>
      </c>
      <c r="C3" s="1198" t="s">
        <v>362</v>
      </c>
      <c r="D3" s="1200"/>
      <c r="E3" s="1200"/>
      <c r="F3" s="1200"/>
      <c r="G3" s="1200"/>
      <c r="H3" s="1200"/>
      <c r="I3" s="1200"/>
      <c r="J3" s="1200"/>
      <c r="K3" s="1200"/>
      <c r="L3" s="1200"/>
      <c r="M3" s="1201"/>
    </row>
    <row r="4" spans="1:13" ht="33" customHeight="1">
      <c r="A4" s="1187"/>
      <c r="B4" s="153" t="s">
        <v>290</v>
      </c>
      <c r="C4" s="1164" t="s">
        <v>562</v>
      </c>
      <c r="D4" s="1165"/>
      <c r="E4" s="1442"/>
      <c r="F4" s="1205" t="s">
        <v>291</v>
      </c>
      <c r="G4" s="1206"/>
      <c r="H4" s="125">
        <v>545</v>
      </c>
      <c r="I4" s="126"/>
      <c r="J4" s="126"/>
      <c r="K4" s="126"/>
      <c r="L4" s="126"/>
      <c r="M4" s="127"/>
    </row>
    <row r="5" spans="1:13" ht="17">
      <c r="A5" s="1187"/>
      <c r="B5" s="153" t="s">
        <v>418</v>
      </c>
      <c r="C5" s="1164" t="s">
        <v>563</v>
      </c>
      <c r="D5" s="1165"/>
      <c r="E5" s="1165"/>
      <c r="F5" s="1165"/>
      <c r="G5" s="1165"/>
      <c r="H5" s="1165"/>
      <c r="I5" s="1165"/>
      <c r="J5" s="1165"/>
      <c r="K5" s="1165"/>
      <c r="L5" s="1165"/>
      <c r="M5" s="1166"/>
    </row>
    <row r="6" spans="1:13" ht="17">
      <c r="A6" s="1187"/>
      <c r="B6" s="153" t="s">
        <v>420</v>
      </c>
      <c r="C6" s="1164" t="s">
        <v>564</v>
      </c>
      <c r="D6" s="1165"/>
      <c r="E6" s="1165"/>
      <c r="F6" s="1165"/>
      <c r="G6" s="1165"/>
      <c r="H6" s="1165"/>
      <c r="I6" s="1165"/>
      <c r="J6" s="1165"/>
      <c r="K6" s="1165"/>
      <c r="L6" s="1165"/>
      <c r="M6" s="1166"/>
    </row>
    <row r="7" spans="1:13" ht="17">
      <c r="A7" s="1187"/>
      <c r="B7" s="162" t="s">
        <v>421</v>
      </c>
      <c r="C7" s="1562" t="s">
        <v>10</v>
      </c>
      <c r="D7" s="1563"/>
      <c r="E7" s="128"/>
      <c r="F7" s="128"/>
      <c r="G7" s="129"/>
      <c r="H7" s="67" t="s">
        <v>294</v>
      </c>
      <c r="I7" s="1193" t="s">
        <v>18</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89" t="s">
        <v>327</v>
      </c>
      <c r="D9" s="1190"/>
      <c r="E9" s="28"/>
      <c r="F9" s="1190" t="s">
        <v>56</v>
      </c>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66" customHeight="1">
      <c r="A11" s="1187"/>
      <c r="B11" s="162" t="s">
        <v>424</v>
      </c>
      <c r="C11" s="1254" t="s">
        <v>1038</v>
      </c>
      <c r="D11" s="1255"/>
      <c r="E11" s="1255"/>
      <c r="F11" s="1255"/>
      <c r="G11" s="1255"/>
      <c r="H11" s="1255"/>
      <c r="I11" s="1255"/>
      <c r="J11" s="1255"/>
      <c r="K11" s="1255"/>
      <c r="L11" s="1255"/>
      <c r="M11" s="1256"/>
    </row>
    <row r="12" spans="1:13" ht="231" customHeight="1">
      <c r="A12" s="1187"/>
      <c r="B12" s="162" t="s">
        <v>503</v>
      </c>
      <c r="C12" s="1254" t="s">
        <v>900</v>
      </c>
      <c r="D12" s="1255"/>
      <c r="E12" s="1255"/>
      <c r="F12" s="1255"/>
      <c r="G12" s="1255"/>
      <c r="H12" s="1255"/>
      <c r="I12" s="1255"/>
      <c r="J12" s="1255"/>
      <c r="K12" s="1255"/>
      <c r="L12" s="1255"/>
      <c r="M12" s="1256"/>
    </row>
    <row r="13" spans="1:13" ht="34">
      <c r="A13" s="1187"/>
      <c r="B13" s="162" t="s">
        <v>504</v>
      </c>
      <c r="C13" s="1184" t="s">
        <v>361</v>
      </c>
      <c r="D13" s="1185"/>
      <c r="E13" s="1185"/>
      <c r="F13" s="1185"/>
      <c r="G13" s="1185"/>
      <c r="H13" s="1185"/>
      <c r="I13" s="1185"/>
      <c r="J13" s="1185"/>
      <c r="K13" s="1185"/>
      <c r="L13" s="1185"/>
      <c r="M13" s="1272"/>
    </row>
    <row r="14" spans="1:13" ht="47.5" customHeight="1">
      <c r="A14" s="1187"/>
      <c r="B14" s="1273" t="s">
        <v>505</v>
      </c>
      <c r="C14" s="1184" t="s">
        <v>69</v>
      </c>
      <c r="D14" s="1185"/>
      <c r="E14" s="91" t="s">
        <v>108</v>
      </c>
      <c r="F14" s="1279" t="s">
        <v>339</v>
      </c>
      <c r="G14" s="1215"/>
      <c r="H14" s="1215"/>
      <c r="I14" s="1215"/>
      <c r="J14" s="1215"/>
      <c r="K14" s="1215"/>
      <c r="L14" s="1215"/>
      <c r="M14" s="1218"/>
    </row>
    <row r="15" spans="1:13">
      <c r="A15" s="1187"/>
      <c r="B15" s="1274"/>
      <c r="C15" s="1184" t="s">
        <v>11</v>
      </c>
      <c r="D15" s="1185"/>
      <c r="E15" s="1185"/>
      <c r="F15" s="1185"/>
      <c r="G15" s="1185"/>
      <c r="H15" s="1185"/>
      <c r="I15" s="1185"/>
      <c r="J15" s="1185"/>
      <c r="K15" s="1185"/>
      <c r="L15" s="1185"/>
      <c r="M15" s="1272"/>
    </row>
    <row r="16" spans="1:13" ht="17">
      <c r="A16" s="1178" t="s">
        <v>238</v>
      </c>
      <c r="B16" s="151" t="s">
        <v>280</v>
      </c>
      <c r="C16" s="1184"/>
      <c r="D16" s="1185"/>
      <c r="E16" s="1185"/>
      <c r="F16" s="1185"/>
      <c r="G16" s="1185"/>
      <c r="H16" s="1185"/>
      <c r="I16" s="1185"/>
      <c r="J16" s="1185"/>
      <c r="K16" s="1185"/>
      <c r="L16" s="1185"/>
      <c r="M16" s="1272"/>
    </row>
    <row r="17" spans="1:13" ht="17">
      <c r="A17" s="1179"/>
      <c r="B17" s="151" t="s">
        <v>507</v>
      </c>
      <c r="C17" s="1184" t="s">
        <v>729</v>
      </c>
      <c r="D17" s="1185"/>
      <c r="E17" s="1185"/>
      <c r="F17" s="1185"/>
      <c r="G17" s="1185"/>
      <c r="H17" s="1185"/>
      <c r="I17" s="1185"/>
      <c r="J17" s="1185"/>
      <c r="K17" s="1185"/>
      <c r="L17" s="1185"/>
      <c r="M17" s="127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t="s">
        <v>430</v>
      </c>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20"/>
      <c r="E23" s="18" t="s">
        <v>436</v>
      </c>
      <c r="F23" s="139"/>
      <c r="G23" s="139"/>
      <c r="H23" s="139"/>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t="s">
        <v>430</v>
      </c>
      <c r="K26" s="24"/>
      <c r="L26" s="26"/>
      <c r="M26" s="116"/>
    </row>
    <row r="27" spans="1:13" ht="17">
      <c r="A27" s="1179"/>
      <c r="B27" s="1174"/>
      <c r="C27" s="77" t="s">
        <v>441</v>
      </c>
      <c r="D27" s="25"/>
      <c r="E27" s="26"/>
      <c r="F27" s="18" t="s">
        <v>442</v>
      </c>
      <c r="G27" s="20"/>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31">
        <v>0</v>
      </c>
      <c r="E30" s="24"/>
      <c r="F30" s="32" t="s">
        <v>445</v>
      </c>
      <c r="G30" s="20">
        <v>2021</v>
      </c>
      <c r="H30" s="24"/>
      <c r="I30" s="32" t="s">
        <v>446</v>
      </c>
      <c r="J30" s="1414" t="s">
        <v>565</v>
      </c>
      <c r="K30" s="1185"/>
      <c r="L30" s="1564"/>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1085">
        <v>2023</v>
      </c>
      <c r="E33" s="35"/>
      <c r="F33" s="24" t="s">
        <v>449</v>
      </c>
      <c r="G33" s="36" t="s">
        <v>510</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797">
        <v>2022</v>
      </c>
      <c r="E36" s="6"/>
      <c r="F36" s="797">
        <v>2023</v>
      </c>
      <c r="G36" s="6"/>
      <c r="H36" s="798">
        <v>2024</v>
      </c>
      <c r="I36" s="141"/>
      <c r="J36" s="798">
        <v>2025</v>
      </c>
      <c r="K36" s="6"/>
      <c r="L36" s="797">
        <v>2026</v>
      </c>
      <c r="M36" s="40"/>
    </row>
    <row r="37" spans="1:13">
      <c r="A37" s="1179"/>
      <c r="B37" s="1174"/>
      <c r="C37" s="88"/>
      <c r="D37" s="511"/>
      <c r="E37" s="9"/>
      <c r="F37" s="511">
        <v>1</v>
      </c>
      <c r="G37" s="9"/>
      <c r="H37" s="511">
        <v>1</v>
      </c>
      <c r="I37" s="9"/>
      <c r="J37" s="511">
        <v>1</v>
      </c>
      <c r="K37" s="9"/>
      <c r="L37" s="511">
        <v>1</v>
      </c>
      <c r="M37" s="100"/>
    </row>
    <row r="38" spans="1:13">
      <c r="A38" s="1179"/>
      <c r="B38" s="1174"/>
      <c r="C38" s="88"/>
      <c r="D38" s="797">
        <v>2027</v>
      </c>
      <c r="E38" s="6"/>
      <c r="F38" s="797">
        <v>2028</v>
      </c>
      <c r="G38" s="6"/>
      <c r="H38" s="798">
        <v>2029</v>
      </c>
      <c r="I38" s="141"/>
      <c r="J38" s="798">
        <v>2030</v>
      </c>
      <c r="K38" s="6"/>
      <c r="L38" s="797">
        <v>2031</v>
      </c>
      <c r="M38" s="16"/>
    </row>
    <row r="39" spans="1:13">
      <c r="A39" s="1179"/>
      <c r="B39" s="1174"/>
      <c r="C39" s="88"/>
      <c r="D39" s="511">
        <v>1</v>
      </c>
      <c r="E39" s="9"/>
      <c r="F39" s="511">
        <v>1</v>
      </c>
      <c r="G39" s="9"/>
      <c r="H39" s="511">
        <v>1</v>
      </c>
      <c r="I39" s="9"/>
      <c r="J39" s="510">
        <v>1</v>
      </c>
      <c r="K39" s="9"/>
      <c r="L39" s="510">
        <v>1</v>
      </c>
      <c r="M39" s="100"/>
    </row>
    <row r="40" spans="1:13">
      <c r="A40" s="1179"/>
      <c r="B40" s="1174"/>
      <c r="C40" s="88"/>
      <c r="D40" s="797">
        <v>2032</v>
      </c>
      <c r="E40" s="6"/>
      <c r="F40" s="797">
        <v>2033</v>
      </c>
      <c r="G40" s="6"/>
      <c r="H40" s="799">
        <v>2034</v>
      </c>
      <c r="I40" s="141"/>
      <c r="J40" s="141"/>
      <c r="K40" s="6"/>
      <c r="L40" s="6"/>
      <c r="M40" s="16"/>
    </row>
    <row r="41" spans="1:13">
      <c r="A41" s="1179"/>
      <c r="B41" s="1174"/>
      <c r="C41" s="88"/>
      <c r="D41" s="510">
        <v>1</v>
      </c>
      <c r="E41" s="99"/>
      <c r="F41" s="510">
        <v>1</v>
      </c>
      <c r="G41" s="509"/>
      <c r="H41" s="1236"/>
      <c r="I41" s="1561"/>
      <c r="J41" s="102"/>
      <c r="K41" s="6"/>
      <c r="L41" s="102"/>
      <c r="M41" s="90"/>
    </row>
    <row r="42" spans="1:13" ht="17">
      <c r="A42" s="1179"/>
      <c r="B42" s="1174"/>
      <c r="C42" s="88"/>
      <c r="D42" s="10" t="s">
        <v>454</v>
      </c>
      <c r="E42" s="99"/>
      <c r="F42" s="800" t="s">
        <v>455</v>
      </c>
      <c r="G42" s="74"/>
      <c r="H42" s="102"/>
      <c r="I42" s="6"/>
      <c r="J42" s="102"/>
      <c r="K42" s="6"/>
      <c r="L42" s="102"/>
      <c r="M42" s="90"/>
    </row>
    <row r="43" spans="1:13">
      <c r="A43" s="1179"/>
      <c r="B43" s="1174"/>
      <c r="C43" s="88"/>
      <c r="D43" s="282">
        <v>2032</v>
      </c>
      <c r="E43" s="9"/>
      <c r="F43" s="1236">
        <v>1</v>
      </c>
      <c r="G43" s="1237"/>
      <c r="H43" s="1278"/>
      <c r="I43" s="1278"/>
      <c r="J43" s="102"/>
      <c r="K43" s="6"/>
      <c r="L43" s="102"/>
      <c r="M43" s="90"/>
    </row>
    <row r="44" spans="1:13">
      <c r="A44" s="1179"/>
      <c r="B44" s="1174"/>
      <c r="C44" s="89"/>
      <c r="D44" s="10"/>
      <c r="E44" s="99"/>
      <c r="F44" s="10"/>
      <c r="G44" s="99"/>
      <c r="H44" s="97"/>
      <c r="I44" s="74"/>
      <c r="J44" s="97"/>
      <c r="K44" s="74"/>
      <c r="L44" s="97"/>
      <c r="M44" s="75"/>
    </row>
    <row r="45" spans="1:13" ht="18" customHeight="1">
      <c r="A45" s="1179"/>
      <c r="B45" s="1181" t="s">
        <v>456</v>
      </c>
      <c r="C45" s="79"/>
      <c r="D45" s="23"/>
      <c r="E45" s="23"/>
      <c r="F45" s="23"/>
      <c r="G45" s="23"/>
      <c r="H45" s="23"/>
      <c r="I45" s="23"/>
      <c r="J45" s="23"/>
      <c r="K45" s="23"/>
      <c r="L45" s="26"/>
      <c r="M45" s="116"/>
    </row>
    <row r="46" spans="1:13" ht="17">
      <c r="A46" s="1179"/>
      <c r="B46" s="1174"/>
      <c r="C46" s="117"/>
      <c r="D46" s="41" t="s">
        <v>93</v>
      </c>
      <c r="E46" s="42" t="s">
        <v>95</v>
      </c>
      <c r="F46" s="1176" t="s">
        <v>457</v>
      </c>
      <c r="G46" s="1177" t="s">
        <v>103</v>
      </c>
      <c r="H46" s="1177"/>
      <c r="I46" s="1177"/>
      <c r="J46" s="1177"/>
      <c r="K46" s="118" t="s">
        <v>458</v>
      </c>
      <c r="L46" s="1219"/>
      <c r="M46" s="1220"/>
    </row>
    <row r="47" spans="1:13">
      <c r="A47" s="1179"/>
      <c r="B47" s="1174"/>
      <c r="C47" s="117"/>
      <c r="D47" s="119" t="s">
        <v>430</v>
      </c>
      <c r="E47" s="19"/>
      <c r="F47" s="1176"/>
      <c r="G47" s="1177"/>
      <c r="H47" s="1177"/>
      <c r="I47" s="1177"/>
      <c r="J47" s="1177"/>
      <c r="K47" s="26"/>
      <c r="L47" s="1221"/>
      <c r="M47" s="1222"/>
    </row>
    <row r="48" spans="1:13">
      <c r="A48" s="1179"/>
      <c r="B48" s="1175"/>
      <c r="C48" s="120"/>
      <c r="D48" s="121"/>
      <c r="E48" s="121"/>
      <c r="F48" s="121"/>
      <c r="G48" s="121"/>
      <c r="H48" s="121"/>
      <c r="I48" s="121"/>
      <c r="J48" s="121"/>
      <c r="K48" s="121"/>
      <c r="L48" s="26"/>
      <c r="M48" s="116"/>
    </row>
    <row r="49" spans="1:13" ht="228" customHeight="1">
      <c r="A49" s="1179"/>
      <c r="B49" s="162" t="s">
        <v>459</v>
      </c>
      <c r="C49" s="1558" t="s">
        <v>901</v>
      </c>
      <c r="D49" s="1559"/>
      <c r="E49" s="1559"/>
      <c r="F49" s="1559"/>
      <c r="G49" s="1559"/>
      <c r="H49" s="1559"/>
      <c r="I49" s="1559"/>
      <c r="J49" s="1559"/>
      <c r="K49" s="1559"/>
      <c r="L49" s="1559"/>
      <c r="M49" s="1560"/>
    </row>
    <row r="50" spans="1:13" ht="17">
      <c r="A50" s="1179"/>
      <c r="B50" s="151" t="s">
        <v>460</v>
      </c>
      <c r="C50" s="1214" t="s">
        <v>566</v>
      </c>
      <c r="D50" s="1215"/>
      <c r="E50" s="1215"/>
      <c r="F50" s="1215"/>
      <c r="G50" s="1215"/>
      <c r="H50" s="1215"/>
      <c r="I50" s="1215"/>
      <c r="J50" s="1215"/>
      <c r="K50" s="1215"/>
      <c r="L50" s="1215"/>
      <c r="M50" s="1218"/>
    </row>
    <row r="51" spans="1:13" ht="17">
      <c r="A51" s="1179"/>
      <c r="B51" s="151" t="s">
        <v>461</v>
      </c>
      <c r="C51" s="1214">
        <v>15</v>
      </c>
      <c r="D51" s="1215"/>
      <c r="E51" s="1215"/>
      <c r="F51" s="1215"/>
      <c r="G51" s="1215"/>
      <c r="H51" s="1215"/>
      <c r="I51" s="1215"/>
      <c r="J51" s="1215"/>
      <c r="K51" s="1215"/>
      <c r="L51" s="1215"/>
      <c r="M51" s="1218"/>
    </row>
    <row r="52" spans="1:13" ht="17">
      <c r="A52" s="1179"/>
      <c r="B52" s="151" t="s">
        <v>462</v>
      </c>
      <c r="C52" s="1214">
        <v>2022</v>
      </c>
      <c r="D52" s="1215"/>
      <c r="E52" s="1215"/>
      <c r="F52" s="1215"/>
      <c r="G52" s="1215"/>
      <c r="H52" s="1215"/>
      <c r="I52" s="1215"/>
      <c r="J52" s="1215"/>
      <c r="K52" s="1215"/>
      <c r="L52" s="1215"/>
      <c r="M52" s="1218"/>
    </row>
    <row r="53" spans="1:13" ht="15.75" customHeight="1">
      <c r="A53" s="1162" t="s">
        <v>250</v>
      </c>
      <c r="B53" s="155" t="s">
        <v>463</v>
      </c>
      <c r="C53" s="1164" t="s">
        <v>487</v>
      </c>
      <c r="D53" s="1165"/>
      <c r="E53" s="1165"/>
      <c r="F53" s="1165"/>
      <c r="G53" s="1165"/>
      <c r="H53" s="1165"/>
      <c r="I53" s="1165"/>
      <c r="J53" s="1165"/>
      <c r="K53" s="1165"/>
      <c r="L53" s="1165"/>
      <c r="M53" s="1166"/>
    </row>
    <row r="54" spans="1:13" ht="17">
      <c r="A54" s="1163"/>
      <c r="B54" s="155" t="s">
        <v>465</v>
      </c>
      <c r="C54" s="1164" t="s">
        <v>466</v>
      </c>
      <c r="D54" s="1165"/>
      <c r="E54" s="1165"/>
      <c r="F54" s="1165"/>
      <c r="G54" s="1165"/>
      <c r="H54" s="1165"/>
      <c r="I54" s="1165"/>
      <c r="J54" s="1165"/>
      <c r="K54" s="1165"/>
      <c r="L54" s="1165"/>
      <c r="M54" s="1166"/>
    </row>
    <row r="55" spans="1:13" ht="17">
      <c r="A55" s="1163"/>
      <c r="B55" s="155" t="s">
        <v>467</v>
      </c>
      <c r="C55" s="1164" t="s">
        <v>327</v>
      </c>
      <c r="D55" s="1165"/>
      <c r="E55" s="1165"/>
      <c r="F55" s="1165"/>
      <c r="G55" s="1165"/>
      <c r="H55" s="1165"/>
      <c r="I55" s="1165"/>
      <c r="J55" s="1165"/>
      <c r="K55" s="1165"/>
      <c r="L55" s="1165"/>
      <c r="M55" s="1166"/>
    </row>
    <row r="56" spans="1:13" ht="15.75" customHeight="1">
      <c r="A56" s="1163"/>
      <c r="B56" s="156" t="s">
        <v>469</v>
      </c>
      <c r="C56" s="1164" t="s">
        <v>328</v>
      </c>
      <c r="D56" s="1165"/>
      <c r="E56" s="1165"/>
      <c r="F56" s="1165"/>
      <c r="G56" s="1165"/>
      <c r="H56" s="1165"/>
      <c r="I56" s="1165"/>
      <c r="J56" s="1165"/>
      <c r="K56" s="1165"/>
      <c r="L56" s="1165"/>
      <c r="M56" s="1166"/>
    </row>
    <row r="57" spans="1:13" ht="15.75" customHeight="1">
      <c r="A57" s="1163"/>
      <c r="B57" s="155" t="s">
        <v>470</v>
      </c>
      <c r="C57" s="1468" t="s">
        <v>471</v>
      </c>
      <c r="D57" s="1165"/>
      <c r="E57" s="1165"/>
      <c r="F57" s="1165"/>
      <c r="G57" s="1165"/>
      <c r="H57" s="1165"/>
      <c r="I57" s="1165"/>
      <c r="J57" s="1165"/>
      <c r="K57" s="1165"/>
      <c r="L57" s="1165"/>
      <c r="M57" s="1166"/>
    </row>
    <row r="58" spans="1:13" ht="18" thickBot="1">
      <c r="A58" s="1170"/>
      <c r="B58" s="155" t="s">
        <v>472</v>
      </c>
      <c r="C58" s="1164"/>
      <c r="D58" s="1165"/>
      <c r="E58" s="1165"/>
      <c r="F58" s="1165"/>
      <c r="G58" s="1165"/>
      <c r="H58" s="1165"/>
      <c r="I58" s="1165"/>
      <c r="J58" s="1165"/>
      <c r="K58" s="1165"/>
      <c r="L58" s="1165"/>
      <c r="M58" s="1166"/>
    </row>
    <row r="59" spans="1:13" ht="15.75" customHeight="1">
      <c r="A59" s="1162" t="s">
        <v>474</v>
      </c>
      <c r="B59" s="157" t="s">
        <v>475</v>
      </c>
      <c r="C59" s="1164" t="s">
        <v>557</v>
      </c>
      <c r="D59" s="1165"/>
      <c r="E59" s="1165"/>
      <c r="F59" s="1165"/>
      <c r="G59" s="1165"/>
      <c r="H59" s="1165"/>
      <c r="I59" s="1165"/>
      <c r="J59" s="1165"/>
      <c r="K59" s="1165"/>
      <c r="L59" s="1165"/>
      <c r="M59" s="1166"/>
    </row>
    <row r="60" spans="1:13" ht="30" customHeight="1">
      <c r="A60" s="1163"/>
      <c r="B60" s="157" t="s">
        <v>476</v>
      </c>
      <c r="C60" s="1164" t="s">
        <v>558</v>
      </c>
      <c r="D60" s="1165"/>
      <c r="E60" s="1165"/>
      <c r="F60" s="1165"/>
      <c r="G60" s="1165"/>
      <c r="H60" s="1165"/>
      <c r="I60" s="1165"/>
      <c r="J60" s="1165"/>
      <c r="K60" s="1165"/>
      <c r="L60" s="1165"/>
      <c r="M60" s="1166"/>
    </row>
    <row r="61" spans="1:13" ht="30" customHeight="1" thickBot="1">
      <c r="A61" s="1163"/>
      <c r="B61" s="158" t="s">
        <v>294</v>
      </c>
      <c r="C61" s="1164" t="s">
        <v>327</v>
      </c>
      <c r="D61" s="1165"/>
      <c r="E61" s="1165"/>
      <c r="F61" s="1165"/>
      <c r="G61" s="1165"/>
      <c r="H61" s="1165"/>
      <c r="I61" s="1165"/>
      <c r="J61" s="1165"/>
      <c r="K61" s="1165"/>
      <c r="L61" s="1165"/>
      <c r="M61" s="1166"/>
    </row>
    <row r="62" spans="1:13" ht="35.25" customHeight="1" thickBot="1">
      <c r="A62" s="149" t="s">
        <v>254</v>
      </c>
      <c r="B62" s="159"/>
      <c r="C62" s="1555" t="s">
        <v>902</v>
      </c>
      <c r="D62" s="1556"/>
      <c r="E62" s="1556"/>
      <c r="F62" s="1556"/>
      <c r="G62" s="1556"/>
      <c r="H62" s="1556"/>
      <c r="I62" s="1556"/>
      <c r="J62" s="1556"/>
      <c r="K62" s="1556"/>
      <c r="L62" s="1556"/>
      <c r="M62" s="1557"/>
    </row>
  </sheetData>
  <mergeCells count="54">
    <mergeCell ref="C2:M2"/>
    <mergeCell ref="C3:M3"/>
    <mergeCell ref="C4:E4"/>
    <mergeCell ref="C5:M5"/>
    <mergeCell ref="C6:M6"/>
    <mergeCell ref="A2:A15"/>
    <mergeCell ref="B14:B15"/>
    <mergeCell ref="A16:A52"/>
    <mergeCell ref="B25:B28"/>
    <mergeCell ref="F4:G4"/>
    <mergeCell ref="C7:D7"/>
    <mergeCell ref="C11:M11"/>
    <mergeCell ref="C12:M12"/>
    <mergeCell ref="C13:M13"/>
    <mergeCell ref="F14:M14"/>
    <mergeCell ref="B32:B34"/>
    <mergeCell ref="F43:G43"/>
    <mergeCell ref="B35:B44"/>
    <mergeCell ref="H43:I43"/>
    <mergeCell ref="C17:M17"/>
    <mergeCell ref="J30:L30"/>
    <mergeCell ref="C51:M51"/>
    <mergeCell ref="C52:M52"/>
    <mergeCell ref="C53:M53"/>
    <mergeCell ref="C54:M54"/>
    <mergeCell ref="I7:M7"/>
    <mergeCell ref="C49:M49"/>
    <mergeCell ref="C16:M16"/>
    <mergeCell ref="C14:D14"/>
    <mergeCell ref="C15:M15"/>
    <mergeCell ref="H41:I41"/>
    <mergeCell ref="A53:A58"/>
    <mergeCell ref="A59:A61"/>
    <mergeCell ref="C59:M59"/>
    <mergeCell ref="C60:M60"/>
    <mergeCell ref="C61:M61"/>
    <mergeCell ref="C58:M58"/>
    <mergeCell ref="C55:M55"/>
    <mergeCell ref="C62:M62"/>
    <mergeCell ref="B18:B24"/>
    <mergeCell ref="B8:B10"/>
    <mergeCell ref="C9:D9"/>
    <mergeCell ref="F9:G9"/>
    <mergeCell ref="I9:J9"/>
    <mergeCell ref="C10:D10"/>
    <mergeCell ref="F10:G10"/>
    <mergeCell ref="I10:J10"/>
    <mergeCell ref="C57:M57"/>
    <mergeCell ref="C56:M56"/>
    <mergeCell ref="F46:F47"/>
    <mergeCell ref="B45:B48"/>
    <mergeCell ref="G46:J47"/>
    <mergeCell ref="L46:M47"/>
    <mergeCell ref="C50:M50"/>
  </mergeCells>
  <dataValidations count="7">
    <dataValidation type="list" allowBlank="1" showInputMessage="1" showErrorMessage="1" sqref="I7:M7" xr:uid="{00000000-0002-0000-0400-000006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400-000005000000}"/>
    <dataValidation allowBlank="1" showInputMessage="1" showErrorMessage="1" prompt="Determine si el indicador responde a un enfoque (Derechos Humanos, Género, Diferencial, Poblacional, Ambiental y Territorial). Si responde a más de enfoque separelos por ;" sqref="B16" xr:uid="{00000000-0002-0000-0400-000004000000}"/>
    <dataValidation allowBlank="1" showInputMessage="1" showErrorMessage="1" prompt="Identifique la meta ODS a que le apunta el indicador de producto. Seleccione de la lista desplegable." sqref="E14" xr:uid="{00000000-0002-0000-0400-000003000000}"/>
    <dataValidation allowBlank="1" showInputMessage="1" showErrorMessage="1" prompt="Identifique el ODS a que le apunta el indicador de producto. Seleccione de la lista desplegable._x000a_" sqref="B14:B15" xr:uid="{00000000-0002-0000-0400-000002000000}"/>
    <dataValidation allowBlank="1" showInputMessage="1" showErrorMessage="1" prompt="Incluir una ficha por cada indicador, ya sea de producto o de resultado" sqref="B1" xr:uid="{00000000-0002-0000-0400-000001000000}"/>
    <dataValidation allowBlank="1" showInputMessage="1" showErrorMessage="1" prompt="Seleccione de la lista desplegable" sqref="B4 B7 H7" xr:uid="{00000000-0002-0000-0400-000000000000}"/>
  </dataValidations>
  <hyperlinks>
    <hyperlink ref="C57" r:id="rId1" xr:uid="{9EB32572-D895-48BA-8807-E7D09DC70E61}"/>
  </hyperlinks>
  <pageMargins left="0.7" right="0.7" top="0.75" bottom="0.75" header="0.3" footer="0.3"/>
  <pageSetup paperSize="9" orientation="portrait"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DO67"/>
  <sheetViews>
    <sheetView zoomScaleNormal="60" workbookViewId="0">
      <pane ySplit="12" topLeftCell="A13" activePane="bottomLeft" state="frozen"/>
      <selection activeCell="A10" sqref="A10"/>
      <selection pane="bottomLeft" activeCell="DB13" sqref="DB13"/>
    </sheetView>
  </sheetViews>
  <sheetFormatPr baseColWidth="10" defaultColWidth="11.5" defaultRowHeight="14"/>
  <cols>
    <col min="1" max="1" width="45.83203125" style="53" customWidth="1"/>
    <col min="2" max="2" width="18.5" style="833" customWidth="1"/>
    <col min="3" max="3" width="24.1640625" style="53" customWidth="1"/>
    <col min="4" max="4" width="24.1640625" style="833" customWidth="1"/>
    <col min="5" max="5" width="24.1640625" style="53" customWidth="1"/>
    <col min="6" max="6" width="27.5" style="53" customWidth="1"/>
    <col min="7" max="7" width="16.5" style="53" customWidth="1"/>
    <col min="8" max="8" width="16.83203125" style="53" customWidth="1"/>
    <col min="9" max="10" width="12.5" style="53" customWidth="1"/>
    <col min="11" max="11" width="14" style="53" customWidth="1"/>
    <col min="12" max="12" width="16.1640625" style="53" customWidth="1"/>
    <col min="13" max="13" width="11.5" style="53" customWidth="1"/>
    <col min="14" max="14" width="11.1640625" style="53" customWidth="1"/>
    <col min="15" max="15" width="11.83203125" style="53" customWidth="1"/>
    <col min="16" max="16" width="12.5" style="53" customWidth="1"/>
    <col min="17" max="17" width="11.5" style="53" customWidth="1"/>
    <col min="18" max="18" width="13" style="53" customWidth="1"/>
    <col min="19" max="19" width="12.6640625" style="53" customWidth="1"/>
    <col min="20" max="20" width="11.83203125" style="53" customWidth="1"/>
    <col min="21" max="21" width="11.33203125" style="53" customWidth="1"/>
    <col min="22" max="22" width="11.83203125" style="53" customWidth="1"/>
    <col min="23" max="24" width="11.5" style="53" customWidth="1"/>
    <col min="25" max="25" width="14.33203125" style="53" customWidth="1"/>
    <col min="26" max="26" width="46.5" style="53" customWidth="1"/>
    <col min="27" max="27" width="28" style="53" customWidth="1"/>
    <col min="28" max="28" width="39.5" style="53" customWidth="1"/>
    <col min="29" max="29" width="52.1640625" style="53" customWidth="1"/>
    <col min="30" max="31" width="12.83203125" style="53" customWidth="1"/>
    <col min="32" max="32" width="13.5" style="53" customWidth="1"/>
    <col min="33" max="33" width="16.83203125" style="53" customWidth="1"/>
    <col min="34" max="34" width="18" style="164" customWidth="1"/>
    <col min="35" max="35" width="23.33203125" style="53" customWidth="1"/>
    <col min="36" max="37" width="11.5" style="53" customWidth="1"/>
    <col min="38" max="38" width="12.5" style="53" customWidth="1"/>
    <col min="39" max="39" width="16" style="53" customWidth="1"/>
    <col min="40" max="53" width="12.5" style="53" customWidth="1"/>
    <col min="54" max="54" width="24" style="53" customWidth="1"/>
    <col min="55" max="55" width="20.83203125" style="53" customWidth="1"/>
    <col min="56" max="56" width="18.1640625" style="53" customWidth="1"/>
    <col min="57" max="57" width="14.83203125" style="53" customWidth="1"/>
    <col min="58" max="58" width="18.5" style="53" customWidth="1"/>
    <col min="59" max="59" width="16.5" style="53" customWidth="1"/>
    <col min="60" max="60" width="16.33203125" style="53" customWidth="1"/>
    <col min="61" max="61" width="14.83203125" style="53" customWidth="1"/>
    <col min="62" max="62" width="15.5" style="53" customWidth="1"/>
    <col min="63" max="63" width="19.6640625" style="53" customWidth="1"/>
    <col min="64" max="64" width="17.33203125" style="53" customWidth="1"/>
    <col min="65" max="65" width="14.83203125" style="53" customWidth="1"/>
    <col min="66" max="66" width="17.5" style="53" customWidth="1"/>
    <col min="67" max="67" width="14.1640625" style="53" customWidth="1"/>
    <col min="68" max="68" width="12.5" style="53" customWidth="1"/>
    <col min="69" max="93" width="14.83203125" style="53" customWidth="1"/>
    <col min="94" max="94" width="16.33203125" style="53" customWidth="1"/>
    <col min="95" max="97" width="14.83203125" style="53" customWidth="1"/>
    <col min="98" max="98" width="18" style="53" customWidth="1"/>
    <col min="99" max="101" width="14.83203125" style="53" customWidth="1"/>
    <col min="102" max="102" width="19.6640625" style="53" customWidth="1"/>
    <col min="103" max="104" width="12.5" style="53" customWidth="1"/>
    <col min="105" max="105" width="14.83203125" style="53" customWidth="1"/>
    <col min="106" max="106" width="17.33203125" style="237" customWidth="1"/>
    <col min="107" max="107" width="20.5" style="53" customWidth="1"/>
    <col min="108" max="108" width="21.1640625" style="53" customWidth="1"/>
    <col min="109" max="109" width="20.5" style="53" customWidth="1"/>
    <col min="110" max="111" width="15.5" style="53" customWidth="1"/>
    <col min="112" max="112" width="22" style="53" customWidth="1"/>
    <col min="113" max="113" width="20.5" style="53" customWidth="1"/>
    <col min="114" max="114" width="23.5" style="53" customWidth="1"/>
    <col min="115" max="115" width="17.5" style="53" customWidth="1"/>
    <col min="116" max="116" width="17.6640625" style="53" customWidth="1"/>
    <col min="117" max="117" width="21.33203125" style="53" customWidth="1"/>
    <col min="118" max="118" width="24.6640625" style="53" customWidth="1"/>
    <col min="119" max="119" width="47.83203125" style="53" customWidth="1"/>
    <col min="120" max="16384" width="11.5" style="53"/>
  </cols>
  <sheetData>
    <row r="1" spans="1:119" s="11" customFormat="1" ht="27" hidden="1" customHeight="1">
      <c r="A1" s="1111" t="s">
        <v>256</v>
      </c>
      <c r="B1" s="1111"/>
      <c r="C1" s="1111"/>
      <c r="D1" s="1111"/>
      <c r="E1" s="1111"/>
      <c r="F1" s="1111"/>
      <c r="G1" s="1111"/>
      <c r="H1" s="1111"/>
      <c r="I1" s="1111"/>
      <c r="J1" s="1111"/>
      <c r="K1" s="1111"/>
      <c r="L1" s="1111"/>
      <c r="M1" s="1111"/>
      <c r="N1" s="1111"/>
      <c r="O1" s="1111"/>
      <c r="P1" s="1111"/>
      <c r="Q1" s="1111"/>
      <c r="R1" s="1111"/>
      <c r="S1" s="1111"/>
      <c r="T1" s="1111"/>
      <c r="U1" s="1111"/>
      <c r="V1" s="1111"/>
      <c r="W1" s="1111"/>
      <c r="X1" s="1111"/>
      <c r="Y1" s="1111"/>
      <c r="Z1" s="1111"/>
      <c r="AA1" s="1111"/>
      <c r="AB1" s="1111"/>
      <c r="AC1" s="1111"/>
      <c r="AD1" s="1111"/>
      <c r="AE1" s="1111"/>
      <c r="AF1" s="1111"/>
      <c r="AG1" s="1111"/>
      <c r="AH1" s="1111"/>
      <c r="AI1" s="1111"/>
      <c r="AJ1" s="1111"/>
      <c r="AK1" s="1111"/>
      <c r="AL1" s="1111"/>
      <c r="AM1" s="1111"/>
      <c r="AN1" s="1111"/>
      <c r="AO1" s="1111"/>
      <c r="AP1" s="1111"/>
      <c r="AQ1" s="1111"/>
      <c r="AR1" s="1111"/>
      <c r="AS1" s="1111"/>
      <c r="AT1" s="1111"/>
      <c r="AU1" s="1111"/>
      <c r="AV1" s="1111"/>
      <c r="AW1" s="1111"/>
      <c r="AX1" s="1111"/>
      <c r="AY1" s="1111"/>
      <c r="AZ1" s="1111"/>
      <c r="BA1" s="1111"/>
      <c r="BB1" s="1111"/>
      <c r="BC1" s="1111"/>
      <c r="BD1" s="1111"/>
      <c r="BE1" s="1111"/>
      <c r="BF1" s="1111"/>
      <c r="BG1" s="1111"/>
      <c r="BH1" s="1111"/>
      <c r="BI1" s="1111"/>
      <c r="BJ1" s="1111"/>
      <c r="BK1" s="1111"/>
      <c r="BL1" s="1111"/>
      <c r="BM1" s="1111"/>
      <c r="BN1" s="1111"/>
      <c r="BO1" s="1111"/>
      <c r="BP1" s="1111"/>
      <c r="BQ1" s="1111"/>
      <c r="BR1" s="1111"/>
      <c r="BS1" s="1111"/>
      <c r="BT1" s="1111"/>
      <c r="BU1" s="1111"/>
      <c r="BV1" s="1111"/>
      <c r="BW1" s="1111"/>
      <c r="BX1" s="1111"/>
      <c r="BY1" s="1111"/>
      <c r="BZ1" s="1111"/>
      <c r="CA1" s="1111"/>
      <c r="CB1" s="1111"/>
      <c r="CC1" s="1111"/>
      <c r="CD1" s="1111"/>
      <c r="CE1" s="1111"/>
      <c r="CF1" s="1111"/>
      <c r="CG1" s="1111"/>
      <c r="CH1" s="1111"/>
      <c r="CI1" s="1111"/>
      <c r="CJ1" s="1111"/>
      <c r="CK1" s="1111"/>
      <c r="CL1" s="1111"/>
      <c r="CM1" s="1111"/>
      <c r="CN1" s="1111"/>
      <c r="CO1" s="1111"/>
      <c r="CP1" s="1111"/>
      <c r="CQ1" s="1111"/>
      <c r="CR1" s="1111"/>
      <c r="CS1" s="1111"/>
      <c r="CT1" s="1111"/>
      <c r="CU1" s="1111"/>
      <c r="CV1" s="1111"/>
      <c r="CW1" s="1111"/>
      <c r="CX1" s="1111"/>
      <c r="CY1" s="1111"/>
      <c r="CZ1" s="1111"/>
      <c r="DA1" s="1111"/>
      <c r="DB1" s="1111"/>
      <c r="DC1" s="1111"/>
      <c r="DD1" s="1111"/>
      <c r="DE1" s="1111"/>
      <c r="DF1" s="1111"/>
      <c r="DG1" s="1111"/>
      <c r="DH1" s="1111"/>
      <c r="DI1" s="1111"/>
      <c r="DJ1" s="1111"/>
      <c r="DK1" s="1111"/>
      <c r="DL1" s="1111"/>
      <c r="DM1" s="1111"/>
      <c r="DN1" s="1111"/>
    </row>
    <row r="2" spans="1:119" s="11" customFormat="1" ht="32" hidden="1" customHeight="1">
      <c r="A2" s="1110" t="s">
        <v>257</v>
      </c>
      <c r="B2" s="1110"/>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1110"/>
      <c r="AZ2" s="1110"/>
      <c r="BA2" s="1110"/>
      <c r="BB2" s="1110"/>
      <c r="BC2" s="1110"/>
      <c r="BD2" s="1110"/>
      <c r="BE2" s="1110"/>
      <c r="BF2" s="1110"/>
      <c r="BG2" s="1110"/>
      <c r="BH2" s="1110"/>
      <c r="BI2" s="1110"/>
      <c r="BJ2" s="1110"/>
      <c r="BK2" s="1110"/>
      <c r="BL2" s="1110"/>
      <c r="BM2" s="1110"/>
      <c r="BN2" s="1110"/>
      <c r="BO2" s="1110"/>
      <c r="BP2" s="1110"/>
      <c r="BQ2" s="1110"/>
      <c r="BR2" s="1110"/>
      <c r="BS2" s="1110"/>
      <c r="BT2" s="1110"/>
      <c r="BU2" s="1110"/>
      <c r="BV2" s="1110"/>
      <c r="BW2" s="1110"/>
      <c r="BX2" s="1110"/>
      <c r="BY2" s="1110"/>
      <c r="BZ2" s="1110"/>
      <c r="CA2" s="1110"/>
      <c r="CB2" s="1110"/>
      <c r="CC2" s="1110"/>
      <c r="CD2" s="1110"/>
      <c r="CE2" s="1110"/>
      <c r="CF2" s="1110"/>
      <c r="CG2" s="1110"/>
      <c r="CH2" s="1110"/>
      <c r="CI2" s="1110"/>
      <c r="CJ2" s="1110"/>
      <c r="CK2" s="1110"/>
      <c r="CL2" s="1110"/>
      <c r="CM2" s="1110"/>
      <c r="CN2" s="1110"/>
      <c r="CO2" s="1110"/>
      <c r="CP2" s="1110"/>
      <c r="CQ2" s="1110"/>
      <c r="CR2" s="1110"/>
      <c r="CS2" s="1110"/>
      <c r="CT2" s="1110"/>
      <c r="CU2" s="1110"/>
      <c r="CV2" s="1110"/>
      <c r="CW2" s="1110"/>
      <c r="CX2" s="1110"/>
      <c r="CY2" s="1110"/>
      <c r="CZ2" s="1110"/>
      <c r="DA2" s="1110"/>
      <c r="DB2" s="1110"/>
      <c r="DC2" s="1110"/>
      <c r="DD2" s="1110"/>
      <c r="DE2" s="1110"/>
      <c r="DF2" s="1110"/>
      <c r="DG2" s="1110"/>
      <c r="DH2" s="1110"/>
      <c r="DI2" s="1110"/>
      <c r="DJ2" s="1110"/>
      <c r="DK2" s="1110"/>
      <c r="DL2" s="1110"/>
      <c r="DM2" s="1110"/>
      <c r="DN2" s="1110"/>
    </row>
    <row r="3" spans="1:119" s="11" customFormat="1" ht="24" hidden="1" customHeight="1">
      <c r="A3" s="1122" t="s">
        <v>944</v>
      </c>
      <c r="B3" s="1122"/>
      <c r="C3" s="1122"/>
      <c r="D3" s="1125"/>
      <c r="E3" s="1125"/>
      <c r="F3" s="1125"/>
      <c r="G3" s="1125"/>
      <c r="H3" s="1125"/>
      <c r="I3" s="1125"/>
      <c r="J3" s="1125"/>
      <c r="K3" s="1125"/>
      <c r="L3" s="1125"/>
      <c r="M3" s="1125"/>
      <c r="N3" s="1125"/>
      <c r="O3" s="1125"/>
      <c r="P3" s="1125"/>
      <c r="Q3" s="1125"/>
      <c r="R3" s="1125"/>
      <c r="S3" s="1125"/>
      <c r="T3" s="1125"/>
      <c r="U3" s="1125"/>
      <c r="V3" s="1125"/>
      <c r="W3" s="1125"/>
      <c r="X3" s="1125"/>
      <c r="Y3" s="1125"/>
      <c r="Z3" s="1125"/>
      <c r="AA3" s="1125"/>
      <c r="AB3" s="1125"/>
      <c r="AC3" s="1125"/>
      <c r="AD3" s="1125"/>
      <c r="AE3" s="1125"/>
      <c r="AF3" s="1125"/>
      <c r="AG3" s="1125"/>
      <c r="AH3" s="1125"/>
      <c r="AI3" s="1125"/>
      <c r="AJ3" s="1125"/>
      <c r="AK3" s="1125"/>
      <c r="AL3" s="1125"/>
      <c r="AM3" s="1125"/>
      <c r="AN3" s="1125"/>
      <c r="AO3" s="1125"/>
      <c r="AP3" s="1125"/>
      <c r="AQ3" s="1125"/>
      <c r="AR3" s="1125"/>
      <c r="AS3" s="1125"/>
      <c r="AT3" s="1125"/>
      <c r="AU3" s="1125"/>
      <c r="AV3" s="1125"/>
      <c r="AW3" s="1125"/>
      <c r="AX3" s="1125"/>
      <c r="AY3" s="1125"/>
      <c r="AZ3" s="1125"/>
      <c r="BA3" s="1125"/>
      <c r="BB3" s="1125"/>
      <c r="BC3" s="1125"/>
      <c r="BD3" s="1125"/>
      <c r="BE3" s="1125"/>
      <c r="BF3" s="1125"/>
      <c r="BG3" s="1125"/>
      <c r="BH3" s="1125"/>
      <c r="BI3" s="1125"/>
      <c r="BJ3" s="1125"/>
      <c r="BK3" s="1125"/>
      <c r="BL3" s="1125"/>
      <c r="BM3" s="1125"/>
      <c r="BN3" s="1125"/>
      <c r="BO3" s="1125"/>
      <c r="BP3" s="1125"/>
      <c r="BQ3" s="1125"/>
      <c r="BR3" s="1125"/>
      <c r="BS3" s="1125"/>
      <c r="BT3" s="1125"/>
      <c r="BU3" s="1125"/>
      <c r="BV3" s="1125"/>
      <c r="BW3" s="1125"/>
      <c r="BX3" s="1125"/>
      <c r="BY3" s="1125"/>
      <c r="BZ3" s="1125"/>
      <c r="CA3" s="1125"/>
      <c r="CB3" s="1125"/>
      <c r="CC3" s="1125"/>
      <c r="CD3" s="1125"/>
      <c r="CE3" s="1125"/>
      <c r="CF3" s="1125"/>
      <c r="CG3" s="1125"/>
      <c r="CH3" s="1125"/>
      <c r="CI3" s="1125"/>
      <c r="CJ3" s="1125"/>
      <c r="CK3" s="1125"/>
      <c r="CL3" s="1125"/>
      <c r="CM3" s="1125"/>
      <c r="CN3" s="1125"/>
      <c r="CO3" s="1125"/>
      <c r="CP3" s="1125"/>
      <c r="CQ3" s="1125"/>
      <c r="CR3" s="1125"/>
      <c r="CS3" s="1125"/>
      <c r="CT3" s="1125"/>
      <c r="CU3" s="1125"/>
      <c r="CV3" s="1125"/>
      <c r="CW3" s="1125"/>
      <c r="CX3" s="1125"/>
      <c r="CY3" s="1125"/>
      <c r="CZ3" s="1125"/>
      <c r="DA3" s="1125"/>
      <c r="DB3" s="1125"/>
      <c r="DC3" s="1125"/>
      <c r="DD3" s="1125"/>
      <c r="DE3" s="1125"/>
      <c r="DF3" s="1125"/>
      <c r="DG3" s="1125"/>
      <c r="DH3" s="1125"/>
      <c r="DI3" s="1125"/>
      <c r="DJ3" s="1125"/>
      <c r="DK3" s="1125"/>
      <c r="DL3" s="1125"/>
      <c r="DM3" s="1125"/>
      <c r="DN3" s="1125"/>
    </row>
    <row r="4" spans="1:119" s="11" customFormat="1" ht="27.75" hidden="1" customHeight="1">
      <c r="A4" s="57" t="s">
        <v>945</v>
      </c>
      <c r="B4" s="835"/>
      <c r="C4" s="58"/>
      <c r="D4" s="1124"/>
      <c r="E4" s="1124"/>
      <c r="F4" s="1124"/>
      <c r="G4" s="1124"/>
      <c r="H4" s="1124"/>
      <c r="I4" s="1124"/>
      <c r="J4" s="1124"/>
      <c r="K4" s="1124"/>
      <c r="L4" s="1124"/>
      <c r="M4" s="1124"/>
      <c r="N4" s="1124"/>
      <c r="O4" s="1124"/>
      <c r="P4" s="1124"/>
      <c r="Q4" s="1124"/>
      <c r="R4" s="1124"/>
      <c r="S4" s="1124"/>
      <c r="T4" s="1124"/>
      <c r="U4" s="1124"/>
      <c r="V4" s="1124"/>
      <c r="W4" s="1124"/>
      <c r="X4" s="1124"/>
      <c r="Y4" s="1124"/>
      <c r="Z4" s="1124"/>
      <c r="AA4" s="1124"/>
      <c r="AB4" s="1124"/>
      <c r="AC4" s="1124"/>
      <c r="AD4" s="1124"/>
      <c r="AE4" s="1124"/>
      <c r="AF4" s="1124"/>
      <c r="AG4" s="1124"/>
      <c r="AH4" s="1124"/>
      <c r="AI4" s="1124"/>
      <c r="AJ4" s="1124"/>
      <c r="AK4" s="1124"/>
      <c r="AL4" s="1124"/>
      <c r="AM4" s="1124"/>
      <c r="AN4" s="1124"/>
      <c r="AO4" s="1124"/>
      <c r="AP4" s="1124"/>
      <c r="AQ4" s="1124"/>
      <c r="AR4" s="1124"/>
      <c r="AS4" s="1124"/>
      <c r="AT4" s="1124"/>
      <c r="AU4" s="1124"/>
      <c r="AV4" s="1124"/>
      <c r="AW4" s="1124"/>
      <c r="AX4" s="1124"/>
      <c r="AY4" s="1124"/>
      <c r="AZ4" s="1124"/>
      <c r="BA4" s="1124"/>
      <c r="BB4" s="1124"/>
      <c r="BC4" s="1124"/>
      <c r="BD4" s="1124"/>
      <c r="BE4" s="1124"/>
      <c r="BF4" s="1124"/>
      <c r="BG4" s="1124"/>
      <c r="BH4" s="1124"/>
      <c r="BI4" s="1124"/>
      <c r="BJ4" s="1124"/>
      <c r="BK4" s="1124"/>
      <c r="BL4" s="1124"/>
      <c r="BM4" s="1124"/>
      <c r="BN4" s="1124"/>
      <c r="BO4" s="1124"/>
      <c r="BP4" s="1124"/>
      <c r="BQ4" s="1124"/>
      <c r="BR4" s="1124"/>
      <c r="BS4" s="1124"/>
      <c r="BT4" s="1124"/>
      <c r="BU4" s="1124"/>
      <c r="BV4" s="1124"/>
      <c r="BW4" s="1124"/>
      <c r="BX4" s="1124"/>
      <c r="BY4" s="1124"/>
      <c r="BZ4" s="1124"/>
      <c r="CA4" s="1124"/>
      <c r="CB4" s="1124"/>
      <c r="CC4" s="1124"/>
      <c r="CD4" s="1124"/>
      <c r="CE4" s="1124"/>
      <c r="CF4" s="1124"/>
      <c r="CG4" s="1124"/>
      <c r="CH4" s="1124"/>
      <c r="CI4" s="1124"/>
      <c r="CJ4" s="1124"/>
      <c r="CK4" s="1124"/>
      <c r="CL4" s="1124"/>
      <c r="CM4" s="1124"/>
      <c r="CN4" s="1124"/>
      <c r="CO4" s="1124"/>
      <c r="CP4" s="1124"/>
      <c r="CQ4" s="1124"/>
      <c r="CR4" s="1124"/>
      <c r="CS4" s="1124"/>
      <c r="CT4" s="1124"/>
      <c r="CU4" s="1124"/>
      <c r="CV4" s="1124"/>
      <c r="CW4" s="1124"/>
      <c r="CX4" s="1124"/>
      <c r="CY4" s="1124"/>
      <c r="CZ4" s="1124"/>
      <c r="DA4" s="1124"/>
      <c r="DB4" s="1124"/>
      <c r="DC4" s="1124"/>
      <c r="DD4" s="1124"/>
      <c r="DE4" s="1124"/>
      <c r="DF4" s="1124"/>
      <c r="DG4" s="1124"/>
      <c r="DH4" s="1124"/>
      <c r="DI4" s="1124"/>
      <c r="DJ4" s="1124"/>
      <c r="DK4" s="1124"/>
      <c r="DL4" s="1124"/>
      <c r="DM4" s="1124"/>
      <c r="DN4" s="1124"/>
    </row>
    <row r="5" spans="1:119" s="11" customFormat="1" ht="24" hidden="1" customHeight="1">
      <c r="A5" s="57" t="s">
        <v>946</v>
      </c>
      <c r="B5" s="835"/>
      <c r="C5" s="58"/>
      <c r="D5" s="1124"/>
      <c r="E5" s="1124"/>
      <c r="F5" s="1124"/>
      <c r="G5" s="1124"/>
      <c r="H5" s="1124"/>
      <c r="I5" s="1124"/>
      <c r="J5" s="1124"/>
      <c r="K5" s="1124"/>
      <c r="L5" s="1124"/>
      <c r="M5" s="1124"/>
      <c r="N5" s="1124"/>
      <c r="O5" s="1124"/>
      <c r="P5" s="1124"/>
      <c r="Q5" s="1124"/>
      <c r="R5" s="1124"/>
      <c r="S5" s="1124"/>
      <c r="T5" s="1124"/>
      <c r="U5" s="1124"/>
      <c r="V5" s="1124"/>
      <c r="W5" s="1124"/>
      <c r="X5" s="1124"/>
      <c r="Y5" s="1124"/>
      <c r="Z5" s="1124"/>
      <c r="AA5" s="1124"/>
      <c r="AB5" s="1124"/>
      <c r="AC5" s="1124"/>
      <c r="AD5" s="1124"/>
      <c r="AE5" s="1124"/>
      <c r="AF5" s="1124"/>
      <c r="AG5" s="1124"/>
      <c r="AH5" s="1124"/>
      <c r="AI5" s="1124"/>
      <c r="AJ5" s="1124"/>
      <c r="AK5" s="1124"/>
      <c r="AL5" s="1124"/>
      <c r="AM5" s="1124"/>
      <c r="AN5" s="1124"/>
      <c r="AO5" s="1124"/>
      <c r="AP5" s="1124"/>
      <c r="AQ5" s="1124"/>
      <c r="AR5" s="1124"/>
      <c r="AS5" s="1124"/>
      <c r="AT5" s="1124"/>
      <c r="AU5" s="1124"/>
      <c r="AV5" s="1124"/>
      <c r="AW5" s="1124"/>
      <c r="AX5" s="1124"/>
      <c r="AY5" s="1124"/>
      <c r="AZ5" s="1124"/>
      <c r="BA5" s="1124"/>
      <c r="BB5" s="1124"/>
      <c r="BC5" s="1124"/>
      <c r="BD5" s="1124"/>
      <c r="BE5" s="1124"/>
      <c r="BF5" s="1124"/>
      <c r="BG5" s="1124"/>
      <c r="BH5" s="1124"/>
      <c r="BI5" s="1124"/>
      <c r="BJ5" s="1124"/>
      <c r="BK5" s="1124"/>
      <c r="BL5" s="1124"/>
      <c r="BM5" s="1124"/>
      <c r="BN5" s="1124"/>
      <c r="BO5" s="1124"/>
      <c r="BP5" s="1124"/>
      <c r="BQ5" s="1124"/>
      <c r="BR5" s="1124"/>
      <c r="BS5" s="1124"/>
      <c r="BT5" s="1124"/>
      <c r="BU5" s="1124"/>
      <c r="BV5" s="1124"/>
      <c r="BW5" s="1124"/>
      <c r="BX5" s="1124"/>
      <c r="BY5" s="1124"/>
      <c r="BZ5" s="1124"/>
      <c r="CA5" s="1124"/>
      <c r="CB5" s="1124"/>
      <c r="CC5" s="1124"/>
      <c r="CD5" s="1124"/>
      <c r="CE5" s="1124"/>
      <c r="CF5" s="1124"/>
      <c r="CG5" s="1124"/>
      <c r="CH5" s="1124"/>
      <c r="CI5" s="1124"/>
      <c r="CJ5" s="1124"/>
      <c r="CK5" s="1124"/>
      <c r="CL5" s="1124"/>
      <c r="CM5" s="1124"/>
      <c r="CN5" s="1124"/>
      <c r="CO5" s="1124"/>
      <c r="CP5" s="1124"/>
      <c r="CQ5" s="1124"/>
      <c r="CR5" s="1124"/>
      <c r="CS5" s="1124"/>
      <c r="CT5" s="1124"/>
      <c r="CU5" s="1124"/>
      <c r="CV5" s="1124"/>
      <c r="CW5" s="1124"/>
      <c r="CX5" s="1124"/>
      <c r="CY5" s="1124"/>
      <c r="CZ5" s="1124"/>
      <c r="DA5" s="1124"/>
      <c r="DB5" s="1124"/>
      <c r="DC5" s="1124"/>
      <c r="DD5" s="1124"/>
      <c r="DE5" s="1124"/>
      <c r="DF5" s="1124"/>
      <c r="DG5" s="1124"/>
      <c r="DH5" s="1124"/>
      <c r="DI5" s="1124"/>
      <c r="DJ5" s="1124"/>
      <c r="DK5" s="1124"/>
      <c r="DL5" s="1124"/>
      <c r="DM5" s="1124"/>
      <c r="DN5" s="1124"/>
    </row>
    <row r="6" spans="1:119" s="11" customFormat="1" ht="22.5" hidden="1" customHeight="1">
      <c r="A6" s="57" t="s">
        <v>258</v>
      </c>
      <c r="B6" s="836"/>
      <c r="C6" s="163"/>
      <c r="D6" s="1123"/>
      <c r="E6" s="1123"/>
      <c r="F6" s="1123"/>
      <c r="G6" s="1123"/>
      <c r="H6" s="1123"/>
      <c r="I6" s="1123"/>
      <c r="J6" s="1123"/>
      <c r="K6" s="1123"/>
      <c r="L6" s="1123"/>
      <c r="M6" s="1123"/>
      <c r="N6" s="1123"/>
      <c r="O6" s="1123"/>
      <c r="P6" s="1123"/>
      <c r="Q6" s="1123"/>
      <c r="R6" s="1123"/>
      <c r="S6" s="1123"/>
      <c r="T6" s="1123"/>
      <c r="U6" s="1123"/>
      <c r="V6" s="1123"/>
      <c r="W6" s="1123"/>
      <c r="X6" s="1123"/>
      <c r="Y6" s="1123"/>
      <c r="Z6" s="1123"/>
      <c r="AA6" s="1123"/>
      <c r="AB6" s="1123"/>
      <c r="AC6" s="1123"/>
      <c r="AD6" s="1123"/>
      <c r="AE6" s="1123"/>
      <c r="AF6" s="1123"/>
      <c r="AG6" s="1123"/>
      <c r="AH6" s="1123"/>
      <c r="AI6" s="1123"/>
      <c r="AJ6" s="1123"/>
      <c r="AK6" s="1123"/>
      <c r="AL6" s="1123"/>
      <c r="AM6" s="1123"/>
      <c r="AN6" s="1123"/>
      <c r="AO6" s="1123"/>
      <c r="AP6" s="1123"/>
      <c r="AQ6" s="1123"/>
      <c r="AR6" s="1123"/>
      <c r="AS6" s="1123"/>
      <c r="AT6" s="1123"/>
      <c r="AU6" s="1123"/>
      <c r="AV6" s="1123"/>
      <c r="AW6" s="1123"/>
      <c r="AX6" s="1123"/>
      <c r="AY6" s="1123"/>
      <c r="AZ6" s="1123"/>
      <c r="BA6" s="1123"/>
      <c r="BB6" s="1123"/>
      <c r="BC6" s="1123"/>
      <c r="BD6" s="1123"/>
      <c r="BE6" s="1123"/>
      <c r="BF6" s="1123"/>
      <c r="BG6" s="1123"/>
      <c r="BH6" s="1123"/>
      <c r="BI6" s="1123"/>
      <c r="BJ6" s="1123"/>
      <c r="BK6" s="1123"/>
      <c r="BL6" s="1123"/>
      <c r="BM6" s="1123"/>
      <c r="BN6" s="1123"/>
      <c r="BO6" s="1123"/>
      <c r="BP6" s="1123"/>
      <c r="BQ6" s="1123"/>
      <c r="BR6" s="1123"/>
      <c r="BS6" s="1123"/>
      <c r="BT6" s="1123"/>
      <c r="BU6" s="1123"/>
      <c r="BV6" s="1123"/>
      <c r="BW6" s="1123"/>
      <c r="BX6" s="1123"/>
      <c r="BY6" s="1123"/>
      <c r="BZ6" s="1123"/>
      <c r="CA6" s="1123"/>
      <c r="CB6" s="1123"/>
      <c r="CC6" s="1123"/>
      <c r="CD6" s="1123"/>
      <c r="CE6" s="1123"/>
      <c r="CF6" s="1123"/>
      <c r="CG6" s="1123"/>
      <c r="CH6" s="1123"/>
      <c r="CI6" s="1123"/>
      <c r="CJ6" s="1123"/>
      <c r="CK6" s="1123"/>
      <c r="CL6" s="1123"/>
      <c r="CM6" s="1123"/>
      <c r="CN6" s="1123"/>
      <c r="CO6" s="1123"/>
      <c r="CP6" s="1123"/>
      <c r="CQ6" s="1123"/>
      <c r="CR6" s="1123"/>
      <c r="CS6" s="1123"/>
      <c r="CT6" s="1123"/>
      <c r="CU6" s="1123"/>
      <c r="CV6" s="1123"/>
      <c r="CW6" s="1123"/>
      <c r="CX6" s="1123"/>
      <c r="CY6" s="1123"/>
      <c r="CZ6" s="1123"/>
      <c r="DA6" s="1123"/>
      <c r="DB6" s="1123"/>
      <c r="DC6" s="1123"/>
      <c r="DD6" s="1123"/>
      <c r="DE6" s="1123"/>
      <c r="DF6" s="1123"/>
      <c r="DG6" s="1123"/>
      <c r="DH6" s="1123"/>
      <c r="DI6" s="1123"/>
      <c r="DJ6" s="1123"/>
      <c r="DK6" s="1123"/>
      <c r="DL6" s="1123"/>
      <c r="DM6" s="1123"/>
      <c r="DN6" s="1123"/>
    </row>
    <row r="7" spans="1:119" s="11" customFormat="1" ht="24.75" hidden="1" customHeight="1">
      <c r="A7" s="239" t="s">
        <v>259</v>
      </c>
      <c r="B7" s="828" t="s">
        <v>10</v>
      </c>
      <c r="C7" s="178"/>
      <c r="D7" s="830"/>
      <c r="E7" s="179"/>
      <c r="F7" s="240" t="s">
        <v>260</v>
      </c>
      <c r="G7" s="842" t="s">
        <v>18</v>
      </c>
      <c r="H7" s="178"/>
      <c r="I7" s="178"/>
      <c r="J7" s="178"/>
      <c r="K7" s="178"/>
      <c r="L7" s="178"/>
      <c r="M7" s="178"/>
      <c r="N7" s="178"/>
      <c r="O7" s="178"/>
      <c r="P7" s="178"/>
      <c r="Q7" s="178"/>
      <c r="R7" s="178"/>
      <c r="S7" s="178"/>
      <c r="T7" s="178"/>
      <c r="U7" s="178"/>
      <c r="V7" s="178"/>
      <c r="W7" s="178"/>
      <c r="X7" s="178"/>
      <c r="Y7" s="178"/>
      <c r="Z7" s="178" t="s">
        <v>261</v>
      </c>
      <c r="AA7" s="178"/>
      <c r="AB7" s="178"/>
      <c r="AC7" s="178"/>
      <c r="AD7" s="178"/>
      <c r="AE7" s="178"/>
      <c r="AF7" s="178"/>
      <c r="AG7" s="178"/>
      <c r="AH7" s="178"/>
      <c r="AI7" s="241"/>
      <c r="AJ7" s="178"/>
      <c r="AK7" s="178"/>
      <c r="AL7" s="178"/>
      <c r="AM7" s="178"/>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813"/>
      <c r="DC7" s="178"/>
      <c r="DD7" s="178"/>
      <c r="DE7" s="178"/>
      <c r="DF7" s="178"/>
      <c r="DG7" s="178"/>
      <c r="DH7" s="178"/>
      <c r="DI7" s="178"/>
      <c r="DJ7" s="178"/>
      <c r="DK7" s="178"/>
      <c r="DL7" s="178"/>
      <c r="DM7" s="178"/>
      <c r="DN7" s="179"/>
    </row>
    <row r="8" spans="1:119" s="11" customFormat="1" ht="34.5" hidden="1" customHeight="1">
      <c r="A8" s="239" t="s">
        <v>262</v>
      </c>
      <c r="B8" s="1126" t="s">
        <v>6</v>
      </c>
      <c r="C8" s="1127"/>
      <c r="D8" s="1128"/>
      <c r="E8" s="93" t="s">
        <v>263</v>
      </c>
      <c r="F8" s="177" t="s">
        <v>7</v>
      </c>
      <c r="G8" s="843" t="s">
        <v>265</v>
      </c>
      <c r="H8" s="845" t="s">
        <v>948</v>
      </c>
      <c r="I8" s="844"/>
      <c r="J8" s="1129" t="s">
        <v>264</v>
      </c>
      <c r="K8" s="1129"/>
      <c r="L8" s="1129"/>
      <c r="M8" s="1131" t="s">
        <v>10</v>
      </c>
      <c r="N8" s="1130"/>
      <c r="O8" s="1130"/>
      <c r="P8" s="846" t="s">
        <v>267</v>
      </c>
      <c r="Q8" s="1130" t="s">
        <v>683</v>
      </c>
      <c r="R8" s="1130"/>
      <c r="S8" s="1157" t="s">
        <v>266</v>
      </c>
      <c r="T8" s="1129"/>
      <c r="U8" s="1129"/>
      <c r="V8" s="1130" t="s">
        <v>950</v>
      </c>
      <c r="W8" s="1130"/>
      <c r="X8" s="1152" t="s">
        <v>949</v>
      </c>
      <c r="Y8" s="1153"/>
      <c r="Z8" s="219" t="s">
        <v>951</v>
      </c>
      <c r="AA8" s="843" t="s">
        <v>952</v>
      </c>
      <c r="AB8" s="94" t="s">
        <v>953</v>
      </c>
      <c r="AC8" s="92" t="s">
        <v>954</v>
      </c>
      <c r="AD8" s="1158" t="s">
        <v>955</v>
      </c>
      <c r="AE8" s="1128"/>
      <c r="AF8" s="1152" t="s">
        <v>956</v>
      </c>
      <c r="AG8" s="1159"/>
      <c r="AH8" s="1160"/>
      <c r="AI8" s="219" t="s">
        <v>37</v>
      </c>
      <c r="AJ8" s="1152" t="s">
        <v>957</v>
      </c>
      <c r="AK8" s="1153"/>
      <c r="AL8" s="1154" t="s">
        <v>958</v>
      </c>
      <c r="AM8" s="1130"/>
      <c r="AN8" s="1130"/>
      <c r="AO8" s="1155" t="s">
        <v>959</v>
      </c>
      <c r="AP8" s="1156"/>
      <c r="AQ8" s="1131" t="s">
        <v>974</v>
      </c>
      <c r="AR8" s="1131"/>
      <c r="AS8" s="1131"/>
      <c r="AT8" s="1131"/>
      <c r="AU8" s="1152" t="s">
        <v>960</v>
      </c>
      <c r="AV8" s="1159"/>
      <c r="AW8" s="1159"/>
      <c r="AX8" s="1161" t="s">
        <v>43</v>
      </c>
      <c r="AY8" s="1156"/>
      <c r="AZ8" s="1155" t="s">
        <v>961</v>
      </c>
      <c r="BA8" s="1156"/>
      <c r="BB8" s="1131" t="s">
        <v>107</v>
      </c>
      <c r="BC8" s="1131"/>
      <c r="BD8" s="1131"/>
      <c r="BE8" s="1131"/>
      <c r="BF8" s="1152" t="s">
        <v>962</v>
      </c>
      <c r="BG8" s="1159"/>
      <c r="BH8" s="1159"/>
      <c r="BI8" s="1161" t="s">
        <v>963</v>
      </c>
      <c r="BJ8" s="1156"/>
      <c r="BK8" s="1155" t="s">
        <v>964</v>
      </c>
      <c r="BL8" s="1156"/>
      <c r="BM8" s="1131" t="s">
        <v>348</v>
      </c>
      <c r="BN8" s="1131"/>
      <c r="BO8" s="1131"/>
      <c r="BP8" s="1131"/>
      <c r="BQ8" s="1152" t="s">
        <v>965</v>
      </c>
      <c r="BR8" s="1159"/>
      <c r="BS8" s="1159"/>
      <c r="BT8" s="1161" t="s">
        <v>966</v>
      </c>
      <c r="BU8" s="1156"/>
      <c r="BV8" s="1155" t="s">
        <v>967</v>
      </c>
      <c r="BW8" s="1156"/>
      <c r="BX8" s="1131" t="s">
        <v>40</v>
      </c>
      <c r="BY8" s="1131"/>
      <c r="BZ8" s="1131"/>
      <c r="CA8" s="1131"/>
      <c r="CB8" s="1152" t="s">
        <v>968</v>
      </c>
      <c r="CC8" s="1159"/>
      <c r="CD8" s="1159"/>
      <c r="CE8" s="1161" t="s">
        <v>970</v>
      </c>
      <c r="CF8" s="1156"/>
      <c r="CG8" s="1155" t="s">
        <v>969</v>
      </c>
      <c r="CH8" s="1156"/>
      <c r="CI8" s="1131" t="s">
        <v>56</v>
      </c>
      <c r="CJ8" s="1131"/>
      <c r="CK8" s="1131"/>
      <c r="CL8" s="1131"/>
      <c r="CM8" s="1152" t="s">
        <v>971</v>
      </c>
      <c r="CN8" s="1159"/>
      <c r="CO8" s="1159"/>
      <c r="CP8" s="1161" t="s">
        <v>735</v>
      </c>
      <c r="CQ8" s="1156"/>
      <c r="CR8" s="1155" t="s">
        <v>972</v>
      </c>
      <c r="CS8" s="1156"/>
      <c r="CT8" s="1131" t="s">
        <v>973</v>
      </c>
      <c r="CU8" s="1131"/>
      <c r="CV8" s="1131"/>
      <c r="CW8" s="1131"/>
      <c r="CX8" s="1161"/>
      <c r="CY8" s="1127"/>
      <c r="CZ8" s="1127"/>
      <c r="DA8" s="1127"/>
      <c r="DB8" s="1127"/>
      <c r="DC8" s="1127"/>
      <c r="DD8" s="1127"/>
      <c r="DE8" s="1127"/>
      <c r="DF8" s="1127"/>
      <c r="DG8" s="1127"/>
      <c r="DH8" s="1127"/>
      <c r="DI8" s="1127"/>
      <c r="DJ8" s="1127"/>
      <c r="DK8" s="1127"/>
      <c r="DL8" s="1127"/>
      <c r="DM8" s="1127"/>
      <c r="DN8" s="1127"/>
    </row>
    <row r="9" spans="1:119" s="11" customFormat="1" ht="32.25" hidden="1" customHeight="1" thickBot="1">
      <c r="A9" s="1115" t="s">
        <v>947</v>
      </c>
      <c r="B9" s="1115"/>
      <c r="C9" s="1115"/>
      <c r="D9" s="1115"/>
      <c r="E9" s="1115"/>
      <c r="F9" s="1115"/>
      <c r="G9" s="1116"/>
      <c r="H9" s="1115"/>
      <c r="I9" s="1115"/>
      <c r="J9" s="1115"/>
      <c r="K9" s="1115"/>
      <c r="L9" s="1115"/>
      <c r="M9" s="1115"/>
      <c r="N9" s="1115"/>
      <c r="O9" s="1115"/>
      <c r="P9" s="1115"/>
      <c r="Q9" s="1115"/>
      <c r="R9" s="1115"/>
      <c r="S9" s="1115"/>
      <c r="T9" s="1115"/>
      <c r="U9" s="1115"/>
      <c r="V9" s="1115"/>
      <c r="W9" s="1115"/>
      <c r="X9" s="1115"/>
      <c r="Y9" s="1115"/>
      <c r="Z9" s="1115"/>
      <c r="AA9" s="1115"/>
      <c r="AB9" s="1115"/>
      <c r="AC9" s="1115"/>
      <c r="AD9" s="1115"/>
      <c r="AE9" s="1115"/>
      <c r="AF9" s="1115"/>
      <c r="AG9" s="1115"/>
      <c r="AH9" s="1115"/>
      <c r="AI9" s="1116"/>
      <c r="AJ9" s="1115"/>
      <c r="AK9" s="1115"/>
      <c r="AL9" s="1115"/>
      <c r="AM9" s="1115"/>
      <c r="AN9" s="1115"/>
      <c r="AO9" s="1115"/>
      <c r="AP9" s="1115"/>
      <c r="AQ9" s="1115"/>
      <c r="AR9" s="1115"/>
      <c r="AS9" s="1115"/>
      <c r="AT9" s="1115"/>
      <c r="AU9" s="1115"/>
      <c r="AV9" s="1115"/>
      <c r="AW9" s="1115"/>
      <c r="AX9" s="1115"/>
      <c r="AY9" s="1115"/>
      <c r="AZ9" s="1115"/>
      <c r="BA9" s="1115"/>
      <c r="BB9" s="1115"/>
      <c r="BC9" s="1115"/>
      <c r="BD9" s="1115"/>
      <c r="BE9" s="1115"/>
      <c r="BF9" s="1115"/>
      <c r="BG9" s="1115"/>
      <c r="BH9" s="1115"/>
      <c r="BI9" s="1115"/>
      <c r="BJ9" s="1115"/>
      <c r="BK9" s="1115"/>
      <c r="BL9" s="1115"/>
      <c r="BM9" s="1115"/>
      <c r="BN9" s="1115"/>
      <c r="BO9" s="1115"/>
      <c r="BP9" s="1115"/>
      <c r="BQ9" s="1115"/>
      <c r="BR9" s="1115"/>
      <c r="BS9" s="1115"/>
      <c r="BT9" s="1115"/>
      <c r="BU9" s="1115"/>
      <c r="BV9" s="1115"/>
      <c r="BW9" s="1115"/>
      <c r="BX9" s="1115"/>
      <c r="BY9" s="1115"/>
      <c r="BZ9" s="1115"/>
      <c r="CA9" s="1115"/>
      <c r="CB9" s="1115"/>
      <c r="CC9" s="1115"/>
      <c r="CD9" s="1115"/>
      <c r="CE9" s="1115"/>
      <c r="CF9" s="1115"/>
      <c r="CG9" s="1115"/>
      <c r="CH9" s="1115"/>
      <c r="CI9" s="1115"/>
      <c r="CJ9" s="1115"/>
      <c r="CK9" s="1115"/>
      <c r="CL9" s="1115"/>
      <c r="CM9" s="1115"/>
      <c r="CN9" s="1115"/>
      <c r="CO9" s="1115"/>
      <c r="CP9" s="1115"/>
      <c r="CQ9" s="1115"/>
      <c r="CR9" s="1115"/>
      <c r="CS9" s="1115"/>
      <c r="CT9" s="1115"/>
      <c r="CU9" s="1115"/>
      <c r="CV9" s="1115"/>
      <c r="CW9" s="1115"/>
      <c r="CX9" s="1115"/>
      <c r="CY9" s="1115"/>
      <c r="CZ9" s="1115"/>
      <c r="DA9" s="1115"/>
      <c r="DB9" s="1115"/>
      <c r="DC9" s="1115"/>
      <c r="DD9" s="1115"/>
      <c r="DE9" s="1115"/>
      <c r="DF9" s="1115"/>
      <c r="DG9" s="1115"/>
      <c r="DH9" s="1115"/>
      <c r="DI9" s="1115"/>
      <c r="DJ9" s="1115"/>
      <c r="DK9" s="1115"/>
      <c r="DL9" s="1115"/>
      <c r="DM9" s="1115"/>
      <c r="DN9" s="1115"/>
    </row>
    <row r="10" spans="1:119" s="11" customFormat="1" ht="15" customHeight="1" thickBot="1">
      <c r="A10" s="1132" t="s">
        <v>268</v>
      </c>
      <c r="B10" s="1135" t="s">
        <v>269</v>
      </c>
      <c r="C10" s="1137" t="s">
        <v>270</v>
      </c>
      <c r="D10" s="1137"/>
      <c r="E10" s="1137"/>
      <c r="F10" s="1137"/>
      <c r="G10" s="1137"/>
      <c r="H10" s="1137"/>
      <c r="I10" s="1137"/>
      <c r="J10" s="1137"/>
      <c r="K10" s="1137"/>
      <c r="L10" s="1137"/>
      <c r="M10" s="1137"/>
      <c r="N10" s="1137"/>
      <c r="O10" s="1137"/>
      <c r="P10" s="1137"/>
      <c r="Q10" s="1137"/>
      <c r="R10" s="1137"/>
      <c r="S10" s="1137"/>
      <c r="T10" s="1137"/>
      <c r="U10" s="1137"/>
      <c r="V10" s="1137"/>
      <c r="W10" s="1137"/>
      <c r="X10" s="1137"/>
      <c r="Y10" s="1137"/>
      <c r="Z10" s="1139" t="s">
        <v>271</v>
      </c>
      <c r="AA10" s="1139"/>
      <c r="AB10" s="1139"/>
      <c r="AC10" s="1139"/>
      <c r="AD10" s="1139"/>
      <c r="AE10" s="1139"/>
      <c r="AF10" s="1139"/>
      <c r="AG10" s="1139"/>
      <c r="AH10" s="1139"/>
      <c r="AI10" s="1139"/>
      <c r="AJ10" s="1139"/>
      <c r="AK10" s="1139"/>
      <c r="AL10" s="1150" t="s">
        <v>272</v>
      </c>
      <c r="AM10" s="1150"/>
      <c r="AN10" s="1151" t="s">
        <v>770</v>
      </c>
      <c r="AO10" s="1151"/>
      <c r="AP10" s="1151"/>
      <c r="AQ10" s="1151"/>
      <c r="AR10" s="1151"/>
      <c r="AS10" s="1151"/>
      <c r="AT10" s="1151"/>
      <c r="AU10" s="1151"/>
      <c r="AV10" s="1151"/>
      <c r="AW10" s="1151"/>
      <c r="AX10" s="1151"/>
      <c r="AY10" s="1151"/>
      <c r="AZ10" s="1151"/>
      <c r="BA10" s="1149" t="s">
        <v>273</v>
      </c>
      <c r="BB10" s="1147" t="s">
        <v>274</v>
      </c>
      <c r="BC10" s="1147"/>
      <c r="BD10" s="1147"/>
      <c r="BE10" s="1147"/>
      <c r="BF10" s="1147"/>
      <c r="BG10" s="1147"/>
      <c r="BH10" s="1147"/>
      <c r="BI10" s="1147"/>
      <c r="BJ10" s="1147"/>
      <c r="BK10" s="1147"/>
      <c r="BL10" s="1147"/>
      <c r="BM10" s="1147"/>
      <c r="BN10" s="1147"/>
      <c r="BO10" s="1147"/>
      <c r="BP10" s="1147"/>
      <c r="BQ10" s="1147"/>
      <c r="BR10" s="1147"/>
      <c r="BS10" s="1147"/>
      <c r="BT10" s="1147"/>
      <c r="BU10" s="1147"/>
      <c r="BV10" s="1147"/>
      <c r="BW10" s="1147"/>
      <c r="BX10" s="1147"/>
      <c r="BY10" s="1147"/>
      <c r="BZ10" s="1147"/>
      <c r="CA10" s="1147"/>
      <c r="CB10" s="1147"/>
      <c r="CC10" s="1147"/>
      <c r="CD10" s="1147"/>
      <c r="CE10" s="1147"/>
      <c r="CF10" s="1147"/>
      <c r="CG10" s="1147"/>
      <c r="CH10" s="1147"/>
      <c r="CI10" s="1147"/>
      <c r="CJ10" s="1147"/>
      <c r="CK10" s="1147"/>
      <c r="CL10" s="1147"/>
      <c r="CM10" s="1147"/>
      <c r="CN10" s="1147"/>
      <c r="CO10" s="1147"/>
      <c r="CP10" s="1147"/>
      <c r="CQ10" s="1147"/>
      <c r="CR10" s="1147"/>
      <c r="CS10" s="1147"/>
      <c r="CT10" s="1147"/>
      <c r="CU10" s="1147"/>
      <c r="CV10" s="1147"/>
      <c r="CW10" s="1147"/>
      <c r="CX10" s="1147"/>
      <c r="CY10" s="1147"/>
      <c r="CZ10" s="1147"/>
      <c r="DA10" s="1147"/>
      <c r="DB10" s="1147"/>
      <c r="DC10" s="1145" t="s">
        <v>222</v>
      </c>
      <c r="DD10" s="1145"/>
      <c r="DE10" s="1145"/>
      <c r="DF10" s="1145"/>
      <c r="DG10" s="1145"/>
      <c r="DH10" s="1145"/>
      <c r="DI10" s="1143" t="s">
        <v>275</v>
      </c>
      <c r="DJ10" s="1143"/>
      <c r="DK10" s="1143"/>
      <c r="DL10" s="1143"/>
      <c r="DM10" s="1143"/>
      <c r="DN10" s="1143"/>
      <c r="DO10" s="1143"/>
    </row>
    <row r="11" spans="1:119" s="11" customFormat="1" ht="48" customHeight="1" thickBot="1">
      <c r="A11" s="1132"/>
      <c r="B11" s="1135"/>
      <c r="C11" s="1134" t="s">
        <v>276</v>
      </c>
      <c r="D11" s="1121" t="s">
        <v>277</v>
      </c>
      <c r="E11" s="1121" t="s">
        <v>278</v>
      </c>
      <c r="F11" s="1134" t="s">
        <v>279</v>
      </c>
      <c r="G11" s="1134" t="s">
        <v>280</v>
      </c>
      <c r="H11" s="1134" t="s">
        <v>281</v>
      </c>
      <c r="I11" s="1138" t="s">
        <v>282</v>
      </c>
      <c r="J11" s="1138"/>
      <c r="K11" s="1118" t="s">
        <v>272</v>
      </c>
      <c r="L11" s="1118"/>
      <c r="M11" s="1117" t="s">
        <v>283</v>
      </c>
      <c r="N11" s="1117"/>
      <c r="O11" s="1117"/>
      <c r="P11" s="1117"/>
      <c r="Q11" s="1117"/>
      <c r="R11" s="1117"/>
      <c r="S11" s="1117"/>
      <c r="T11" s="1117"/>
      <c r="U11" s="1117"/>
      <c r="V11" s="1117"/>
      <c r="W11" s="1117"/>
      <c r="X11" s="1117"/>
      <c r="Y11" s="1140" t="s">
        <v>284</v>
      </c>
      <c r="Z11" s="1133" t="s">
        <v>285</v>
      </c>
      <c r="AA11" s="1133" t="s">
        <v>286</v>
      </c>
      <c r="AB11" s="1133" t="s">
        <v>287</v>
      </c>
      <c r="AC11" s="1133" t="s">
        <v>288</v>
      </c>
      <c r="AD11" s="1136" t="s">
        <v>49</v>
      </c>
      <c r="AE11" s="1141" t="s">
        <v>289</v>
      </c>
      <c r="AF11" s="1134" t="s">
        <v>280</v>
      </c>
      <c r="AG11" s="1134" t="s">
        <v>281</v>
      </c>
      <c r="AH11" s="1141" t="s">
        <v>290</v>
      </c>
      <c r="AI11" s="1141" t="s">
        <v>291</v>
      </c>
      <c r="AJ11" s="1138" t="s">
        <v>282</v>
      </c>
      <c r="AK11" s="1138"/>
      <c r="AL11" s="1150"/>
      <c r="AM11" s="1150"/>
      <c r="AN11" s="1151"/>
      <c r="AO11" s="1151"/>
      <c r="AP11" s="1151"/>
      <c r="AQ11" s="1151"/>
      <c r="AR11" s="1151"/>
      <c r="AS11" s="1151"/>
      <c r="AT11" s="1151"/>
      <c r="AU11" s="1151"/>
      <c r="AV11" s="1151"/>
      <c r="AW11" s="1151"/>
      <c r="AX11" s="1151"/>
      <c r="AY11" s="1151"/>
      <c r="AZ11" s="1151"/>
      <c r="BA11" s="1149"/>
      <c r="BB11" s="1119">
        <v>2022</v>
      </c>
      <c r="BC11" s="1119"/>
      <c r="BD11" s="1119"/>
      <c r="BE11" s="1119"/>
      <c r="BF11" s="1119">
        <v>2023</v>
      </c>
      <c r="BG11" s="1119"/>
      <c r="BH11" s="1119"/>
      <c r="BI11" s="1119"/>
      <c r="BJ11" s="1119">
        <v>2024</v>
      </c>
      <c r="BK11" s="1119"/>
      <c r="BL11" s="1119"/>
      <c r="BM11" s="1119"/>
      <c r="BN11" s="1119">
        <v>2025</v>
      </c>
      <c r="BO11" s="1119"/>
      <c r="BP11" s="1119"/>
      <c r="BQ11" s="1119"/>
      <c r="BR11" s="1119">
        <v>2026</v>
      </c>
      <c r="BS11" s="1119"/>
      <c r="BT11" s="1119"/>
      <c r="BU11" s="1119"/>
      <c r="BV11" s="1119">
        <v>2027</v>
      </c>
      <c r="BW11" s="1119"/>
      <c r="BX11" s="1119"/>
      <c r="BY11" s="1119"/>
      <c r="BZ11" s="1120">
        <v>2028</v>
      </c>
      <c r="CA11" s="1120"/>
      <c r="CB11" s="1120"/>
      <c r="CC11" s="1120"/>
      <c r="CD11" s="1148">
        <v>2029</v>
      </c>
      <c r="CE11" s="1148"/>
      <c r="CF11" s="1148"/>
      <c r="CG11" s="1148"/>
      <c r="CH11" s="1120">
        <v>2030</v>
      </c>
      <c r="CI11" s="1120"/>
      <c r="CJ11" s="1120"/>
      <c r="CK11" s="1120"/>
      <c r="CL11" s="1120">
        <v>2031</v>
      </c>
      <c r="CM11" s="1120"/>
      <c r="CN11" s="1120"/>
      <c r="CO11" s="1120"/>
      <c r="CP11" s="1120">
        <v>2032</v>
      </c>
      <c r="CQ11" s="1120"/>
      <c r="CR11" s="1120"/>
      <c r="CS11" s="1120"/>
      <c r="CT11" s="1120">
        <v>2033</v>
      </c>
      <c r="CU11" s="1120"/>
      <c r="CV11" s="1120"/>
      <c r="CW11" s="1120"/>
      <c r="CX11" s="1120">
        <v>2034</v>
      </c>
      <c r="CY11" s="1120"/>
      <c r="CZ11" s="1120"/>
      <c r="DA11" s="1120"/>
      <c r="DB11" s="1144" t="s">
        <v>292</v>
      </c>
      <c r="DC11" s="1112" t="s">
        <v>293</v>
      </c>
      <c r="DD11" s="1112" t="s">
        <v>294</v>
      </c>
      <c r="DE11" s="1114" t="s">
        <v>295</v>
      </c>
      <c r="DF11" s="1114" t="s">
        <v>296</v>
      </c>
      <c r="DG11" s="1114" t="s">
        <v>297</v>
      </c>
      <c r="DH11" s="1146" t="s">
        <v>298</v>
      </c>
      <c r="DI11" s="1112" t="s">
        <v>293</v>
      </c>
      <c r="DJ11" s="1113" t="s">
        <v>294</v>
      </c>
      <c r="DK11" s="1114" t="s">
        <v>295</v>
      </c>
      <c r="DL11" s="1114" t="s">
        <v>296</v>
      </c>
      <c r="DM11" s="1114" t="s">
        <v>297</v>
      </c>
      <c r="DN11" s="1117" t="s">
        <v>298</v>
      </c>
      <c r="DO11" s="1142" t="s">
        <v>254</v>
      </c>
    </row>
    <row r="12" spans="1:119" s="11" customFormat="1" ht="45.75" customHeight="1" thickBot="1">
      <c r="A12" s="1132"/>
      <c r="B12" s="1135"/>
      <c r="C12" s="1134"/>
      <c r="D12" s="1121"/>
      <c r="E12" s="1121"/>
      <c r="F12" s="1134"/>
      <c r="G12" s="1134"/>
      <c r="H12" s="1134"/>
      <c r="I12" s="64" t="s">
        <v>299</v>
      </c>
      <c r="J12" s="111" t="s">
        <v>300</v>
      </c>
      <c r="K12" s="96" t="s">
        <v>301</v>
      </c>
      <c r="L12" s="96" t="s">
        <v>302</v>
      </c>
      <c r="M12" s="96" t="s">
        <v>303</v>
      </c>
      <c r="N12" s="96" t="s">
        <v>304</v>
      </c>
      <c r="O12" s="96" t="s">
        <v>305</v>
      </c>
      <c r="P12" s="96" t="s">
        <v>306</v>
      </c>
      <c r="Q12" s="96" t="s">
        <v>307</v>
      </c>
      <c r="R12" s="96" t="s">
        <v>308</v>
      </c>
      <c r="S12" s="96" t="s">
        <v>309</v>
      </c>
      <c r="T12" s="96" t="s">
        <v>310</v>
      </c>
      <c r="U12" s="96" t="s">
        <v>311</v>
      </c>
      <c r="V12" s="96" t="s">
        <v>312</v>
      </c>
      <c r="W12" s="96" t="s">
        <v>313</v>
      </c>
      <c r="X12" s="96" t="s">
        <v>314</v>
      </c>
      <c r="Y12" s="1140"/>
      <c r="Z12" s="1133"/>
      <c r="AA12" s="1133"/>
      <c r="AB12" s="1133"/>
      <c r="AC12" s="1133"/>
      <c r="AD12" s="1136"/>
      <c r="AE12" s="1141"/>
      <c r="AF12" s="1134"/>
      <c r="AG12" s="1134"/>
      <c r="AH12" s="1141"/>
      <c r="AI12" s="1141"/>
      <c r="AJ12" s="64" t="s">
        <v>299</v>
      </c>
      <c r="AK12" s="111" t="s">
        <v>300</v>
      </c>
      <c r="AL12" s="96" t="s">
        <v>301</v>
      </c>
      <c r="AM12" s="96" t="s">
        <v>302</v>
      </c>
      <c r="AN12" s="112" t="s">
        <v>315</v>
      </c>
      <c r="AO12" s="96" t="s">
        <v>303</v>
      </c>
      <c r="AP12" s="112" t="s">
        <v>304</v>
      </c>
      <c r="AQ12" s="96" t="s">
        <v>305</v>
      </c>
      <c r="AR12" s="112" t="s">
        <v>306</v>
      </c>
      <c r="AS12" s="96" t="s">
        <v>307</v>
      </c>
      <c r="AT12" s="112" t="s">
        <v>308</v>
      </c>
      <c r="AU12" s="112" t="s">
        <v>309</v>
      </c>
      <c r="AV12" s="96" t="s">
        <v>310</v>
      </c>
      <c r="AW12" s="112" t="s">
        <v>311</v>
      </c>
      <c r="AX12" s="112" t="s">
        <v>312</v>
      </c>
      <c r="AY12" s="96" t="s">
        <v>313</v>
      </c>
      <c r="AZ12" s="112" t="s">
        <v>314</v>
      </c>
      <c r="BA12" s="1149"/>
      <c r="BB12" s="65" t="s">
        <v>316</v>
      </c>
      <c r="BC12" s="65" t="s">
        <v>317</v>
      </c>
      <c r="BD12" s="65" t="s">
        <v>318</v>
      </c>
      <c r="BE12" s="113" t="s">
        <v>319</v>
      </c>
      <c r="BF12" s="65" t="s">
        <v>316</v>
      </c>
      <c r="BG12" s="65" t="s">
        <v>317</v>
      </c>
      <c r="BH12" s="65" t="s">
        <v>318</v>
      </c>
      <c r="BI12" s="113" t="s">
        <v>319</v>
      </c>
      <c r="BJ12" s="65" t="s">
        <v>316</v>
      </c>
      <c r="BK12" s="65" t="s">
        <v>317</v>
      </c>
      <c r="BL12" s="65" t="s">
        <v>318</v>
      </c>
      <c r="BM12" s="113" t="s">
        <v>319</v>
      </c>
      <c r="BN12" s="65" t="s">
        <v>316</v>
      </c>
      <c r="BO12" s="65" t="s">
        <v>320</v>
      </c>
      <c r="BP12" s="65" t="s">
        <v>318</v>
      </c>
      <c r="BQ12" s="113" t="s">
        <v>319</v>
      </c>
      <c r="BR12" s="65" t="s">
        <v>316</v>
      </c>
      <c r="BS12" s="65" t="s">
        <v>320</v>
      </c>
      <c r="BT12" s="65" t="s">
        <v>318</v>
      </c>
      <c r="BU12" s="113" t="s">
        <v>319</v>
      </c>
      <c r="BV12" s="65" t="s">
        <v>316</v>
      </c>
      <c r="BW12" s="65" t="s">
        <v>320</v>
      </c>
      <c r="BX12" s="65" t="s">
        <v>318</v>
      </c>
      <c r="BY12" s="113" t="s">
        <v>319</v>
      </c>
      <c r="BZ12" s="65" t="s">
        <v>316</v>
      </c>
      <c r="CA12" s="65" t="s">
        <v>320</v>
      </c>
      <c r="CB12" s="65" t="s">
        <v>318</v>
      </c>
      <c r="CC12" s="113" t="s">
        <v>319</v>
      </c>
      <c r="CD12" s="65" t="s">
        <v>316</v>
      </c>
      <c r="CE12" s="65" t="s">
        <v>320</v>
      </c>
      <c r="CF12" s="65" t="s">
        <v>318</v>
      </c>
      <c r="CG12" s="113" t="s">
        <v>319</v>
      </c>
      <c r="CH12" s="65" t="s">
        <v>316</v>
      </c>
      <c r="CI12" s="65" t="s">
        <v>320</v>
      </c>
      <c r="CJ12" s="65" t="s">
        <v>318</v>
      </c>
      <c r="CK12" s="113" t="s">
        <v>319</v>
      </c>
      <c r="CL12" s="65" t="s">
        <v>316</v>
      </c>
      <c r="CM12" s="65" t="s">
        <v>320</v>
      </c>
      <c r="CN12" s="65" t="s">
        <v>318</v>
      </c>
      <c r="CO12" s="113" t="s">
        <v>319</v>
      </c>
      <c r="CP12" s="65" t="s">
        <v>316</v>
      </c>
      <c r="CQ12" s="65" t="s">
        <v>320</v>
      </c>
      <c r="CR12" s="65" t="s">
        <v>318</v>
      </c>
      <c r="CS12" s="113" t="s">
        <v>319</v>
      </c>
      <c r="CT12" s="65" t="s">
        <v>316</v>
      </c>
      <c r="CU12" s="65" t="s">
        <v>320</v>
      </c>
      <c r="CV12" s="65" t="s">
        <v>318</v>
      </c>
      <c r="CW12" s="113" t="s">
        <v>319</v>
      </c>
      <c r="CX12" s="65" t="s">
        <v>316</v>
      </c>
      <c r="CY12" s="65" t="s">
        <v>320</v>
      </c>
      <c r="CZ12" s="65" t="s">
        <v>318</v>
      </c>
      <c r="DA12" s="113" t="s">
        <v>319</v>
      </c>
      <c r="DB12" s="1144"/>
      <c r="DC12" s="1112"/>
      <c r="DD12" s="1112"/>
      <c r="DE12" s="1114"/>
      <c r="DF12" s="1114"/>
      <c r="DG12" s="1114"/>
      <c r="DH12" s="1146"/>
      <c r="DI12" s="1112"/>
      <c r="DJ12" s="1113"/>
      <c r="DK12" s="1114"/>
      <c r="DL12" s="1114"/>
      <c r="DM12" s="1114"/>
      <c r="DN12" s="1117"/>
      <c r="DO12" s="1142"/>
    </row>
    <row r="13" spans="1:119" s="244" customFormat="1" ht="194.25" customHeight="1">
      <c r="A13" s="304" t="s">
        <v>1161</v>
      </c>
      <c r="B13" s="1109">
        <v>0.3</v>
      </c>
      <c r="C13" s="348" t="s">
        <v>629</v>
      </c>
      <c r="D13" s="1098">
        <v>0.1</v>
      </c>
      <c r="E13" s="180" t="s">
        <v>322</v>
      </c>
      <c r="F13" s="180" t="s">
        <v>323</v>
      </c>
      <c r="G13" s="54" t="s">
        <v>1</v>
      </c>
      <c r="H13" s="54" t="s">
        <v>26</v>
      </c>
      <c r="I13" s="892">
        <v>0.6</v>
      </c>
      <c r="J13" s="54">
        <v>2021</v>
      </c>
      <c r="K13" s="168">
        <v>44927</v>
      </c>
      <c r="L13" s="168">
        <v>49309</v>
      </c>
      <c r="M13" s="891">
        <v>0.61699999999999999</v>
      </c>
      <c r="N13" s="891">
        <v>0.63400000000000001</v>
      </c>
      <c r="O13" s="891">
        <v>0.65100000000000002</v>
      </c>
      <c r="P13" s="891">
        <v>0.66800000000000004</v>
      </c>
      <c r="Q13" s="891">
        <v>0.68500000000000005</v>
      </c>
      <c r="R13" s="891">
        <v>0.70199999999999996</v>
      </c>
      <c r="S13" s="891">
        <v>0.71899999999999997</v>
      </c>
      <c r="T13" s="891">
        <v>0.73599999999999999</v>
      </c>
      <c r="U13" s="891">
        <v>0.753</v>
      </c>
      <c r="V13" s="347">
        <v>0.77</v>
      </c>
      <c r="W13" s="891">
        <v>0.78700000000000003</v>
      </c>
      <c r="X13" s="891">
        <v>0.80400000000000005</v>
      </c>
      <c r="Y13" s="891">
        <v>0.80400000000000005</v>
      </c>
      <c r="Z13" s="304" t="s">
        <v>1168</v>
      </c>
      <c r="AA13" s="485">
        <v>0.02</v>
      </c>
      <c r="AB13" s="243" t="s">
        <v>1169</v>
      </c>
      <c r="AC13" s="54" t="s">
        <v>1170</v>
      </c>
      <c r="AD13" s="147" t="s">
        <v>51</v>
      </c>
      <c r="AE13" s="428" t="s">
        <v>51</v>
      </c>
      <c r="AF13" s="54" t="s">
        <v>5</v>
      </c>
      <c r="AG13" s="54" t="s">
        <v>20</v>
      </c>
      <c r="AH13" s="189" t="s">
        <v>330</v>
      </c>
      <c r="AI13" s="246" t="s">
        <v>325</v>
      </c>
      <c r="AJ13" s="305" t="s">
        <v>324</v>
      </c>
      <c r="AK13" s="189" t="s">
        <v>324</v>
      </c>
      <c r="AL13" s="837">
        <v>44927</v>
      </c>
      <c r="AM13" s="181" t="s">
        <v>939</v>
      </c>
      <c r="AN13" s="486"/>
      <c r="AO13" s="486">
        <v>98</v>
      </c>
      <c r="AP13" s="486">
        <v>98</v>
      </c>
      <c r="AQ13" s="486">
        <v>98</v>
      </c>
      <c r="AR13" s="486">
        <v>98</v>
      </c>
      <c r="AS13" s="486">
        <v>98</v>
      </c>
      <c r="AT13" s="486">
        <v>98</v>
      </c>
      <c r="AU13" s="486">
        <v>98</v>
      </c>
      <c r="AV13" s="486">
        <v>98</v>
      </c>
      <c r="AW13" s="486">
        <v>98</v>
      </c>
      <c r="AX13" s="182">
        <v>98</v>
      </c>
      <c r="AY13" s="182">
        <v>98</v>
      </c>
      <c r="AZ13" s="182">
        <v>98</v>
      </c>
      <c r="BA13" s="487">
        <f>SUM(AO13:AZ13)</f>
        <v>1176</v>
      </c>
      <c r="BB13" s="169"/>
      <c r="BC13" s="169"/>
      <c r="BD13" s="54"/>
      <c r="BE13" s="189"/>
      <c r="BF13" s="488">
        <v>42</v>
      </c>
      <c r="BG13" s="169">
        <v>42</v>
      </c>
      <c r="BH13" s="54" t="s">
        <v>76</v>
      </c>
      <c r="BI13" s="189">
        <v>7872</v>
      </c>
      <c r="BJ13" s="488">
        <v>43</v>
      </c>
      <c r="BK13" s="169"/>
      <c r="BL13" s="54"/>
      <c r="BN13" s="169">
        <v>45</v>
      </c>
      <c r="BO13" s="169"/>
      <c r="BP13" s="54"/>
      <c r="BQ13" s="169"/>
      <c r="BR13" s="169">
        <v>46</v>
      </c>
      <c r="BS13" s="169"/>
      <c r="BT13" s="54"/>
      <c r="BU13" s="169"/>
      <c r="BV13" s="169">
        <v>47</v>
      </c>
      <c r="BW13" s="169"/>
      <c r="BX13" s="54"/>
      <c r="BY13" s="55"/>
      <c r="BZ13" s="302">
        <v>49</v>
      </c>
      <c r="CA13" s="55"/>
      <c r="CB13" s="55"/>
      <c r="CC13" s="55"/>
      <c r="CD13" s="302">
        <v>50</v>
      </c>
      <c r="CE13" s="55"/>
      <c r="CF13" s="55"/>
      <c r="CG13" s="55"/>
      <c r="CH13" s="302">
        <v>52</v>
      </c>
      <c r="CI13" s="55"/>
      <c r="CJ13" s="55"/>
      <c r="CK13" s="55"/>
      <c r="CL13" s="302">
        <v>53</v>
      </c>
      <c r="CM13" s="55"/>
      <c r="CN13" s="55"/>
      <c r="CO13" s="55"/>
      <c r="CP13" s="302">
        <v>55</v>
      </c>
      <c r="CQ13" s="55"/>
      <c r="CR13" s="55"/>
      <c r="CS13" s="302"/>
      <c r="CT13" s="302">
        <v>57</v>
      </c>
      <c r="CU13" s="55"/>
      <c r="CV13" s="55"/>
      <c r="CW13" s="55"/>
      <c r="CX13" s="302">
        <v>59</v>
      </c>
      <c r="CY13" s="169"/>
      <c r="CZ13" s="54"/>
      <c r="DB13" s="814">
        <v>598</v>
      </c>
      <c r="DC13" s="54" t="s">
        <v>326</v>
      </c>
      <c r="DD13" s="54" t="s">
        <v>411</v>
      </c>
      <c r="DE13" s="54" t="s">
        <v>1171</v>
      </c>
      <c r="DF13" s="54" t="s">
        <v>1172</v>
      </c>
      <c r="DG13" s="54" t="s">
        <v>1173</v>
      </c>
      <c r="DH13" s="357" t="s">
        <v>1174</v>
      </c>
      <c r="DI13" s="254" t="s">
        <v>10</v>
      </c>
      <c r="DJ13" s="437" t="s">
        <v>327</v>
      </c>
      <c r="DK13" s="437" t="s">
        <v>328</v>
      </c>
      <c r="DL13" s="58" t="s">
        <v>344</v>
      </c>
      <c r="DM13" s="58">
        <v>2417900</v>
      </c>
      <c r="DN13" s="254" t="s">
        <v>471</v>
      </c>
      <c r="DO13" s="207"/>
    </row>
    <row r="14" spans="1:119" s="244" customFormat="1" ht="180" customHeight="1">
      <c r="A14" s="304" t="s">
        <v>1161</v>
      </c>
      <c r="B14" s="1101"/>
      <c r="C14" s="348" t="s">
        <v>321</v>
      </c>
      <c r="D14" s="1099"/>
      <c r="E14" s="180" t="s">
        <v>322</v>
      </c>
      <c r="F14" s="180" t="s">
        <v>323</v>
      </c>
      <c r="G14" s="54" t="s">
        <v>1</v>
      </c>
      <c r="H14" s="54" t="s">
        <v>26</v>
      </c>
      <c r="I14" s="892">
        <v>0.6</v>
      </c>
      <c r="J14" s="54">
        <v>2021</v>
      </c>
      <c r="K14" s="168">
        <v>44927</v>
      </c>
      <c r="L14" s="168">
        <v>49309</v>
      </c>
      <c r="M14" s="891">
        <v>0.61699999999999999</v>
      </c>
      <c r="N14" s="891">
        <v>0.63400000000000001</v>
      </c>
      <c r="O14" s="891">
        <v>0.65100000000000002</v>
      </c>
      <c r="P14" s="891">
        <v>0.66800000000000004</v>
      </c>
      <c r="Q14" s="891">
        <v>0.68500000000000005</v>
      </c>
      <c r="R14" s="891">
        <v>0.70199999999999996</v>
      </c>
      <c r="S14" s="891">
        <v>0.71899999999999997</v>
      </c>
      <c r="T14" s="891">
        <v>0.73599999999999999</v>
      </c>
      <c r="U14" s="891">
        <v>0.753</v>
      </c>
      <c r="V14" s="347">
        <v>0.77</v>
      </c>
      <c r="W14" s="891">
        <v>0.78700000000000003</v>
      </c>
      <c r="X14" s="891">
        <v>0.80400000000000005</v>
      </c>
      <c r="Y14" s="891">
        <v>0.80400000000000005</v>
      </c>
      <c r="Z14" s="304" t="s">
        <v>926</v>
      </c>
      <c r="AA14" s="1081">
        <v>1.4999999999999999E-2</v>
      </c>
      <c r="AB14" s="273" t="s">
        <v>724</v>
      </c>
      <c r="AC14" s="54" t="s">
        <v>725</v>
      </c>
      <c r="AD14" s="147" t="s">
        <v>72</v>
      </c>
      <c r="AE14" s="313" t="s">
        <v>610</v>
      </c>
      <c r="AF14" s="54" t="s">
        <v>611</v>
      </c>
      <c r="AG14" s="54" t="s">
        <v>20</v>
      </c>
      <c r="AH14" s="305" t="s">
        <v>330</v>
      </c>
      <c r="AI14" s="306">
        <v>141</v>
      </c>
      <c r="AJ14" s="355" t="s">
        <v>324</v>
      </c>
      <c r="AK14" s="324" t="s">
        <v>354</v>
      </c>
      <c r="AL14" s="307">
        <v>44927</v>
      </c>
      <c r="AM14" s="307">
        <v>48944</v>
      </c>
      <c r="AN14" s="211"/>
      <c r="AO14" s="211">
        <v>10</v>
      </c>
      <c r="AP14" s="211">
        <v>10</v>
      </c>
      <c r="AQ14" s="211">
        <v>20</v>
      </c>
      <c r="AR14" s="211">
        <v>20</v>
      </c>
      <c r="AS14" s="211">
        <v>20</v>
      </c>
      <c r="AT14" s="211">
        <v>10</v>
      </c>
      <c r="AU14" s="211">
        <v>20</v>
      </c>
      <c r="AV14" s="211">
        <v>20</v>
      </c>
      <c r="AW14" s="211">
        <v>20</v>
      </c>
      <c r="AX14" s="211">
        <v>10</v>
      </c>
      <c r="AY14" s="182">
        <v>20</v>
      </c>
      <c r="AZ14" s="182"/>
      <c r="BA14" s="211">
        <v>180</v>
      </c>
      <c r="BB14" s="308"/>
      <c r="BC14" s="308"/>
      <c r="BD14" s="54"/>
      <c r="BE14" s="306"/>
      <c r="BF14" s="356">
        <v>4</v>
      </c>
      <c r="BG14" s="308"/>
      <c r="BH14" s="54" t="s">
        <v>76</v>
      </c>
      <c r="BI14" s="306">
        <v>7850</v>
      </c>
      <c r="BJ14" s="326">
        <v>4</v>
      </c>
      <c r="BK14" s="326"/>
      <c r="BL14" s="254"/>
      <c r="BM14" s="254"/>
      <c r="BN14" s="326">
        <v>4</v>
      </c>
      <c r="BO14" s="169"/>
      <c r="BP14" s="54"/>
      <c r="BQ14" s="277"/>
      <c r="BR14" s="326">
        <v>4</v>
      </c>
      <c r="BS14" s="169"/>
      <c r="BT14" s="54"/>
      <c r="BU14" s="309"/>
      <c r="BV14" s="356">
        <v>4</v>
      </c>
      <c r="BW14" s="169"/>
      <c r="BX14" s="54"/>
      <c r="BY14" s="304"/>
      <c r="BZ14" s="356">
        <v>4</v>
      </c>
      <c r="CA14" s="302"/>
      <c r="CB14" s="55"/>
      <c r="CC14" s="304"/>
      <c r="CD14" s="356">
        <v>4</v>
      </c>
      <c r="CE14" s="302"/>
      <c r="CF14" s="55"/>
      <c r="CG14" s="304"/>
      <c r="CH14" s="356">
        <v>4</v>
      </c>
      <c r="CI14" s="302"/>
      <c r="CJ14" s="55"/>
      <c r="CK14" s="304"/>
      <c r="CL14" s="356">
        <v>4</v>
      </c>
      <c r="CM14" s="302"/>
      <c r="CN14" s="55"/>
      <c r="CO14" s="55"/>
      <c r="CP14" s="356">
        <v>4</v>
      </c>
      <c r="CQ14" s="302"/>
      <c r="CR14" s="55"/>
      <c r="CS14" s="304"/>
      <c r="CT14" s="356">
        <v>4</v>
      </c>
      <c r="CU14" s="55"/>
      <c r="CV14" s="55"/>
      <c r="CW14" s="55"/>
      <c r="CX14" s="356">
        <v>4</v>
      </c>
      <c r="CY14" s="169"/>
      <c r="CZ14" s="54"/>
      <c r="DA14" s="54"/>
      <c r="DB14" s="815">
        <v>48</v>
      </c>
      <c r="DC14" s="54" t="s">
        <v>399</v>
      </c>
      <c r="DD14" s="245" t="s">
        <v>612</v>
      </c>
      <c r="DE14" s="54" t="s">
        <v>613</v>
      </c>
      <c r="DF14" s="54" t="s">
        <v>614</v>
      </c>
      <c r="DG14" s="54">
        <v>6605400</v>
      </c>
      <c r="DH14" s="357" t="s">
        <v>615</v>
      </c>
      <c r="DI14" s="254"/>
      <c r="DJ14" s="254"/>
      <c r="DK14" s="254"/>
      <c r="DL14" s="58"/>
      <c r="DM14" s="254"/>
      <c r="DN14" s="303"/>
      <c r="DO14" s="207"/>
    </row>
    <row r="15" spans="1:119" s="244" customFormat="1" ht="180" customHeight="1">
      <c r="A15" s="304" t="s">
        <v>1161</v>
      </c>
      <c r="B15" s="1101"/>
      <c r="C15" s="348" t="s">
        <v>321</v>
      </c>
      <c r="D15" s="1099"/>
      <c r="E15" s="180" t="s">
        <v>322</v>
      </c>
      <c r="F15" s="180" t="s">
        <v>323</v>
      </c>
      <c r="G15" s="54" t="s">
        <v>1</v>
      </c>
      <c r="H15" s="54" t="s">
        <v>26</v>
      </c>
      <c r="I15" s="892">
        <v>0.6</v>
      </c>
      <c r="J15" s="54">
        <v>2021</v>
      </c>
      <c r="K15" s="168">
        <v>44927</v>
      </c>
      <c r="L15" s="168">
        <v>49309</v>
      </c>
      <c r="M15" s="891">
        <v>0.61699999999999999</v>
      </c>
      <c r="N15" s="891">
        <v>0.63400000000000001</v>
      </c>
      <c r="O15" s="891">
        <v>0.65100000000000002</v>
      </c>
      <c r="P15" s="891">
        <v>0.66800000000000004</v>
      </c>
      <c r="Q15" s="891">
        <v>0.68500000000000005</v>
      </c>
      <c r="R15" s="891">
        <v>0.70199999999999996</v>
      </c>
      <c r="S15" s="891">
        <v>0.71899999999999997</v>
      </c>
      <c r="T15" s="891">
        <v>0.73599999999999999</v>
      </c>
      <c r="U15" s="891">
        <v>0.753</v>
      </c>
      <c r="V15" s="347">
        <v>0.77</v>
      </c>
      <c r="W15" s="891">
        <v>0.78700000000000003</v>
      </c>
      <c r="X15" s="891">
        <v>0.80400000000000005</v>
      </c>
      <c r="Y15" s="891">
        <v>0.80400000000000005</v>
      </c>
      <c r="Z15" s="304" t="s">
        <v>927</v>
      </c>
      <c r="AA15" s="1081">
        <v>1.4999999999999999E-2</v>
      </c>
      <c r="AB15" s="273" t="s">
        <v>842</v>
      </c>
      <c r="AC15" s="54" t="s">
        <v>843</v>
      </c>
      <c r="AD15" s="147" t="s">
        <v>86</v>
      </c>
      <c r="AE15" s="313" t="s">
        <v>360</v>
      </c>
      <c r="AF15" s="54" t="s">
        <v>1</v>
      </c>
      <c r="AG15" s="54" t="s">
        <v>20</v>
      </c>
      <c r="AH15" s="305" t="s">
        <v>353</v>
      </c>
      <c r="AI15" s="306" t="s">
        <v>354</v>
      </c>
      <c r="AJ15" s="324" t="s">
        <v>324</v>
      </c>
      <c r="AK15" s="324" t="s">
        <v>354</v>
      </c>
      <c r="AL15" s="307">
        <v>45292</v>
      </c>
      <c r="AM15" s="307">
        <v>49309</v>
      </c>
      <c r="AN15" s="211"/>
      <c r="AO15" s="211"/>
      <c r="AP15" s="211">
        <v>20</v>
      </c>
      <c r="AQ15" s="211">
        <v>22</v>
      </c>
      <c r="AR15" s="211">
        <v>22</v>
      </c>
      <c r="AS15" s="211">
        <v>22</v>
      </c>
      <c r="AT15" s="211">
        <v>22</v>
      </c>
      <c r="AU15" s="211">
        <v>22</v>
      </c>
      <c r="AV15" s="211">
        <v>22</v>
      </c>
      <c r="AW15" s="211">
        <v>22</v>
      </c>
      <c r="AX15" s="211">
        <v>22</v>
      </c>
      <c r="AY15" s="211">
        <v>22</v>
      </c>
      <c r="AZ15" s="211">
        <v>22</v>
      </c>
      <c r="BA15" s="211">
        <f>SUM(AO15:AZ15)</f>
        <v>240</v>
      </c>
      <c r="BB15" s="308"/>
      <c r="BC15" s="308"/>
      <c r="BD15" s="54"/>
      <c r="BE15" s="306"/>
      <c r="BF15" s="356"/>
      <c r="BG15" s="308"/>
      <c r="BH15" s="54"/>
      <c r="BI15" s="306"/>
      <c r="BJ15" s="326">
        <v>15</v>
      </c>
      <c r="BK15" s="326">
        <v>15</v>
      </c>
      <c r="BL15" s="254" t="s">
        <v>76</v>
      </c>
      <c r="BM15" s="254">
        <v>7685</v>
      </c>
      <c r="BN15" s="326">
        <v>15</v>
      </c>
      <c r="BO15" s="169"/>
      <c r="BP15" s="254" t="s">
        <v>76</v>
      </c>
      <c r="BQ15" s="277"/>
      <c r="BR15" s="326">
        <v>15</v>
      </c>
      <c r="BS15" s="169"/>
      <c r="BT15" s="254" t="s">
        <v>76</v>
      </c>
      <c r="BU15" s="309"/>
      <c r="BV15" s="356">
        <v>16</v>
      </c>
      <c r="BW15" s="169"/>
      <c r="BX15" s="254" t="s">
        <v>76</v>
      </c>
      <c r="BY15" s="304"/>
      <c r="BZ15" s="356">
        <v>16</v>
      </c>
      <c r="CA15" s="302"/>
      <c r="CB15" s="254" t="s">
        <v>76</v>
      </c>
      <c r="CC15" s="304"/>
      <c r="CD15" s="356">
        <v>17</v>
      </c>
      <c r="CE15" s="302"/>
      <c r="CF15" s="254" t="s">
        <v>76</v>
      </c>
      <c r="CG15" s="304"/>
      <c r="CH15" s="356">
        <v>17</v>
      </c>
      <c r="CI15" s="302"/>
      <c r="CJ15" s="254" t="s">
        <v>76</v>
      </c>
      <c r="CK15" s="304"/>
      <c r="CL15" s="669">
        <v>18</v>
      </c>
      <c r="CM15" s="302"/>
      <c r="CN15" s="254" t="s">
        <v>76</v>
      </c>
      <c r="CO15" s="55"/>
      <c r="CP15" s="356">
        <v>18</v>
      </c>
      <c r="CQ15" s="302"/>
      <c r="CR15" s="254" t="s">
        <v>76</v>
      </c>
      <c r="CS15" s="304"/>
      <c r="CT15" s="356">
        <v>20</v>
      </c>
      <c r="CU15" s="55"/>
      <c r="CV15" s="254" t="s">
        <v>76</v>
      </c>
      <c r="CW15" s="55"/>
      <c r="CX15" s="356">
        <v>20</v>
      </c>
      <c r="CY15" s="169"/>
      <c r="CZ15" s="254" t="s">
        <v>76</v>
      </c>
      <c r="DA15" s="54"/>
      <c r="DB15" s="816">
        <f>SUM(BF15,BJ15,BN15,BR15,BV15,BZ15,CD15,CH15,CL15,CP15,CT15,CX15)</f>
        <v>187</v>
      </c>
      <c r="DC15" s="54" t="s">
        <v>10</v>
      </c>
      <c r="DD15" s="245" t="s">
        <v>327</v>
      </c>
      <c r="DE15" s="54" t="s">
        <v>328</v>
      </c>
      <c r="DF15" s="54" t="s">
        <v>733</v>
      </c>
      <c r="DG15" s="54" t="s">
        <v>818</v>
      </c>
      <c r="DH15" s="357" t="s">
        <v>471</v>
      </c>
      <c r="DI15" s="670" t="s">
        <v>10</v>
      </c>
      <c r="DJ15" s="254" t="s">
        <v>327</v>
      </c>
      <c r="DK15" s="254" t="s">
        <v>776</v>
      </c>
      <c r="DL15" s="254" t="s">
        <v>816</v>
      </c>
      <c r="DM15" s="254" t="s">
        <v>817</v>
      </c>
      <c r="DN15" s="303"/>
      <c r="DO15" s="207"/>
    </row>
    <row r="16" spans="1:119" s="244" customFormat="1" ht="180" customHeight="1">
      <c r="A16" s="304" t="s">
        <v>1161</v>
      </c>
      <c r="B16" s="1101"/>
      <c r="C16" s="348" t="s">
        <v>321</v>
      </c>
      <c r="D16" s="1099"/>
      <c r="E16" s="180" t="s">
        <v>322</v>
      </c>
      <c r="F16" s="180" t="s">
        <v>323</v>
      </c>
      <c r="G16" s="54" t="s">
        <v>1</v>
      </c>
      <c r="H16" s="54" t="s">
        <v>26</v>
      </c>
      <c r="I16" s="892">
        <v>0.6</v>
      </c>
      <c r="J16" s="54">
        <v>2021</v>
      </c>
      <c r="K16" s="168">
        <v>44927</v>
      </c>
      <c r="L16" s="168">
        <v>49309</v>
      </c>
      <c r="M16" s="891">
        <v>0.61699999999999999</v>
      </c>
      <c r="N16" s="891">
        <v>0.63400000000000001</v>
      </c>
      <c r="O16" s="891">
        <v>0.65100000000000002</v>
      </c>
      <c r="P16" s="891">
        <v>0.66800000000000004</v>
      </c>
      <c r="Q16" s="891">
        <v>0.68500000000000005</v>
      </c>
      <c r="R16" s="891">
        <v>0.70199999999999996</v>
      </c>
      <c r="S16" s="891">
        <v>0.71899999999999997</v>
      </c>
      <c r="T16" s="891">
        <v>0.73599999999999999</v>
      </c>
      <c r="U16" s="891">
        <v>0.753</v>
      </c>
      <c r="V16" s="347">
        <v>0.77</v>
      </c>
      <c r="W16" s="891">
        <v>0.78700000000000003</v>
      </c>
      <c r="X16" s="891">
        <v>0.80400000000000005</v>
      </c>
      <c r="Y16" s="891">
        <v>0.80400000000000005</v>
      </c>
      <c r="Z16" s="304" t="s">
        <v>928</v>
      </c>
      <c r="AA16" s="1081">
        <v>1.4999999999999999E-2</v>
      </c>
      <c r="AB16" s="273" t="s">
        <v>809</v>
      </c>
      <c r="AC16" s="54" t="s">
        <v>810</v>
      </c>
      <c r="AD16" s="147" t="s">
        <v>86</v>
      </c>
      <c r="AE16" s="313" t="s">
        <v>360</v>
      </c>
      <c r="AF16" s="54" t="s">
        <v>1</v>
      </c>
      <c r="AG16" s="54" t="s">
        <v>20</v>
      </c>
      <c r="AH16" s="305" t="s">
        <v>353</v>
      </c>
      <c r="AI16" s="306" t="s">
        <v>354</v>
      </c>
      <c r="AJ16" s="324">
        <v>105</v>
      </c>
      <c r="AK16" s="324">
        <v>2022</v>
      </c>
      <c r="AL16" s="307">
        <v>44927</v>
      </c>
      <c r="AM16" s="307">
        <v>49309</v>
      </c>
      <c r="AN16" s="211"/>
      <c r="AO16" s="211">
        <v>134</v>
      </c>
      <c r="AP16" s="211">
        <v>131</v>
      </c>
      <c r="AQ16" s="211">
        <v>97</v>
      </c>
      <c r="AR16" s="211">
        <v>153</v>
      </c>
      <c r="AS16" s="211">
        <v>153</v>
      </c>
      <c r="AT16" s="211">
        <v>153</v>
      </c>
      <c r="AU16" s="211">
        <v>97</v>
      </c>
      <c r="AV16" s="211">
        <v>153</v>
      </c>
      <c r="AW16" s="211">
        <v>153</v>
      </c>
      <c r="AX16" s="211">
        <v>153</v>
      </c>
      <c r="AY16" s="211">
        <v>153</v>
      </c>
      <c r="AZ16" s="211">
        <v>153</v>
      </c>
      <c r="BA16" s="263">
        <f>SUM(AN16:AZ16)</f>
        <v>1683</v>
      </c>
      <c r="BB16" s="308"/>
      <c r="BC16" s="308"/>
      <c r="BD16" s="54"/>
      <c r="BE16" s="306"/>
      <c r="BF16" s="169">
        <v>162</v>
      </c>
      <c r="BG16" s="169">
        <v>162</v>
      </c>
      <c r="BH16" s="308" t="s">
        <v>76</v>
      </c>
      <c r="BI16" s="306">
        <v>7685</v>
      </c>
      <c r="BJ16" s="326">
        <v>167</v>
      </c>
      <c r="BK16" s="326">
        <v>167</v>
      </c>
      <c r="BL16" s="254" t="s">
        <v>76</v>
      </c>
      <c r="BM16" s="254">
        <v>7685</v>
      </c>
      <c r="BN16" s="326">
        <v>172</v>
      </c>
      <c r="BO16" s="169"/>
      <c r="BP16" s="778" t="s">
        <v>76</v>
      </c>
      <c r="BQ16" s="277"/>
      <c r="BR16" s="326">
        <v>177</v>
      </c>
      <c r="BS16" s="169"/>
      <c r="BT16" s="778" t="s">
        <v>76</v>
      </c>
      <c r="BU16" s="309"/>
      <c r="BV16" s="356">
        <v>182</v>
      </c>
      <c r="BW16" s="169"/>
      <c r="BX16" s="778" t="s">
        <v>76</v>
      </c>
      <c r="BY16" s="304"/>
      <c r="BZ16" s="356">
        <v>188</v>
      </c>
      <c r="CA16" s="302"/>
      <c r="CB16" s="778" t="s">
        <v>76</v>
      </c>
      <c r="CC16" s="304"/>
      <c r="CD16" s="309">
        <v>193</v>
      </c>
      <c r="CE16" s="302"/>
      <c r="CF16" s="778" t="s">
        <v>76</v>
      </c>
      <c r="CG16" s="309"/>
      <c r="CH16" s="309">
        <v>199</v>
      </c>
      <c r="CI16" s="302"/>
      <c r="CJ16" s="778" t="s">
        <v>76</v>
      </c>
      <c r="CK16" s="309"/>
      <c r="CL16" s="302">
        <v>205</v>
      </c>
      <c r="CM16" s="302"/>
      <c r="CN16" s="778" t="s">
        <v>76</v>
      </c>
      <c r="CO16" s="302"/>
      <c r="CP16" s="309">
        <v>211</v>
      </c>
      <c r="CQ16" s="302"/>
      <c r="CR16" s="778" t="s">
        <v>76</v>
      </c>
      <c r="CS16" s="309"/>
      <c r="CT16" s="302">
        <v>218</v>
      </c>
      <c r="CU16" s="55"/>
      <c r="CV16" s="778" t="s">
        <v>76</v>
      </c>
      <c r="CW16" s="302"/>
      <c r="CX16" s="169">
        <v>224</v>
      </c>
      <c r="CY16" s="169"/>
      <c r="CZ16" s="778" t="s">
        <v>76</v>
      </c>
      <c r="DA16" s="169"/>
      <c r="DB16" s="816">
        <f>SUM(BF16,BJ16,BN16,BR16,BV16,BZ16,CD16,CH16,CL16,CP16,CT16,CX16)</f>
        <v>2298</v>
      </c>
      <c r="DC16" s="54" t="s">
        <v>10</v>
      </c>
      <c r="DD16" s="245" t="s">
        <v>327</v>
      </c>
      <c r="DE16" s="54" t="s">
        <v>328</v>
      </c>
      <c r="DF16" s="54" t="s">
        <v>733</v>
      </c>
      <c r="DG16" s="54" t="s">
        <v>818</v>
      </c>
      <c r="DH16" s="357" t="s">
        <v>471</v>
      </c>
      <c r="DI16" s="670" t="s">
        <v>10</v>
      </c>
      <c r="DJ16" s="254" t="s">
        <v>327</v>
      </c>
      <c r="DK16" s="254" t="s">
        <v>776</v>
      </c>
      <c r="DL16" s="254" t="s">
        <v>816</v>
      </c>
      <c r="DM16" s="254" t="s">
        <v>817</v>
      </c>
      <c r="DN16" s="303"/>
      <c r="DO16" s="207"/>
    </row>
    <row r="17" spans="1:119" s="244" customFormat="1" ht="180" customHeight="1">
      <c r="A17" s="304" t="s">
        <v>1161</v>
      </c>
      <c r="B17" s="1101"/>
      <c r="C17" s="348" t="s">
        <v>321</v>
      </c>
      <c r="D17" s="1100"/>
      <c r="E17" s="180" t="s">
        <v>322</v>
      </c>
      <c r="F17" s="180" t="s">
        <v>323</v>
      </c>
      <c r="G17" s="54" t="s">
        <v>1</v>
      </c>
      <c r="H17" s="54" t="s">
        <v>26</v>
      </c>
      <c r="I17" s="892">
        <v>0.6</v>
      </c>
      <c r="J17" s="54">
        <v>2021</v>
      </c>
      <c r="K17" s="168">
        <v>44927</v>
      </c>
      <c r="L17" s="168">
        <v>49309</v>
      </c>
      <c r="M17" s="891">
        <v>0.61699999999999999</v>
      </c>
      <c r="N17" s="891">
        <v>0.63400000000000001</v>
      </c>
      <c r="O17" s="891">
        <v>0.65100000000000002</v>
      </c>
      <c r="P17" s="891">
        <v>0.66800000000000004</v>
      </c>
      <c r="Q17" s="891">
        <v>0.68500000000000005</v>
      </c>
      <c r="R17" s="891">
        <v>0.70199999999999996</v>
      </c>
      <c r="S17" s="891">
        <v>0.71899999999999997</v>
      </c>
      <c r="T17" s="891">
        <v>0.73599999999999999</v>
      </c>
      <c r="U17" s="891">
        <v>0.753</v>
      </c>
      <c r="V17" s="347">
        <v>0.77</v>
      </c>
      <c r="W17" s="891">
        <v>0.78700000000000003</v>
      </c>
      <c r="X17" s="891">
        <v>0.80400000000000005</v>
      </c>
      <c r="Y17" s="891">
        <v>0.80400000000000005</v>
      </c>
      <c r="Z17" s="304" t="s">
        <v>1304</v>
      </c>
      <c r="AA17" s="1081">
        <v>1.4999999999999999E-2</v>
      </c>
      <c r="AB17" s="273" t="s">
        <v>1305</v>
      </c>
      <c r="AC17" s="54" t="s">
        <v>1306</v>
      </c>
      <c r="AD17" s="147" t="s">
        <v>78</v>
      </c>
      <c r="AE17" s="313" t="s">
        <v>329</v>
      </c>
      <c r="AF17" s="246" t="s">
        <v>913</v>
      </c>
      <c r="AG17" s="189" t="s">
        <v>20</v>
      </c>
      <c r="AH17" s="305" t="s">
        <v>353</v>
      </c>
      <c r="AI17" s="306" t="s">
        <v>354</v>
      </c>
      <c r="AJ17" s="823" t="s">
        <v>324</v>
      </c>
      <c r="AK17" s="194" t="s">
        <v>516</v>
      </c>
      <c r="AL17" s="307">
        <v>44927</v>
      </c>
      <c r="AM17" s="307">
        <v>49309</v>
      </c>
      <c r="AN17" s="824"/>
      <c r="AO17" s="824">
        <v>40</v>
      </c>
      <c r="AP17" s="824">
        <v>40</v>
      </c>
      <c r="AQ17" s="824">
        <v>40</v>
      </c>
      <c r="AR17" s="824">
        <v>40</v>
      </c>
      <c r="AS17" s="824">
        <v>40</v>
      </c>
      <c r="AT17" s="824">
        <v>40</v>
      </c>
      <c r="AU17" s="824">
        <v>40</v>
      </c>
      <c r="AV17" s="824">
        <v>40</v>
      </c>
      <c r="AW17" s="824">
        <v>40</v>
      </c>
      <c r="AX17" s="824">
        <v>40</v>
      </c>
      <c r="AY17" s="824">
        <v>40</v>
      </c>
      <c r="AZ17" s="824">
        <v>40</v>
      </c>
      <c r="BA17" s="263">
        <f>SUM(AO17:AZ17)</f>
        <v>480</v>
      </c>
      <c r="BB17" s="308"/>
      <c r="BC17" s="308"/>
      <c r="BD17" s="54"/>
      <c r="BE17" s="306"/>
      <c r="BF17" s="169">
        <v>6</v>
      </c>
      <c r="BG17" s="169"/>
      <c r="BH17" s="308" t="s">
        <v>76</v>
      </c>
      <c r="BI17" s="246">
        <v>7666</v>
      </c>
      <c r="BJ17" s="169">
        <v>6</v>
      </c>
      <c r="BK17" s="343"/>
      <c r="BL17" s="254" t="s">
        <v>76</v>
      </c>
      <c r="BM17" s="189">
        <v>7666</v>
      </c>
      <c r="BN17" s="169">
        <v>6</v>
      </c>
      <c r="BO17" s="343"/>
      <c r="BP17" s="778" t="s">
        <v>76</v>
      </c>
      <c r="BQ17" s="189"/>
      <c r="BR17" s="169">
        <v>6</v>
      </c>
      <c r="BS17" s="343"/>
      <c r="BT17" s="778" t="s">
        <v>76</v>
      </c>
      <c r="BU17" s="246"/>
      <c r="BV17" s="169">
        <v>6</v>
      </c>
      <c r="BW17" s="343"/>
      <c r="BX17" s="778" t="s">
        <v>76</v>
      </c>
      <c r="BY17" s="246"/>
      <c r="BZ17" s="169">
        <v>6</v>
      </c>
      <c r="CA17" s="343"/>
      <c r="CB17" s="778" t="s">
        <v>76</v>
      </c>
      <c r="CC17" s="246"/>
      <c r="CD17" s="169">
        <v>6</v>
      </c>
      <c r="CE17" s="343"/>
      <c r="CF17" s="778" t="s">
        <v>76</v>
      </c>
      <c r="CG17" s="246"/>
      <c r="CH17" s="169">
        <v>6</v>
      </c>
      <c r="CI17" s="343"/>
      <c r="CJ17" s="778" t="s">
        <v>76</v>
      </c>
      <c r="CK17" s="246"/>
      <c r="CL17" s="169">
        <v>6</v>
      </c>
      <c r="CM17" s="343"/>
      <c r="CN17" s="778" t="s">
        <v>76</v>
      </c>
      <c r="CO17" s="246"/>
      <c r="CP17" s="169">
        <v>6</v>
      </c>
      <c r="CQ17" s="343"/>
      <c r="CR17" s="778" t="s">
        <v>76</v>
      </c>
      <c r="CS17" s="189"/>
      <c r="CT17" s="169">
        <v>6</v>
      </c>
      <c r="CU17" s="343"/>
      <c r="CV17" s="778" t="s">
        <v>76</v>
      </c>
      <c r="CW17" s="189"/>
      <c r="CX17" s="169">
        <v>6</v>
      </c>
      <c r="CY17" s="343"/>
      <c r="CZ17" s="778" t="s">
        <v>76</v>
      </c>
      <c r="DA17" s="189"/>
      <c r="DB17" s="816">
        <f>SUM(BF17,BJ17,BN17,BR17,BV17,BZ17,CD17,CH17,CL17,CP17,CT17,CX17)</f>
        <v>72</v>
      </c>
      <c r="DC17" s="825" t="s">
        <v>37</v>
      </c>
      <c r="DD17" s="825" t="s">
        <v>914</v>
      </c>
      <c r="DE17" s="825" t="s">
        <v>915</v>
      </c>
      <c r="DF17" s="825" t="s">
        <v>916</v>
      </c>
      <c r="DG17" s="189">
        <v>3195208139</v>
      </c>
      <c r="DH17" s="826" t="s">
        <v>917</v>
      </c>
      <c r="DI17" s="670" t="s">
        <v>10</v>
      </c>
      <c r="DJ17" s="254" t="s">
        <v>327</v>
      </c>
      <c r="DK17" s="254" t="s">
        <v>328</v>
      </c>
      <c r="DL17" s="254" t="s">
        <v>344</v>
      </c>
      <c r="DM17" s="254">
        <v>2417900</v>
      </c>
      <c r="DN17" s="438" t="s">
        <v>471</v>
      </c>
      <c r="DO17" s="207"/>
    </row>
    <row r="18" spans="1:119" s="244" customFormat="1" ht="180" customHeight="1">
      <c r="A18" s="304" t="s">
        <v>1161</v>
      </c>
      <c r="B18" s="1101"/>
      <c r="C18" s="893" t="s">
        <v>1072</v>
      </c>
      <c r="D18" s="1096">
        <v>0.08</v>
      </c>
      <c r="E18" s="894" t="s">
        <v>1029</v>
      </c>
      <c r="F18" s="894" t="s">
        <v>1073</v>
      </c>
      <c r="G18" s="54" t="s">
        <v>1</v>
      </c>
      <c r="H18" s="54" t="s">
        <v>26</v>
      </c>
      <c r="I18" s="439">
        <v>0.27</v>
      </c>
      <c r="J18" s="223">
        <v>2020</v>
      </c>
      <c r="K18" s="224">
        <v>44927</v>
      </c>
      <c r="L18" s="224">
        <v>49309</v>
      </c>
      <c r="M18" s="439">
        <v>0.28000000000000003</v>
      </c>
      <c r="N18" s="439">
        <v>0.28999999999999998</v>
      </c>
      <c r="O18" s="439">
        <v>0.3</v>
      </c>
      <c r="P18" s="439">
        <v>0.31</v>
      </c>
      <c r="Q18" s="439">
        <v>0.32</v>
      </c>
      <c r="R18" s="439">
        <v>0.33</v>
      </c>
      <c r="S18" s="439">
        <v>0.34</v>
      </c>
      <c r="T18" s="439">
        <v>0.35</v>
      </c>
      <c r="U18" s="439">
        <v>0.36</v>
      </c>
      <c r="V18" s="439">
        <v>0.37</v>
      </c>
      <c r="W18" s="439">
        <v>0.38</v>
      </c>
      <c r="X18" s="439">
        <v>0.39</v>
      </c>
      <c r="Y18" s="439">
        <v>0.39</v>
      </c>
      <c r="Z18" s="304" t="s">
        <v>697</v>
      </c>
      <c r="AA18" s="1081" t="s">
        <v>1296</v>
      </c>
      <c r="AB18" s="273" t="s">
        <v>515</v>
      </c>
      <c r="AC18" s="54" t="s">
        <v>521</v>
      </c>
      <c r="AD18" s="428" t="s">
        <v>59</v>
      </c>
      <c r="AE18" s="306" t="s">
        <v>132</v>
      </c>
      <c r="AF18" s="429" t="s">
        <v>700</v>
      </c>
      <c r="AG18" s="254" t="s">
        <v>23</v>
      </c>
      <c r="AH18" s="430" t="s">
        <v>353</v>
      </c>
      <c r="AI18" s="304" t="s">
        <v>516</v>
      </c>
      <c r="AJ18" s="431" t="s">
        <v>324</v>
      </c>
      <c r="AK18" s="432" t="s">
        <v>516</v>
      </c>
      <c r="AL18" s="433">
        <v>44958</v>
      </c>
      <c r="AM18" s="433">
        <v>48213</v>
      </c>
      <c r="AN18" s="434"/>
      <c r="AO18" s="435">
        <v>1</v>
      </c>
      <c r="AP18" s="434"/>
      <c r="AQ18" s="434"/>
      <c r="AR18" s="434"/>
      <c r="AS18" s="435">
        <v>1</v>
      </c>
      <c r="AT18" s="434"/>
      <c r="AU18" s="434"/>
      <c r="AV18" s="434"/>
      <c r="AW18" s="435">
        <v>1</v>
      </c>
      <c r="AX18" s="436"/>
      <c r="AY18" s="436"/>
      <c r="AZ18" s="436"/>
      <c r="BA18" s="435">
        <v>3</v>
      </c>
      <c r="BB18" s="277"/>
      <c r="BC18" s="277"/>
      <c r="BD18" s="432"/>
      <c r="BE18" s="304"/>
      <c r="BF18" s="277">
        <v>18</v>
      </c>
      <c r="BG18" s="277">
        <v>18</v>
      </c>
      <c r="BH18" s="432" t="s">
        <v>76</v>
      </c>
      <c r="BI18" s="304">
        <v>7738</v>
      </c>
      <c r="BJ18" s="277"/>
      <c r="BK18" s="277"/>
      <c r="BL18" s="277"/>
      <c r="BM18" s="277"/>
      <c r="BN18" s="277"/>
      <c r="BO18" s="277"/>
      <c r="BP18" s="277"/>
      <c r="BQ18" s="277"/>
      <c r="BR18" s="277"/>
      <c r="BS18" s="277"/>
      <c r="BT18" s="277"/>
      <c r="BU18" s="277"/>
      <c r="BV18" s="277">
        <v>20</v>
      </c>
      <c r="BW18" s="277"/>
      <c r="BX18" s="430"/>
      <c r="BY18" s="304"/>
      <c r="BZ18" s="277"/>
      <c r="CA18" s="277"/>
      <c r="CB18" s="277"/>
      <c r="CC18" s="277"/>
      <c r="CD18" s="277"/>
      <c r="CE18" s="277"/>
      <c r="CF18" s="277"/>
      <c r="CG18" s="277"/>
      <c r="CH18" s="277"/>
      <c r="CI18" s="277"/>
      <c r="CJ18" s="277"/>
      <c r="CK18" s="277"/>
      <c r="CL18" s="277">
        <v>22</v>
      </c>
      <c r="CM18" s="277"/>
      <c r="CN18" s="304"/>
      <c r="CO18" s="304"/>
      <c r="CP18" s="277"/>
      <c r="CQ18" s="277"/>
      <c r="CR18" s="277"/>
      <c r="CS18" s="277"/>
      <c r="CT18" s="277"/>
      <c r="CU18" s="277"/>
      <c r="CV18" s="277"/>
      <c r="CW18" s="277"/>
      <c r="CX18" s="277"/>
      <c r="CY18" s="277"/>
      <c r="CZ18" s="277"/>
      <c r="DA18" s="277"/>
      <c r="DB18" s="815">
        <f>SUM(BF18,BV18,CL18)</f>
        <v>60</v>
      </c>
      <c r="DC18" s="437" t="s">
        <v>43</v>
      </c>
      <c r="DD18" s="437" t="s">
        <v>107</v>
      </c>
      <c r="DE18" s="254" t="s">
        <v>527</v>
      </c>
      <c r="DF18" s="58" t="s">
        <v>525</v>
      </c>
      <c r="DG18" s="254">
        <v>6013169001</v>
      </c>
      <c r="DH18" s="437" t="s">
        <v>528</v>
      </c>
      <c r="DI18" s="327" t="s">
        <v>10</v>
      </c>
      <c r="DJ18" s="254" t="s">
        <v>327</v>
      </c>
      <c r="DK18" s="254" t="s">
        <v>328</v>
      </c>
      <c r="DL18" s="254" t="s">
        <v>344</v>
      </c>
      <c r="DM18" s="254">
        <v>2417900</v>
      </c>
      <c r="DN18" s="438" t="s">
        <v>471</v>
      </c>
      <c r="DO18" s="207"/>
    </row>
    <row r="19" spans="1:119" ht="189.75" customHeight="1">
      <c r="A19" s="304" t="s">
        <v>1161</v>
      </c>
      <c r="B19" s="1101"/>
      <c r="C19" s="893" t="s">
        <v>1072</v>
      </c>
      <c r="D19" s="1101"/>
      <c r="E19" s="894" t="s">
        <v>1029</v>
      </c>
      <c r="F19" s="894" t="s">
        <v>1074</v>
      </c>
      <c r="G19" s="165" t="s">
        <v>332</v>
      </c>
      <c r="H19" s="54" t="s">
        <v>26</v>
      </c>
      <c r="I19" s="439">
        <v>0.27</v>
      </c>
      <c r="J19" s="223">
        <v>2020</v>
      </c>
      <c r="K19" s="224">
        <v>44927</v>
      </c>
      <c r="L19" s="224">
        <v>49309</v>
      </c>
      <c r="M19" s="439">
        <v>0.28000000000000003</v>
      </c>
      <c r="N19" s="439">
        <v>0.28999999999999998</v>
      </c>
      <c r="O19" s="439">
        <v>0.3</v>
      </c>
      <c r="P19" s="439">
        <v>0.31</v>
      </c>
      <c r="Q19" s="439">
        <v>0.32</v>
      </c>
      <c r="R19" s="439">
        <v>0.33</v>
      </c>
      <c r="S19" s="439">
        <v>0.34</v>
      </c>
      <c r="T19" s="439">
        <v>0.35</v>
      </c>
      <c r="U19" s="439">
        <v>0.36</v>
      </c>
      <c r="V19" s="439">
        <v>0.37</v>
      </c>
      <c r="W19" s="439">
        <v>0.38</v>
      </c>
      <c r="X19" s="439">
        <v>0.39</v>
      </c>
      <c r="Y19" s="439">
        <v>0.39</v>
      </c>
      <c r="Z19" s="254" t="s">
        <v>1187</v>
      </c>
      <c r="AA19" s="1081" t="s">
        <v>1296</v>
      </c>
      <c r="AB19" s="273" t="s">
        <v>698</v>
      </c>
      <c r="AC19" s="273" t="s">
        <v>699</v>
      </c>
      <c r="AD19" s="275" t="s">
        <v>59</v>
      </c>
      <c r="AE19" s="313" t="s">
        <v>333</v>
      </c>
      <c r="AF19" s="273" t="s">
        <v>334</v>
      </c>
      <c r="AG19" s="273" t="s">
        <v>20</v>
      </c>
      <c r="AH19" s="305" t="s">
        <v>353</v>
      </c>
      <c r="AI19" s="306" t="s">
        <v>354</v>
      </c>
      <c r="AJ19" s="189" t="s">
        <v>324</v>
      </c>
      <c r="AK19" s="189" t="s">
        <v>354</v>
      </c>
      <c r="AL19" s="181">
        <v>44986</v>
      </c>
      <c r="AM19" s="181">
        <v>49309</v>
      </c>
      <c r="AN19" s="211"/>
      <c r="AO19" s="211">
        <v>20</v>
      </c>
      <c r="AP19" s="211">
        <v>20</v>
      </c>
      <c r="AQ19" s="211">
        <v>20</v>
      </c>
      <c r="AR19" s="211">
        <v>20</v>
      </c>
      <c r="AS19" s="211">
        <v>20</v>
      </c>
      <c r="AT19" s="211">
        <v>20</v>
      </c>
      <c r="AU19" s="211">
        <v>20</v>
      </c>
      <c r="AV19" s="211">
        <v>20</v>
      </c>
      <c r="AW19" s="211">
        <v>20</v>
      </c>
      <c r="AX19" s="211">
        <v>20</v>
      </c>
      <c r="AY19" s="211">
        <v>20</v>
      </c>
      <c r="AZ19" s="211">
        <v>20</v>
      </c>
      <c r="BA19" s="211">
        <f>SUM(AO19:AZ19)</f>
        <v>240</v>
      </c>
      <c r="BB19" s="169"/>
      <c r="BC19" s="169"/>
      <c r="BD19" s="54"/>
      <c r="BE19" s="55"/>
      <c r="BF19" s="169">
        <v>18</v>
      </c>
      <c r="BG19" s="169">
        <v>18</v>
      </c>
      <c r="BH19" s="254" t="s">
        <v>76</v>
      </c>
      <c r="BI19" s="55">
        <v>7687</v>
      </c>
      <c r="BJ19" s="169">
        <f>(BF19*3%)+BF19</f>
        <v>18.54</v>
      </c>
      <c r="BK19" s="169">
        <f>(BG19*3%)+BG19</f>
        <v>18.54</v>
      </c>
      <c r="BL19" s="254" t="s">
        <v>76</v>
      </c>
      <c r="BM19" s="54">
        <v>7687</v>
      </c>
      <c r="BN19" s="169">
        <f>(BJ19*3%)+BJ19</f>
        <v>19.0962</v>
      </c>
      <c r="BO19" s="169"/>
      <c r="BP19" s="254" t="s">
        <v>76</v>
      </c>
      <c r="BQ19" s="54"/>
      <c r="BR19" s="169">
        <f>(BN19*3%)+BN19</f>
        <v>19.669086</v>
      </c>
      <c r="BS19" s="169"/>
      <c r="BT19" s="254" t="s">
        <v>76</v>
      </c>
      <c r="BU19" s="55"/>
      <c r="BV19" s="169">
        <f>(BR19*3%)+BR19</f>
        <v>20.259158580000001</v>
      </c>
      <c r="BW19" s="169"/>
      <c r="BX19" s="254" t="s">
        <v>76</v>
      </c>
      <c r="BY19" s="55"/>
      <c r="BZ19" s="302">
        <f>(BV19*3%)+BV19</f>
        <v>20.866933337400003</v>
      </c>
      <c r="CA19" s="55"/>
      <c r="CB19" s="254" t="s">
        <v>76</v>
      </c>
      <c r="CC19" s="55"/>
      <c r="CD19" s="302">
        <f>(BZ19*3%)+BZ19</f>
        <v>21.492941337522002</v>
      </c>
      <c r="CE19" s="55"/>
      <c r="CF19" s="254" t="s">
        <v>76</v>
      </c>
      <c r="CG19" s="55"/>
      <c r="CH19" s="302">
        <f>(CD19*3%)+CD19</f>
        <v>22.137729577647661</v>
      </c>
      <c r="CI19" s="55"/>
      <c r="CJ19" s="254" t="s">
        <v>76</v>
      </c>
      <c r="CK19" s="302"/>
      <c r="CL19" s="302">
        <f>(CH19*3%)+CH19</f>
        <v>22.80186146497709</v>
      </c>
      <c r="CM19" s="302"/>
      <c r="CN19" s="254" t="s">
        <v>76</v>
      </c>
      <c r="CO19" s="55"/>
      <c r="CP19" s="302">
        <f>(CL19*3%)+CL19</f>
        <v>23.485917308926403</v>
      </c>
      <c r="CQ19" s="55"/>
      <c r="CR19" s="254" t="s">
        <v>76</v>
      </c>
      <c r="CS19" s="55"/>
      <c r="CT19" s="302">
        <f>(CP19*3%)+CP19</f>
        <v>24.190494828194197</v>
      </c>
      <c r="CU19" s="55"/>
      <c r="CV19" s="254" t="s">
        <v>76</v>
      </c>
      <c r="CW19" s="55"/>
      <c r="CX19" s="169">
        <f>(CT19*3%)+CT19</f>
        <v>24.916209673040022</v>
      </c>
      <c r="CY19" s="169"/>
      <c r="CZ19" s="254" t="s">
        <v>76</v>
      </c>
      <c r="DA19" s="54"/>
      <c r="DB19" s="817">
        <f>SUM(BF19,BJ19,BN19,BR19,BV19,BZ19,CD19,CH19,CL19,CP19,CT19,CX19)</f>
        <v>255.4565321077074</v>
      </c>
      <c r="DC19" s="189"/>
      <c r="DD19" s="189" t="s">
        <v>327</v>
      </c>
      <c r="DE19" s="189" t="s">
        <v>335</v>
      </c>
      <c r="DF19" s="189" t="s">
        <v>336</v>
      </c>
      <c r="DG19" s="189" t="s">
        <v>337</v>
      </c>
      <c r="DH19" s="312" t="s">
        <v>338</v>
      </c>
      <c r="DI19" s="189" t="s">
        <v>10</v>
      </c>
      <c r="DJ19" s="273" t="s">
        <v>327</v>
      </c>
      <c r="DK19" s="189" t="s">
        <v>328</v>
      </c>
      <c r="DL19" s="254" t="s">
        <v>344</v>
      </c>
      <c r="DM19" s="254">
        <v>2417900</v>
      </c>
      <c r="DN19" s="438" t="s">
        <v>471</v>
      </c>
      <c r="DO19" s="243"/>
    </row>
    <row r="20" spans="1:119" ht="189.75" customHeight="1">
      <c r="A20" s="304" t="s">
        <v>1161</v>
      </c>
      <c r="B20" s="1101"/>
      <c r="C20" s="893" t="s">
        <v>1072</v>
      </c>
      <c r="D20" s="1101"/>
      <c r="E20" s="894" t="s">
        <v>1029</v>
      </c>
      <c r="F20" s="894" t="s">
        <v>1075</v>
      </c>
      <c r="G20" s="165" t="s">
        <v>332</v>
      </c>
      <c r="H20" s="54" t="s">
        <v>26</v>
      </c>
      <c r="I20" s="439">
        <v>0.27</v>
      </c>
      <c r="J20" s="223">
        <v>2020</v>
      </c>
      <c r="K20" s="224">
        <v>44927</v>
      </c>
      <c r="L20" s="224">
        <v>49309</v>
      </c>
      <c r="M20" s="439">
        <v>0.28000000000000003</v>
      </c>
      <c r="N20" s="439">
        <v>0.28999999999999998</v>
      </c>
      <c r="O20" s="439">
        <v>0.3</v>
      </c>
      <c r="P20" s="439">
        <v>0.31</v>
      </c>
      <c r="Q20" s="439">
        <v>0.32</v>
      </c>
      <c r="R20" s="439">
        <v>0.33</v>
      </c>
      <c r="S20" s="439">
        <v>0.34</v>
      </c>
      <c r="T20" s="439">
        <v>0.35</v>
      </c>
      <c r="U20" s="439">
        <v>0.36</v>
      </c>
      <c r="V20" s="439">
        <v>0.37</v>
      </c>
      <c r="W20" s="439">
        <v>0.38</v>
      </c>
      <c r="X20" s="439">
        <v>0.39</v>
      </c>
      <c r="Y20" s="439">
        <v>0.39</v>
      </c>
      <c r="Z20" s="323" t="s">
        <v>893</v>
      </c>
      <c r="AA20" s="1081" t="s">
        <v>1296</v>
      </c>
      <c r="AB20" s="273" t="s">
        <v>889</v>
      </c>
      <c r="AC20" s="273" t="s">
        <v>891</v>
      </c>
      <c r="AD20" s="275" t="s">
        <v>86</v>
      </c>
      <c r="AE20" s="221" t="s">
        <v>346</v>
      </c>
      <c r="AF20" s="273" t="s">
        <v>11</v>
      </c>
      <c r="AG20" s="273" t="s">
        <v>20</v>
      </c>
      <c r="AH20" s="324" t="s">
        <v>330</v>
      </c>
      <c r="AI20" s="325">
        <v>319</v>
      </c>
      <c r="AJ20" s="189" t="s">
        <v>324</v>
      </c>
      <c r="AK20" s="189" t="s">
        <v>354</v>
      </c>
      <c r="AL20" s="181">
        <v>44986</v>
      </c>
      <c r="AM20" s="181">
        <v>49309</v>
      </c>
      <c r="AN20" s="211"/>
      <c r="AO20" s="211">
        <v>100</v>
      </c>
      <c r="AP20" s="790">
        <v>100</v>
      </c>
      <c r="AQ20" s="790">
        <v>100</v>
      </c>
      <c r="AR20" s="790">
        <v>100</v>
      </c>
      <c r="AS20" s="790">
        <v>100</v>
      </c>
      <c r="AT20" s="790">
        <v>100</v>
      </c>
      <c r="AU20" s="790">
        <v>100</v>
      </c>
      <c r="AV20" s="790">
        <v>100</v>
      </c>
      <c r="AW20" s="790">
        <v>100</v>
      </c>
      <c r="AX20" s="790">
        <v>100</v>
      </c>
      <c r="AY20" s="790">
        <v>100</v>
      </c>
      <c r="AZ20" s="790">
        <v>100</v>
      </c>
      <c r="BA20" s="790">
        <f>SUM(AO20:AZ20)</f>
        <v>1200</v>
      </c>
      <c r="BB20" s="169"/>
      <c r="BC20" s="169"/>
      <c r="BD20" s="54"/>
      <c r="BE20" s="55"/>
      <c r="BF20" s="169">
        <v>269</v>
      </c>
      <c r="BG20" s="169">
        <v>269</v>
      </c>
      <c r="BH20" s="343" t="s">
        <v>76</v>
      </c>
      <c r="BI20" s="304">
        <v>7692</v>
      </c>
      <c r="BJ20" s="169">
        <v>276</v>
      </c>
      <c r="BK20" s="169">
        <v>276</v>
      </c>
      <c r="BL20" s="343" t="s">
        <v>76</v>
      </c>
      <c r="BM20" s="254">
        <v>7692</v>
      </c>
      <c r="BN20" s="169">
        <v>283</v>
      </c>
      <c r="BO20" s="169"/>
      <c r="BP20" s="54" t="s">
        <v>76</v>
      </c>
      <c r="BQ20" s="254"/>
      <c r="BR20" s="169">
        <v>290</v>
      </c>
      <c r="BS20" s="169"/>
      <c r="BT20" s="54" t="s">
        <v>76</v>
      </c>
      <c r="BU20" s="304"/>
      <c r="BV20" s="169">
        <v>298</v>
      </c>
      <c r="BW20" s="169"/>
      <c r="BX20" s="54" t="s">
        <v>76</v>
      </c>
      <c r="BY20" s="304"/>
      <c r="BZ20" s="302">
        <v>306</v>
      </c>
      <c r="CA20" s="302"/>
      <c r="CB20" s="54" t="s">
        <v>76</v>
      </c>
      <c r="CC20" s="304"/>
      <c r="CD20" s="302">
        <v>314</v>
      </c>
      <c r="CE20" s="302"/>
      <c r="CF20" s="55" t="s">
        <v>76</v>
      </c>
      <c r="CG20" s="55"/>
      <c r="CH20" s="302">
        <v>323</v>
      </c>
      <c r="CI20" s="302"/>
      <c r="CJ20" s="54" t="s">
        <v>76</v>
      </c>
      <c r="CK20" s="304"/>
      <c r="CL20" s="302">
        <v>332</v>
      </c>
      <c r="CM20" s="302"/>
      <c r="CN20" s="54" t="s">
        <v>76</v>
      </c>
      <c r="CO20" s="304"/>
      <c r="CP20" s="302">
        <v>341</v>
      </c>
      <c r="CQ20" s="55"/>
      <c r="CR20" s="55" t="s">
        <v>76</v>
      </c>
      <c r="CS20" s="55"/>
      <c r="CT20" s="302">
        <v>350</v>
      </c>
      <c r="CU20" s="55"/>
      <c r="CV20" s="55" t="s">
        <v>76</v>
      </c>
      <c r="CW20" s="55"/>
      <c r="CX20" s="169">
        <v>359</v>
      </c>
      <c r="CY20" s="169"/>
      <c r="CZ20" s="54" t="s">
        <v>76</v>
      </c>
      <c r="DA20" s="54"/>
      <c r="DB20" s="816">
        <v>3741</v>
      </c>
      <c r="DC20" s="189" t="s">
        <v>347</v>
      </c>
      <c r="DD20" s="189" t="s">
        <v>348</v>
      </c>
      <c r="DE20" s="189" t="s">
        <v>349</v>
      </c>
      <c r="DF20" s="189" t="s">
        <v>1297</v>
      </c>
      <c r="DG20" s="189">
        <v>3779595</v>
      </c>
      <c r="DH20" s="312" t="s">
        <v>1298</v>
      </c>
      <c r="DI20" s="327" t="s">
        <v>10</v>
      </c>
      <c r="DJ20" s="322" t="s">
        <v>327</v>
      </c>
      <c r="DK20" s="791" t="s">
        <v>328</v>
      </c>
      <c r="DL20" s="346" t="s">
        <v>344</v>
      </c>
      <c r="DM20" s="254">
        <v>2417900</v>
      </c>
      <c r="DN20" s="344" t="s">
        <v>345</v>
      </c>
      <c r="DO20" s="425"/>
    </row>
    <row r="21" spans="1:119" ht="189.75" customHeight="1">
      <c r="A21" s="304" t="s">
        <v>1161</v>
      </c>
      <c r="B21" s="1101"/>
      <c r="C21" s="893" t="s">
        <v>1072</v>
      </c>
      <c r="D21" s="1101"/>
      <c r="E21" s="894" t="s">
        <v>1029</v>
      </c>
      <c r="F21" s="894" t="s">
        <v>1076</v>
      </c>
      <c r="G21" s="165" t="s">
        <v>332</v>
      </c>
      <c r="H21" s="54" t="s">
        <v>26</v>
      </c>
      <c r="I21" s="439">
        <v>0.27</v>
      </c>
      <c r="J21" s="223">
        <v>2020</v>
      </c>
      <c r="K21" s="224">
        <v>44927</v>
      </c>
      <c r="L21" s="224">
        <v>49309</v>
      </c>
      <c r="M21" s="439">
        <v>0.28000000000000003</v>
      </c>
      <c r="N21" s="439">
        <v>0.28999999999999998</v>
      </c>
      <c r="O21" s="439">
        <v>0.3</v>
      </c>
      <c r="P21" s="439">
        <v>0.31</v>
      </c>
      <c r="Q21" s="439">
        <v>0.32</v>
      </c>
      <c r="R21" s="439">
        <v>0.33</v>
      </c>
      <c r="S21" s="439">
        <v>0.34</v>
      </c>
      <c r="T21" s="439">
        <v>0.35</v>
      </c>
      <c r="U21" s="439">
        <v>0.36</v>
      </c>
      <c r="V21" s="439">
        <v>0.37</v>
      </c>
      <c r="W21" s="439">
        <v>0.38</v>
      </c>
      <c r="X21" s="439">
        <v>0.39</v>
      </c>
      <c r="Y21" s="439">
        <v>0.39</v>
      </c>
      <c r="Z21" s="323" t="s">
        <v>886</v>
      </c>
      <c r="AA21" s="1081" t="s">
        <v>1296</v>
      </c>
      <c r="AB21" s="273" t="s">
        <v>688</v>
      </c>
      <c r="AC21" s="273" t="s">
        <v>689</v>
      </c>
      <c r="AD21" s="275" t="s">
        <v>86</v>
      </c>
      <c r="AE21" s="221" t="s">
        <v>677</v>
      </c>
      <c r="AF21" s="273" t="s">
        <v>1</v>
      </c>
      <c r="AG21" s="273" t="s">
        <v>20</v>
      </c>
      <c r="AH21" s="324" t="s">
        <v>353</v>
      </c>
      <c r="AI21" s="325" t="s">
        <v>354</v>
      </c>
      <c r="AJ21" s="189" t="s">
        <v>324</v>
      </c>
      <c r="AK21" s="189" t="s">
        <v>354</v>
      </c>
      <c r="AL21" s="181">
        <v>44927</v>
      </c>
      <c r="AM21" s="181">
        <v>49309</v>
      </c>
      <c r="AN21" s="211"/>
      <c r="AO21" s="211">
        <v>20</v>
      </c>
      <c r="AP21" s="211">
        <v>20</v>
      </c>
      <c r="AQ21" s="211">
        <v>20</v>
      </c>
      <c r="AR21" s="211">
        <v>20</v>
      </c>
      <c r="AS21" s="211">
        <v>20</v>
      </c>
      <c r="AT21" s="211">
        <v>20</v>
      </c>
      <c r="AU21" s="211">
        <v>20</v>
      </c>
      <c r="AV21" s="211">
        <v>20</v>
      </c>
      <c r="AW21" s="211">
        <v>20</v>
      </c>
      <c r="AX21" s="211">
        <v>20</v>
      </c>
      <c r="AY21" s="211">
        <v>20</v>
      </c>
      <c r="AZ21" s="211">
        <v>20</v>
      </c>
      <c r="BA21" s="211">
        <f>SUM(AN21:AZ21)</f>
        <v>240</v>
      </c>
      <c r="BB21" s="169"/>
      <c r="BC21" s="169"/>
      <c r="BD21" s="54"/>
      <c r="BE21" s="55"/>
      <c r="BF21" s="169">
        <v>90</v>
      </c>
      <c r="BG21" s="169">
        <v>90</v>
      </c>
      <c r="BH21" s="54" t="s">
        <v>76</v>
      </c>
      <c r="BI21" s="423">
        <v>7787</v>
      </c>
      <c r="BJ21" s="169">
        <v>93</v>
      </c>
      <c r="BK21" s="169">
        <v>93</v>
      </c>
      <c r="BL21" s="54"/>
      <c r="BM21" s="54"/>
      <c r="BN21" s="169">
        <v>96</v>
      </c>
      <c r="BO21" s="308"/>
      <c r="BP21" s="54"/>
      <c r="BQ21" s="54"/>
      <c r="BR21" s="169">
        <v>99</v>
      </c>
      <c r="BS21" s="169"/>
      <c r="BT21" s="169"/>
      <c r="BU21" s="302"/>
      <c r="BV21" s="169">
        <v>103</v>
      </c>
      <c r="BW21" s="169"/>
      <c r="BX21" s="169"/>
      <c r="BY21" s="302"/>
      <c r="BZ21" s="169">
        <v>106</v>
      </c>
      <c r="CA21" s="169"/>
      <c r="CB21" s="302"/>
      <c r="CC21" s="302"/>
      <c r="CD21" s="169">
        <v>109</v>
      </c>
      <c r="CE21" s="169"/>
      <c r="CF21" s="302"/>
      <c r="CG21" s="302"/>
      <c r="CH21" s="169">
        <v>113</v>
      </c>
      <c r="CI21" s="169"/>
      <c r="CJ21" s="302"/>
      <c r="CK21" s="302"/>
      <c r="CL21" s="169">
        <v>116</v>
      </c>
      <c r="CM21" s="169"/>
      <c r="CN21" s="302"/>
      <c r="CO21" s="302"/>
      <c r="CP21" s="169">
        <v>120</v>
      </c>
      <c r="CQ21" s="169"/>
      <c r="CR21" s="302"/>
      <c r="CS21" s="302"/>
      <c r="CT21" s="169">
        <v>124</v>
      </c>
      <c r="CU21" s="169"/>
      <c r="CV21" s="302"/>
      <c r="CW21" s="302"/>
      <c r="CX21" s="169">
        <v>128</v>
      </c>
      <c r="CY21" s="169"/>
      <c r="CZ21" s="54"/>
      <c r="DA21" s="54"/>
      <c r="DB21" s="816">
        <f>SUM(BF21,BJ21,BN21,BR21,BV21,BZ21,CD21,CH21,CL21,CP21,CT21,CX21)</f>
        <v>1297</v>
      </c>
      <c r="DC21" s="165" t="s">
        <v>690</v>
      </c>
      <c r="DD21" s="171" t="s">
        <v>683</v>
      </c>
      <c r="DE21" s="165" t="s">
        <v>684</v>
      </c>
      <c r="DF21" s="220" t="s">
        <v>691</v>
      </c>
      <c r="DG21" s="165" t="s">
        <v>686</v>
      </c>
      <c r="DH21" s="424" t="s">
        <v>685</v>
      </c>
      <c r="DI21" s="165" t="s">
        <v>690</v>
      </c>
      <c r="DJ21" s="165" t="s">
        <v>692</v>
      </c>
      <c r="DK21" s="220" t="s">
        <v>328</v>
      </c>
      <c r="DL21" s="346" t="s">
        <v>344</v>
      </c>
      <c r="DM21" s="220" t="s">
        <v>693</v>
      </c>
      <c r="DN21" s="344" t="s">
        <v>345</v>
      </c>
      <c r="DO21" s="425" t="s">
        <v>694</v>
      </c>
    </row>
    <row r="22" spans="1:119" ht="189.75" customHeight="1">
      <c r="A22" s="304" t="s">
        <v>1161</v>
      </c>
      <c r="B22" s="1101"/>
      <c r="C22" s="893" t="s">
        <v>1072</v>
      </c>
      <c r="D22" s="1101"/>
      <c r="E22" s="894" t="s">
        <v>1029</v>
      </c>
      <c r="F22" s="894" t="s">
        <v>1077</v>
      </c>
      <c r="G22" s="165" t="s">
        <v>332</v>
      </c>
      <c r="H22" s="54" t="s">
        <v>26</v>
      </c>
      <c r="I22" s="439">
        <v>0.27</v>
      </c>
      <c r="J22" s="223">
        <v>2020</v>
      </c>
      <c r="K22" s="224">
        <v>44927</v>
      </c>
      <c r="L22" s="224">
        <v>49309</v>
      </c>
      <c r="M22" s="439">
        <v>0.28000000000000003</v>
      </c>
      <c r="N22" s="439">
        <v>0.28999999999999998</v>
      </c>
      <c r="O22" s="439">
        <v>0.3</v>
      </c>
      <c r="P22" s="439">
        <v>0.31</v>
      </c>
      <c r="Q22" s="439">
        <v>0.32</v>
      </c>
      <c r="R22" s="439">
        <v>0.33</v>
      </c>
      <c r="S22" s="439">
        <v>0.34</v>
      </c>
      <c r="T22" s="439">
        <v>0.35</v>
      </c>
      <c r="U22" s="439">
        <v>0.36</v>
      </c>
      <c r="V22" s="439">
        <v>0.37</v>
      </c>
      <c r="W22" s="439">
        <v>0.38</v>
      </c>
      <c r="X22" s="439">
        <v>0.39</v>
      </c>
      <c r="Y22" s="439">
        <v>0.39</v>
      </c>
      <c r="Z22" s="323" t="s">
        <v>865</v>
      </c>
      <c r="AA22" s="1081" t="s">
        <v>943</v>
      </c>
      <c r="AB22" s="273" t="s">
        <v>873</v>
      </c>
      <c r="AC22" s="273" t="s">
        <v>1165</v>
      </c>
      <c r="AD22" s="275" t="s">
        <v>59</v>
      </c>
      <c r="AE22" s="221" t="s">
        <v>132</v>
      </c>
      <c r="AF22" s="273" t="s">
        <v>478</v>
      </c>
      <c r="AG22" s="273" t="s">
        <v>23</v>
      </c>
      <c r="AH22" s="324" t="s">
        <v>353</v>
      </c>
      <c r="AI22" s="325" t="s">
        <v>354</v>
      </c>
      <c r="AJ22" s="189" t="s">
        <v>324</v>
      </c>
      <c r="AK22" s="189" t="s">
        <v>354</v>
      </c>
      <c r="AL22" s="181">
        <v>45292</v>
      </c>
      <c r="AM22" s="181">
        <v>49309</v>
      </c>
      <c r="AN22" s="211"/>
      <c r="AO22" s="345"/>
      <c r="AP22" s="345">
        <v>0.75</v>
      </c>
      <c r="AQ22" s="345">
        <v>0.75</v>
      </c>
      <c r="AR22" s="345">
        <v>0.75</v>
      </c>
      <c r="AS22" s="345">
        <v>0.75</v>
      </c>
      <c r="AT22" s="345">
        <v>0.75</v>
      </c>
      <c r="AU22" s="345">
        <v>0.75</v>
      </c>
      <c r="AV22" s="345">
        <v>0.75</v>
      </c>
      <c r="AW22" s="345">
        <v>0.75</v>
      </c>
      <c r="AX22" s="345">
        <v>0.75</v>
      </c>
      <c r="AY22" s="345">
        <v>0.75</v>
      </c>
      <c r="AZ22" s="345">
        <v>0.75</v>
      </c>
      <c r="BA22" s="345">
        <v>0.75</v>
      </c>
      <c r="BB22" s="169"/>
      <c r="BC22" s="169"/>
      <c r="BD22" s="54"/>
      <c r="BE22" s="55"/>
      <c r="BF22" s="169"/>
      <c r="BG22" s="169"/>
      <c r="BH22" s="217"/>
      <c r="BI22" s="55"/>
      <c r="BJ22" s="169">
        <v>5</v>
      </c>
      <c r="BK22" s="169">
        <v>5</v>
      </c>
      <c r="BL22" s="217" t="s">
        <v>76</v>
      </c>
      <c r="BM22" s="54">
        <v>7685</v>
      </c>
      <c r="BN22" s="169">
        <v>5</v>
      </c>
      <c r="BO22" s="169"/>
      <c r="BP22" s="254" t="s">
        <v>76</v>
      </c>
      <c r="BQ22" s="54"/>
      <c r="BR22" s="169">
        <v>5</v>
      </c>
      <c r="BS22" s="169"/>
      <c r="BT22" s="254" t="s">
        <v>76</v>
      </c>
      <c r="BU22" s="55"/>
      <c r="BV22" s="169">
        <v>5</v>
      </c>
      <c r="BW22" s="169"/>
      <c r="BX22" s="254" t="s">
        <v>76</v>
      </c>
      <c r="BY22" s="55"/>
      <c r="BZ22" s="169">
        <v>5</v>
      </c>
      <c r="CA22" s="55"/>
      <c r="CB22" s="254" t="s">
        <v>76</v>
      </c>
      <c r="CC22" s="55"/>
      <c r="CD22" s="169">
        <v>5</v>
      </c>
      <c r="CE22" s="55"/>
      <c r="CF22" s="254" t="s">
        <v>76</v>
      </c>
      <c r="CG22" s="55"/>
      <c r="CH22" s="169">
        <v>5</v>
      </c>
      <c r="CI22" s="55"/>
      <c r="CJ22" s="254" t="s">
        <v>76</v>
      </c>
      <c r="CK22" s="55"/>
      <c r="CL22" s="169">
        <v>5</v>
      </c>
      <c r="CM22" s="55"/>
      <c r="CN22" s="254" t="s">
        <v>76</v>
      </c>
      <c r="CO22" s="55"/>
      <c r="CP22" s="169">
        <v>5</v>
      </c>
      <c r="CQ22" s="55"/>
      <c r="CR22" s="254" t="s">
        <v>76</v>
      </c>
      <c r="CS22" s="55"/>
      <c r="CT22" s="169">
        <v>6</v>
      </c>
      <c r="CU22" s="55"/>
      <c r="CV22" s="254" t="s">
        <v>76</v>
      </c>
      <c r="CW22" s="55"/>
      <c r="CX22" s="169">
        <v>6</v>
      </c>
      <c r="CY22" s="169"/>
      <c r="CZ22" s="254" t="s">
        <v>76</v>
      </c>
      <c r="DA22" s="54"/>
      <c r="DB22" s="816">
        <f>SUM(BF22,BJ22,BN22,BR22,BV22,BZ22,CD22,CH22,CL22,CP22,CT22,CX22)</f>
        <v>57</v>
      </c>
      <c r="DC22" s="165" t="s">
        <v>10</v>
      </c>
      <c r="DD22" s="171" t="s">
        <v>327</v>
      </c>
      <c r="DE22" s="165" t="s">
        <v>328</v>
      </c>
      <c r="DF22" s="184" t="s">
        <v>733</v>
      </c>
      <c r="DG22" s="165" t="s">
        <v>734</v>
      </c>
      <c r="DH22" s="652" t="s">
        <v>471</v>
      </c>
      <c r="DI22" s="165" t="s">
        <v>43</v>
      </c>
      <c r="DJ22" s="165" t="s">
        <v>107</v>
      </c>
      <c r="DK22" s="165" t="s">
        <v>868</v>
      </c>
      <c r="DL22" s="165" t="s">
        <v>1166</v>
      </c>
      <c r="DM22" s="176">
        <v>3169001</v>
      </c>
      <c r="DN22" s="523" t="s">
        <v>1167</v>
      </c>
      <c r="DO22" s="425"/>
    </row>
    <row r="23" spans="1:119" ht="189.75" customHeight="1">
      <c r="A23" s="304" t="s">
        <v>1161</v>
      </c>
      <c r="B23" s="1101"/>
      <c r="C23" s="893" t="s">
        <v>1072</v>
      </c>
      <c r="D23" s="1102"/>
      <c r="E23" s="894" t="s">
        <v>1029</v>
      </c>
      <c r="F23" s="894" t="s">
        <v>1073</v>
      </c>
      <c r="G23" s="165" t="s">
        <v>332</v>
      </c>
      <c r="H23" s="54" t="s">
        <v>26</v>
      </c>
      <c r="I23" s="439">
        <v>0.27</v>
      </c>
      <c r="J23" s="223">
        <v>2020</v>
      </c>
      <c r="K23" s="224">
        <v>44927</v>
      </c>
      <c r="L23" s="224">
        <v>49309</v>
      </c>
      <c r="M23" s="439">
        <v>0.28000000000000003</v>
      </c>
      <c r="N23" s="439">
        <v>0.28999999999999998</v>
      </c>
      <c r="O23" s="439">
        <v>0.3</v>
      </c>
      <c r="P23" s="439">
        <v>0.31</v>
      </c>
      <c r="Q23" s="439">
        <v>0.32</v>
      </c>
      <c r="R23" s="439">
        <v>0.33</v>
      </c>
      <c r="S23" s="439">
        <v>0.34</v>
      </c>
      <c r="T23" s="439">
        <v>0.35</v>
      </c>
      <c r="U23" s="439">
        <v>0.36</v>
      </c>
      <c r="V23" s="439">
        <v>0.37</v>
      </c>
      <c r="W23" s="439">
        <v>0.38</v>
      </c>
      <c r="X23" s="439">
        <v>0.39</v>
      </c>
      <c r="Y23" s="439">
        <v>0.39</v>
      </c>
      <c r="Z23" s="323" t="s">
        <v>878</v>
      </c>
      <c r="AA23" s="1081" t="s">
        <v>943</v>
      </c>
      <c r="AB23" s="273" t="s">
        <v>876</v>
      </c>
      <c r="AC23" s="273" t="s">
        <v>879</v>
      </c>
      <c r="AD23" s="275" t="s">
        <v>69</v>
      </c>
      <c r="AE23" s="221" t="s">
        <v>881</v>
      </c>
      <c r="AF23" s="273" t="s">
        <v>880</v>
      </c>
      <c r="AG23" s="273" t="s">
        <v>20</v>
      </c>
      <c r="AH23" s="324" t="s">
        <v>353</v>
      </c>
      <c r="AI23" s="325" t="s">
        <v>354</v>
      </c>
      <c r="AJ23" s="189" t="s">
        <v>324</v>
      </c>
      <c r="AK23" s="189" t="s">
        <v>354</v>
      </c>
      <c r="AL23" s="181">
        <v>44927</v>
      </c>
      <c r="AM23" s="181">
        <v>49309</v>
      </c>
      <c r="AN23" s="211"/>
      <c r="AO23" s="211">
        <v>20</v>
      </c>
      <c r="AP23" s="211">
        <v>20</v>
      </c>
      <c r="AQ23" s="211">
        <v>20</v>
      </c>
      <c r="AR23" s="211">
        <v>20</v>
      </c>
      <c r="AS23" s="211">
        <v>20</v>
      </c>
      <c r="AT23" s="211">
        <v>20</v>
      </c>
      <c r="AU23" s="211">
        <v>20</v>
      </c>
      <c r="AV23" s="211">
        <v>20</v>
      </c>
      <c r="AW23" s="211">
        <v>20</v>
      </c>
      <c r="AX23" s="211">
        <v>20</v>
      </c>
      <c r="AY23" s="211">
        <v>20</v>
      </c>
      <c r="AZ23" s="211">
        <v>20</v>
      </c>
      <c r="BA23" s="211">
        <f>SUM(AO23:AZ23)</f>
        <v>240</v>
      </c>
      <c r="BB23" s="169"/>
      <c r="BC23" s="169"/>
      <c r="BD23" s="54"/>
      <c r="BE23" s="55"/>
      <c r="BF23" s="169">
        <v>18</v>
      </c>
      <c r="BG23" s="169">
        <v>18</v>
      </c>
      <c r="BH23" s="254" t="s">
        <v>76</v>
      </c>
      <c r="BI23" s="55">
        <v>7678</v>
      </c>
      <c r="BJ23" s="169">
        <f>(BF23*3%)+BF23</f>
        <v>18.54</v>
      </c>
      <c r="BK23" s="169">
        <f>(BG23*3%)+BG23</f>
        <v>18.54</v>
      </c>
      <c r="BL23" s="254" t="s">
        <v>76</v>
      </c>
      <c r="BM23" s="54">
        <v>7678</v>
      </c>
      <c r="BN23" s="169">
        <f>(BJ23*3%)+BJ23</f>
        <v>19.0962</v>
      </c>
      <c r="BO23" s="169"/>
      <c r="BP23" s="254" t="s">
        <v>76</v>
      </c>
      <c r="BQ23" s="54"/>
      <c r="BR23" s="169">
        <f>(BN23*3%)+BN23</f>
        <v>19.669086</v>
      </c>
      <c r="BS23" s="169"/>
      <c r="BT23" s="254" t="s">
        <v>76</v>
      </c>
      <c r="BU23" s="55"/>
      <c r="BV23" s="169">
        <f>(BR23*3%)+BR23</f>
        <v>20.259158580000001</v>
      </c>
      <c r="BW23" s="169"/>
      <c r="BX23" s="254" t="s">
        <v>76</v>
      </c>
      <c r="BY23" s="55"/>
      <c r="BZ23" s="302">
        <f>(BV23*3%)+BV23</f>
        <v>20.866933337400003</v>
      </c>
      <c r="CA23" s="55"/>
      <c r="CB23" s="254" t="s">
        <v>76</v>
      </c>
      <c r="CC23" s="55"/>
      <c r="CD23" s="302">
        <f>(BZ23*3%)+BZ23</f>
        <v>21.492941337522002</v>
      </c>
      <c r="CE23" s="55"/>
      <c r="CF23" s="254" t="s">
        <v>76</v>
      </c>
      <c r="CG23" s="55"/>
      <c r="CH23" s="302">
        <f>(CD23*3%)+CD23</f>
        <v>22.137729577647661</v>
      </c>
      <c r="CI23" s="55"/>
      <c r="CJ23" s="254" t="s">
        <v>76</v>
      </c>
      <c r="CK23" s="302"/>
      <c r="CL23" s="302">
        <f>(CH23*3%)+CH23</f>
        <v>22.80186146497709</v>
      </c>
      <c r="CM23" s="302"/>
      <c r="CN23" s="254" t="s">
        <v>76</v>
      </c>
      <c r="CO23" s="55"/>
      <c r="CP23" s="302">
        <f>(CL23*3%)+CL23</f>
        <v>23.485917308926403</v>
      </c>
      <c r="CQ23" s="55"/>
      <c r="CR23" s="254" t="s">
        <v>76</v>
      </c>
      <c r="CS23" s="55"/>
      <c r="CT23" s="302">
        <f>(CP23*3%)+CP23</f>
        <v>24.190494828194197</v>
      </c>
      <c r="CU23" s="55"/>
      <c r="CV23" s="254" t="s">
        <v>76</v>
      </c>
      <c r="CW23" s="55"/>
      <c r="CX23" s="169">
        <f>(CT23*3%)+CT23</f>
        <v>24.916209673040022</v>
      </c>
      <c r="CY23" s="169"/>
      <c r="CZ23" s="254" t="s">
        <v>76</v>
      </c>
      <c r="DA23" s="54"/>
      <c r="DB23" s="817">
        <f>SUM(BF23,BJ23,BN23,BR23,BV23,BZ23,CD23,CH23,CL23,CP23,CT23,CX23)</f>
        <v>255.4565321077074</v>
      </c>
      <c r="DC23" s="165" t="s">
        <v>10</v>
      </c>
      <c r="DD23" s="165" t="s">
        <v>327</v>
      </c>
      <c r="DE23" s="165" t="s">
        <v>340</v>
      </c>
      <c r="DF23" s="165" t="s">
        <v>341</v>
      </c>
      <c r="DG23" s="165">
        <v>3132877964</v>
      </c>
      <c r="DH23" s="165" t="s">
        <v>342</v>
      </c>
      <c r="DI23" s="165" t="s">
        <v>10</v>
      </c>
      <c r="DJ23" s="165" t="s">
        <v>327</v>
      </c>
      <c r="DK23" s="165" t="s">
        <v>343</v>
      </c>
      <c r="DL23" s="165" t="s">
        <v>344</v>
      </c>
      <c r="DM23" s="165" t="s">
        <v>693</v>
      </c>
      <c r="DN23" s="523" t="s">
        <v>471</v>
      </c>
      <c r="DO23" s="425"/>
    </row>
    <row r="24" spans="1:119" ht="199.5" customHeight="1">
      <c r="A24" s="304" t="s">
        <v>1161</v>
      </c>
      <c r="B24" s="1101"/>
      <c r="C24" s="348" t="s">
        <v>789</v>
      </c>
      <c r="D24" s="1096">
        <v>0.12</v>
      </c>
      <c r="E24" s="180" t="s">
        <v>720</v>
      </c>
      <c r="F24" s="180" t="s">
        <v>721</v>
      </c>
      <c r="G24" s="165" t="s">
        <v>1</v>
      </c>
      <c r="H24" s="165" t="s">
        <v>26</v>
      </c>
      <c r="I24" s="879">
        <v>0.03</v>
      </c>
      <c r="J24" s="223">
        <v>2022</v>
      </c>
      <c r="K24" s="224">
        <v>44927</v>
      </c>
      <c r="L24" s="224">
        <v>49309</v>
      </c>
      <c r="M24" s="337">
        <v>0.08</v>
      </c>
      <c r="N24" s="337">
        <v>0.15</v>
      </c>
      <c r="O24" s="337">
        <v>0.21</v>
      </c>
      <c r="P24" s="337">
        <v>0.3</v>
      </c>
      <c r="Q24" s="337">
        <v>0.39</v>
      </c>
      <c r="R24" s="337">
        <v>0.48</v>
      </c>
      <c r="S24" s="337">
        <v>0.54</v>
      </c>
      <c r="T24" s="337">
        <v>0.63</v>
      </c>
      <c r="U24" s="337">
        <v>0.72</v>
      </c>
      <c r="V24" s="337">
        <v>0.81</v>
      </c>
      <c r="W24" s="337">
        <v>0.9</v>
      </c>
      <c r="X24" s="337">
        <v>1</v>
      </c>
      <c r="Y24" s="337">
        <v>1</v>
      </c>
      <c r="Z24" s="789" t="s">
        <v>888</v>
      </c>
      <c r="AA24" s="1081">
        <v>0.01</v>
      </c>
      <c r="AB24" s="183" t="s">
        <v>787</v>
      </c>
      <c r="AC24" s="183" t="s">
        <v>701</v>
      </c>
      <c r="AD24" s="147" t="s">
        <v>86</v>
      </c>
      <c r="AE24" s="256" t="s">
        <v>352</v>
      </c>
      <c r="AF24" s="192" t="s">
        <v>1</v>
      </c>
      <c r="AG24" s="165" t="s">
        <v>20</v>
      </c>
      <c r="AH24" s="189" t="s">
        <v>353</v>
      </c>
      <c r="AI24" s="246" t="s">
        <v>354</v>
      </c>
      <c r="AJ24" s="189" t="s">
        <v>324</v>
      </c>
      <c r="AK24" s="189">
        <v>2021</v>
      </c>
      <c r="AL24" s="195">
        <v>44927</v>
      </c>
      <c r="AM24" s="181">
        <v>49309</v>
      </c>
      <c r="AN24" s="211"/>
      <c r="AO24" s="211">
        <v>134</v>
      </c>
      <c r="AP24" s="211">
        <v>131</v>
      </c>
      <c r="AQ24" s="211">
        <v>97</v>
      </c>
      <c r="AR24" s="211">
        <v>153</v>
      </c>
      <c r="AS24" s="211">
        <v>153</v>
      </c>
      <c r="AT24" s="211">
        <v>153</v>
      </c>
      <c r="AU24" s="211">
        <v>97</v>
      </c>
      <c r="AV24" s="211">
        <v>153</v>
      </c>
      <c r="AW24" s="211">
        <v>153</v>
      </c>
      <c r="AX24" s="211">
        <v>153</v>
      </c>
      <c r="AY24" s="211">
        <v>153</v>
      </c>
      <c r="AZ24" s="211">
        <v>153</v>
      </c>
      <c r="BA24" s="211">
        <f>SUM(AN24:AZ24)</f>
        <v>1683</v>
      </c>
      <c r="BB24" s="169"/>
      <c r="BC24" s="169"/>
      <c r="BD24" s="343"/>
      <c r="BE24" s="189"/>
      <c r="BF24" s="169">
        <v>402</v>
      </c>
      <c r="BG24" s="169">
        <v>402</v>
      </c>
      <c r="BH24" s="55" t="s">
        <v>76</v>
      </c>
      <c r="BI24" s="55">
        <v>7685</v>
      </c>
      <c r="BJ24" s="169">
        <v>393</v>
      </c>
      <c r="BK24" s="169">
        <v>393</v>
      </c>
      <c r="BL24" s="254" t="s">
        <v>76</v>
      </c>
      <c r="BM24" s="649">
        <v>7685</v>
      </c>
      <c r="BN24" s="169">
        <v>225</v>
      </c>
      <c r="BO24" s="169"/>
      <c r="BP24" s="254" t="s">
        <v>76</v>
      </c>
      <c r="BQ24" s="649"/>
      <c r="BR24" s="169">
        <v>405</v>
      </c>
      <c r="BS24" s="169"/>
      <c r="BT24" s="254" t="s">
        <v>76</v>
      </c>
      <c r="BU24" s="55"/>
      <c r="BV24" s="169">
        <v>417</v>
      </c>
      <c r="BW24" s="169"/>
      <c r="BX24" s="254" t="s">
        <v>76</v>
      </c>
      <c r="BY24" s="55"/>
      <c r="BZ24" s="488">
        <v>430</v>
      </c>
      <c r="CA24" s="55"/>
      <c r="CB24" s="254" t="s">
        <v>76</v>
      </c>
      <c r="CC24" s="55"/>
      <c r="CD24" s="169">
        <v>245</v>
      </c>
      <c r="CE24" s="55"/>
      <c r="CF24" s="254" t="s">
        <v>76</v>
      </c>
      <c r="CG24" s="55"/>
      <c r="CH24" s="169">
        <v>456</v>
      </c>
      <c r="CI24" s="55"/>
      <c r="CJ24" s="254" t="s">
        <v>76</v>
      </c>
      <c r="CK24" s="55"/>
      <c r="CL24" s="488">
        <v>470</v>
      </c>
      <c r="CM24" s="55"/>
      <c r="CN24" s="254" t="s">
        <v>76</v>
      </c>
      <c r="CO24" s="55"/>
      <c r="CP24" s="488">
        <v>484</v>
      </c>
      <c r="CQ24" s="55"/>
      <c r="CR24" s="254" t="s">
        <v>76</v>
      </c>
      <c r="CS24" s="55"/>
      <c r="CT24" s="488">
        <v>499</v>
      </c>
      <c r="CU24" s="55"/>
      <c r="CV24" s="254" t="s">
        <v>76</v>
      </c>
      <c r="CW24" s="55"/>
      <c r="CX24" s="169">
        <v>514</v>
      </c>
      <c r="CY24" s="169"/>
      <c r="CZ24" s="254" t="s">
        <v>76</v>
      </c>
      <c r="DA24" s="649"/>
      <c r="DB24" s="763">
        <f>SUM(BB24,BF24,BJ24,BN24,BR24,BV24,BZ24,CD24,CH24,CL24,CP24,CT24,CX24)</f>
        <v>4940</v>
      </c>
      <c r="DC24" s="165" t="s">
        <v>10</v>
      </c>
      <c r="DD24" s="171" t="s">
        <v>327</v>
      </c>
      <c r="DE24" s="165" t="s">
        <v>328</v>
      </c>
      <c r="DF24" s="184" t="s">
        <v>733</v>
      </c>
      <c r="DG24" s="165" t="s">
        <v>734</v>
      </c>
      <c r="DH24" s="652" t="s">
        <v>471</v>
      </c>
      <c r="DI24" s="184"/>
      <c r="DJ24" s="184"/>
      <c r="DK24" s="184"/>
      <c r="DL24" s="184"/>
      <c r="DM24" s="184"/>
      <c r="DN24" s="258"/>
      <c r="DO24" s="216"/>
    </row>
    <row r="25" spans="1:119" ht="189" customHeight="1">
      <c r="A25" s="304" t="s">
        <v>1161</v>
      </c>
      <c r="B25" s="1101"/>
      <c r="C25" s="348" t="s">
        <v>350</v>
      </c>
      <c r="D25" s="1105"/>
      <c r="E25" s="180" t="s">
        <v>720</v>
      </c>
      <c r="F25" s="180" t="s">
        <v>721</v>
      </c>
      <c r="G25" s="165" t="s">
        <v>1</v>
      </c>
      <c r="H25" s="165" t="s">
        <v>26</v>
      </c>
      <c r="I25" s="879">
        <v>0.03</v>
      </c>
      <c r="J25" s="223">
        <v>2022</v>
      </c>
      <c r="K25" s="224">
        <v>44927</v>
      </c>
      <c r="L25" s="224">
        <v>49309</v>
      </c>
      <c r="M25" s="337">
        <v>0.08</v>
      </c>
      <c r="N25" s="337">
        <v>0.15</v>
      </c>
      <c r="O25" s="337">
        <v>0.21</v>
      </c>
      <c r="P25" s="337">
        <v>0.3</v>
      </c>
      <c r="Q25" s="337">
        <v>0.39</v>
      </c>
      <c r="R25" s="337">
        <v>0.48</v>
      </c>
      <c r="S25" s="337">
        <v>0.54</v>
      </c>
      <c r="T25" s="337">
        <v>0.63</v>
      </c>
      <c r="U25" s="337">
        <v>0.72</v>
      </c>
      <c r="V25" s="337">
        <v>0.81</v>
      </c>
      <c r="W25" s="337">
        <v>0.9</v>
      </c>
      <c r="X25" s="337">
        <v>1</v>
      </c>
      <c r="Y25" s="337">
        <v>1</v>
      </c>
      <c r="Z25" s="440" t="s">
        <v>820</v>
      </c>
      <c r="AA25" s="1081">
        <v>0.01</v>
      </c>
      <c r="AB25" s="183" t="s">
        <v>821</v>
      </c>
      <c r="AC25" s="183" t="s">
        <v>822</v>
      </c>
      <c r="AD25" s="147" t="s">
        <v>86</v>
      </c>
      <c r="AE25" s="256" t="s">
        <v>352</v>
      </c>
      <c r="AF25" s="165" t="s">
        <v>1</v>
      </c>
      <c r="AG25" s="165" t="s">
        <v>20</v>
      </c>
      <c r="AH25" s="189" t="s">
        <v>353</v>
      </c>
      <c r="AI25" s="246" t="s">
        <v>354</v>
      </c>
      <c r="AJ25" s="189" t="s">
        <v>324</v>
      </c>
      <c r="AK25" s="189">
        <v>2021</v>
      </c>
      <c r="AL25" s="518">
        <v>44927</v>
      </c>
      <c r="AM25" s="307">
        <v>49309</v>
      </c>
      <c r="AN25" s="211"/>
      <c r="AO25" s="211">
        <v>134</v>
      </c>
      <c r="AP25" s="211">
        <v>131</v>
      </c>
      <c r="AQ25" s="211">
        <v>97</v>
      </c>
      <c r="AR25" s="211">
        <v>153</v>
      </c>
      <c r="AS25" s="211">
        <v>153</v>
      </c>
      <c r="AT25" s="211">
        <v>153</v>
      </c>
      <c r="AU25" s="211">
        <v>97</v>
      </c>
      <c r="AV25" s="211">
        <v>153</v>
      </c>
      <c r="AW25" s="211">
        <v>153</v>
      </c>
      <c r="AX25" s="211">
        <v>153</v>
      </c>
      <c r="AY25" s="211">
        <v>153</v>
      </c>
      <c r="AZ25" s="211">
        <v>153</v>
      </c>
      <c r="BA25" s="263">
        <f>SUM(AN25:AZ25)</f>
        <v>1683</v>
      </c>
      <c r="BB25" s="169"/>
      <c r="BC25" s="169"/>
      <c r="BD25" s="194"/>
      <c r="BE25" s="246"/>
      <c r="BF25" s="169">
        <v>162</v>
      </c>
      <c r="BG25" s="169">
        <v>162</v>
      </c>
      <c r="BH25" s="194" t="s">
        <v>76</v>
      </c>
      <c r="BI25" s="246">
        <v>7685</v>
      </c>
      <c r="BJ25" s="169">
        <v>167</v>
      </c>
      <c r="BK25" s="169">
        <v>167</v>
      </c>
      <c r="BL25" s="194" t="s">
        <v>76</v>
      </c>
      <c r="BM25" s="189">
        <v>7685</v>
      </c>
      <c r="BN25" s="169">
        <v>172</v>
      </c>
      <c r="BO25" s="169"/>
      <c r="BP25" s="778" t="s">
        <v>76</v>
      </c>
      <c r="BQ25" s="54"/>
      <c r="BR25" s="169">
        <v>177</v>
      </c>
      <c r="BS25" s="169"/>
      <c r="BT25" s="778" t="s">
        <v>76</v>
      </c>
      <c r="BU25" s="55"/>
      <c r="BV25" s="169">
        <v>182</v>
      </c>
      <c r="BW25" s="169"/>
      <c r="BX25" s="778" t="s">
        <v>76</v>
      </c>
      <c r="BY25" s="55"/>
      <c r="BZ25" s="169">
        <v>188</v>
      </c>
      <c r="CA25" s="55"/>
      <c r="CB25" s="778" t="s">
        <v>76</v>
      </c>
      <c r="CC25" s="55"/>
      <c r="CD25" s="169">
        <v>193</v>
      </c>
      <c r="CE25" s="55"/>
      <c r="CF25" s="778" t="s">
        <v>76</v>
      </c>
      <c r="CG25" s="55"/>
      <c r="CH25" s="169">
        <v>199</v>
      </c>
      <c r="CI25" s="55"/>
      <c r="CJ25" s="778" t="s">
        <v>76</v>
      </c>
      <c r="CK25" s="55"/>
      <c r="CL25" s="169">
        <v>205</v>
      </c>
      <c r="CM25" s="55"/>
      <c r="CN25" s="778" t="s">
        <v>76</v>
      </c>
      <c r="CO25" s="55"/>
      <c r="CP25" s="169">
        <v>211</v>
      </c>
      <c r="CQ25" s="55"/>
      <c r="CR25" s="778" t="s">
        <v>76</v>
      </c>
      <c r="CS25" s="55"/>
      <c r="CT25" s="169">
        <v>218</v>
      </c>
      <c r="CU25" s="55"/>
      <c r="CV25" s="778" t="s">
        <v>76</v>
      </c>
      <c r="CW25" s="55"/>
      <c r="CX25" s="169">
        <v>224</v>
      </c>
      <c r="CY25" s="169"/>
      <c r="CZ25" s="778" t="s">
        <v>76</v>
      </c>
      <c r="DA25" s="54"/>
      <c r="DB25" s="763">
        <f>SUM(BB25,BF25,BJ25,BN25,BR25,BV25,BZ25,CD25,CH25,CL25,CP25,CT25,CX25)</f>
        <v>2298</v>
      </c>
      <c r="DC25" s="165" t="s">
        <v>10</v>
      </c>
      <c r="DD25" s="171" t="s">
        <v>327</v>
      </c>
      <c r="DE25" s="165" t="s">
        <v>328</v>
      </c>
      <c r="DF25" s="184" t="s">
        <v>733</v>
      </c>
      <c r="DG25" s="165" t="s">
        <v>734</v>
      </c>
      <c r="DH25" s="652" t="s">
        <v>471</v>
      </c>
      <c r="DI25" s="184"/>
      <c r="DJ25" s="184"/>
      <c r="DK25" s="184"/>
      <c r="DL25" s="184"/>
      <c r="DM25" s="184"/>
      <c r="DN25" s="258"/>
      <c r="DO25" s="173"/>
    </row>
    <row r="26" spans="1:119" ht="231" customHeight="1">
      <c r="A26" s="304" t="s">
        <v>1161</v>
      </c>
      <c r="B26" s="1101"/>
      <c r="C26" s="348" t="s">
        <v>350</v>
      </c>
      <c r="D26" s="1105"/>
      <c r="E26" s="180" t="s">
        <v>720</v>
      </c>
      <c r="F26" s="180" t="s">
        <v>721</v>
      </c>
      <c r="G26" s="165" t="s">
        <v>1</v>
      </c>
      <c r="H26" s="165" t="s">
        <v>26</v>
      </c>
      <c r="I26" s="879">
        <v>0.03</v>
      </c>
      <c r="J26" s="223">
        <v>2022</v>
      </c>
      <c r="K26" s="224">
        <v>44927</v>
      </c>
      <c r="L26" s="224">
        <v>49309</v>
      </c>
      <c r="M26" s="337">
        <v>0.08</v>
      </c>
      <c r="N26" s="337">
        <v>0.15</v>
      </c>
      <c r="O26" s="337">
        <v>0.21</v>
      </c>
      <c r="P26" s="337">
        <v>0.3</v>
      </c>
      <c r="Q26" s="337">
        <v>0.39</v>
      </c>
      <c r="R26" s="337">
        <v>0.48</v>
      </c>
      <c r="S26" s="337">
        <v>0.54</v>
      </c>
      <c r="T26" s="337">
        <v>0.63</v>
      </c>
      <c r="U26" s="337">
        <v>0.72</v>
      </c>
      <c r="V26" s="337">
        <v>0.81</v>
      </c>
      <c r="W26" s="337">
        <v>0.9</v>
      </c>
      <c r="X26" s="337">
        <v>1</v>
      </c>
      <c r="Y26" s="337">
        <v>1</v>
      </c>
      <c r="Z26" s="255" t="s">
        <v>1225</v>
      </c>
      <c r="AA26" s="1081">
        <v>0.01</v>
      </c>
      <c r="AB26" s="281" t="s">
        <v>1226</v>
      </c>
      <c r="AC26" s="183" t="s">
        <v>1227</v>
      </c>
      <c r="AD26" s="246" t="s">
        <v>1228</v>
      </c>
      <c r="AE26" s="964" t="s">
        <v>1229</v>
      </c>
      <c r="AF26" s="246" t="s">
        <v>1230</v>
      </c>
      <c r="AG26" s="189" t="s">
        <v>23</v>
      </c>
      <c r="AH26" s="194" t="s">
        <v>1231</v>
      </c>
      <c r="AI26" s="246">
        <v>186</v>
      </c>
      <c r="AJ26" s="823" t="s">
        <v>324</v>
      </c>
      <c r="AK26" s="194" t="s">
        <v>324</v>
      </c>
      <c r="AL26" s="518">
        <v>44927</v>
      </c>
      <c r="AM26" s="518">
        <v>48579</v>
      </c>
      <c r="AN26" s="211"/>
      <c r="AO26" s="211">
        <v>10</v>
      </c>
      <c r="AP26" s="211">
        <v>10</v>
      </c>
      <c r="AQ26" s="211">
        <v>10</v>
      </c>
      <c r="AR26" s="211">
        <v>10</v>
      </c>
      <c r="AS26" s="211">
        <v>10</v>
      </c>
      <c r="AT26" s="211">
        <v>10</v>
      </c>
      <c r="AU26" s="211">
        <v>10</v>
      </c>
      <c r="AV26" s="211">
        <v>10</v>
      </c>
      <c r="AW26" s="211">
        <v>10</v>
      </c>
      <c r="AX26" s="211">
        <v>10</v>
      </c>
      <c r="AY26" s="211"/>
      <c r="AZ26" s="211"/>
      <c r="BA26" s="263">
        <f>SUM(AN26:AZ26)</f>
        <v>100</v>
      </c>
      <c r="BB26" s="277"/>
      <c r="BC26" s="169"/>
      <c r="BD26" s="217"/>
      <c r="BE26" s="55"/>
      <c r="BF26" s="343">
        <v>3</v>
      </c>
      <c r="BG26" s="343">
        <v>3</v>
      </c>
      <c r="BH26" s="194" t="s">
        <v>76</v>
      </c>
      <c r="BI26" s="246">
        <v>7845</v>
      </c>
      <c r="BJ26" s="343">
        <v>3</v>
      </c>
      <c r="BK26" s="343">
        <v>3</v>
      </c>
      <c r="BL26" s="194" t="s">
        <v>76</v>
      </c>
      <c r="BM26" s="189">
        <v>7845</v>
      </c>
      <c r="BN26" s="343">
        <v>3</v>
      </c>
      <c r="BO26" s="343"/>
      <c r="BP26" s="194" t="s">
        <v>940</v>
      </c>
      <c r="BQ26" s="189"/>
      <c r="BR26" s="343">
        <v>3</v>
      </c>
      <c r="BS26" s="343"/>
      <c r="BT26" s="194" t="s">
        <v>940</v>
      </c>
      <c r="BU26" s="189"/>
      <c r="BV26" s="343">
        <v>3</v>
      </c>
      <c r="BW26" s="343"/>
      <c r="BX26" s="194" t="s">
        <v>940</v>
      </c>
      <c r="BY26" s="246"/>
      <c r="BZ26" s="343">
        <v>3</v>
      </c>
      <c r="CA26" s="343"/>
      <c r="CB26" s="194" t="s">
        <v>940</v>
      </c>
      <c r="CC26" s="246"/>
      <c r="CD26" s="343">
        <v>3</v>
      </c>
      <c r="CE26" s="343"/>
      <c r="CF26" s="194" t="s">
        <v>940</v>
      </c>
      <c r="CG26" s="246"/>
      <c r="CH26" s="343">
        <v>3</v>
      </c>
      <c r="CI26" s="343"/>
      <c r="CJ26" s="194" t="s">
        <v>940</v>
      </c>
      <c r="CK26" s="246"/>
      <c r="CL26" s="343">
        <v>3</v>
      </c>
      <c r="CM26" s="343"/>
      <c r="CN26" s="194" t="s">
        <v>940</v>
      </c>
      <c r="CO26" s="246"/>
      <c r="CP26" s="343">
        <v>3</v>
      </c>
      <c r="CQ26" s="343"/>
      <c r="CR26" s="194" t="s">
        <v>940</v>
      </c>
      <c r="CS26" s="189"/>
      <c r="CT26" s="55"/>
      <c r="CU26" s="55"/>
      <c r="CV26" s="55"/>
      <c r="CW26" s="55"/>
      <c r="CX26" s="169"/>
      <c r="CY26" s="169"/>
      <c r="CZ26" s="217"/>
      <c r="DA26" s="54"/>
      <c r="DB26" s="763">
        <v>30</v>
      </c>
      <c r="DC26" s="825" t="s">
        <v>966</v>
      </c>
      <c r="DD26" s="825" t="s">
        <v>40</v>
      </c>
      <c r="DE26" s="825" t="s">
        <v>1232</v>
      </c>
      <c r="DF26" s="825" t="s">
        <v>1233</v>
      </c>
      <c r="DG26" s="189" t="s">
        <v>1234</v>
      </c>
      <c r="DH26" s="826" t="s">
        <v>1235</v>
      </c>
      <c r="DI26" s="825" t="s">
        <v>10</v>
      </c>
      <c r="DJ26" s="825" t="s">
        <v>327</v>
      </c>
      <c r="DK26" s="165" t="s">
        <v>343</v>
      </c>
      <c r="DL26" s="165" t="s">
        <v>344</v>
      </c>
      <c r="DM26" s="165" t="s">
        <v>693</v>
      </c>
      <c r="DN26" s="523" t="s">
        <v>471</v>
      </c>
      <c r="DO26" s="243"/>
    </row>
    <row r="27" spans="1:119" ht="216" customHeight="1">
      <c r="A27" s="304" t="s">
        <v>1161</v>
      </c>
      <c r="B27" s="1101"/>
      <c r="C27" s="348" t="s">
        <v>350</v>
      </c>
      <c r="D27" s="1101"/>
      <c r="E27" s="180" t="s">
        <v>720</v>
      </c>
      <c r="F27" s="180" t="s">
        <v>721</v>
      </c>
      <c r="G27" s="165" t="s">
        <v>1</v>
      </c>
      <c r="H27" s="165" t="s">
        <v>26</v>
      </c>
      <c r="I27" s="879">
        <v>0.03</v>
      </c>
      <c r="J27" s="223">
        <v>2022</v>
      </c>
      <c r="K27" s="224">
        <v>44927</v>
      </c>
      <c r="L27" s="224">
        <v>49309</v>
      </c>
      <c r="M27" s="337">
        <v>0.08</v>
      </c>
      <c r="N27" s="337">
        <v>0.15</v>
      </c>
      <c r="O27" s="337">
        <v>0.21</v>
      </c>
      <c r="P27" s="337">
        <v>0.3</v>
      </c>
      <c r="Q27" s="337">
        <v>0.39</v>
      </c>
      <c r="R27" s="337">
        <v>0.48</v>
      </c>
      <c r="S27" s="337">
        <v>0.54</v>
      </c>
      <c r="T27" s="337">
        <v>0.63</v>
      </c>
      <c r="U27" s="337">
        <v>0.72</v>
      </c>
      <c r="V27" s="337">
        <v>0.81</v>
      </c>
      <c r="W27" s="337">
        <v>0.9</v>
      </c>
      <c r="X27" s="337">
        <v>1</v>
      </c>
      <c r="Y27" s="337">
        <v>1</v>
      </c>
      <c r="Z27" s="255" t="s">
        <v>823</v>
      </c>
      <c r="AA27" s="1081">
        <v>0.01</v>
      </c>
      <c r="AB27" s="281" t="s">
        <v>826</v>
      </c>
      <c r="AC27" s="183" t="s">
        <v>827</v>
      </c>
      <c r="AD27" s="147" t="s">
        <v>86</v>
      </c>
      <c r="AE27" s="256" t="s">
        <v>352</v>
      </c>
      <c r="AF27" s="165" t="s">
        <v>1</v>
      </c>
      <c r="AG27" s="165" t="s">
        <v>20</v>
      </c>
      <c r="AH27" s="189" t="s">
        <v>353</v>
      </c>
      <c r="AI27" s="246" t="s">
        <v>354</v>
      </c>
      <c r="AJ27" s="305" t="s">
        <v>324</v>
      </c>
      <c r="AK27" s="305">
        <v>2022</v>
      </c>
      <c r="AL27" s="518">
        <v>44927</v>
      </c>
      <c r="AM27" s="518">
        <v>49309</v>
      </c>
      <c r="AN27" s="211"/>
      <c r="AO27" s="211">
        <v>134</v>
      </c>
      <c r="AP27" s="211">
        <v>131</v>
      </c>
      <c r="AQ27" s="211">
        <v>97</v>
      </c>
      <c r="AR27" s="211">
        <v>153</v>
      </c>
      <c r="AS27" s="211">
        <v>153</v>
      </c>
      <c r="AT27" s="211">
        <v>153</v>
      </c>
      <c r="AU27" s="211">
        <v>97</v>
      </c>
      <c r="AV27" s="211">
        <v>153</v>
      </c>
      <c r="AW27" s="211">
        <v>153</v>
      </c>
      <c r="AX27" s="211">
        <v>153</v>
      </c>
      <c r="AY27" s="211">
        <v>153</v>
      </c>
      <c r="AZ27" s="211">
        <v>153</v>
      </c>
      <c r="BA27" s="263">
        <f>SUM(AO27:AZ27)</f>
        <v>1683</v>
      </c>
      <c r="BB27" s="277"/>
      <c r="BC27" s="169"/>
      <c r="BD27" s="217"/>
      <c r="BE27" s="55"/>
      <c r="BF27" s="277">
        <v>162</v>
      </c>
      <c r="BG27" s="277">
        <v>162</v>
      </c>
      <c r="BH27" s="194" t="s">
        <v>76</v>
      </c>
      <c r="BI27" s="246">
        <v>7685</v>
      </c>
      <c r="BJ27" s="169">
        <v>167</v>
      </c>
      <c r="BK27" s="169">
        <v>167</v>
      </c>
      <c r="BL27" s="217" t="s">
        <v>76</v>
      </c>
      <c r="BM27" s="54">
        <v>7685</v>
      </c>
      <c r="BN27" s="169">
        <v>172</v>
      </c>
      <c r="BO27" s="169"/>
      <c r="BP27" s="217" t="s">
        <v>76</v>
      </c>
      <c r="BQ27" s="54"/>
      <c r="BR27" s="169">
        <v>177</v>
      </c>
      <c r="BS27" s="169"/>
      <c r="BT27" s="217" t="s">
        <v>76</v>
      </c>
      <c r="BU27" s="55"/>
      <c r="BV27" s="169">
        <v>182</v>
      </c>
      <c r="BW27" s="169"/>
      <c r="BX27" s="217" t="s">
        <v>76</v>
      </c>
      <c r="BY27" s="55"/>
      <c r="BZ27" s="302">
        <v>188</v>
      </c>
      <c r="CA27" s="55"/>
      <c r="CB27" s="217" t="s">
        <v>76</v>
      </c>
      <c r="CC27" s="55"/>
      <c r="CD27" s="302">
        <v>193</v>
      </c>
      <c r="CE27" s="55"/>
      <c r="CF27" s="217" t="s">
        <v>76</v>
      </c>
      <c r="CG27" s="55"/>
      <c r="CH27" s="302">
        <v>199</v>
      </c>
      <c r="CI27" s="55"/>
      <c r="CJ27" s="217" t="s">
        <v>76</v>
      </c>
      <c r="CK27" s="55"/>
      <c r="CL27" s="302">
        <v>205</v>
      </c>
      <c r="CM27" s="55"/>
      <c r="CN27" s="217" t="s">
        <v>76</v>
      </c>
      <c r="CO27" s="55"/>
      <c r="CP27" s="302">
        <v>211</v>
      </c>
      <c r="CQ27" s="55"/>
      <c r="CR27" s="217" t="s">
        <v>76</v>
      </c>
      <c r="CS27" s="55"/>
      <c r="CT27" s="302">
        <v>218</v>
      </c>
      <c r="CU27" s="55"/>
      <c r="CV27" s="217" t="s">
        <v>76</v>
      </c>
      <c r="CW27" s="55"/>
      <c r="CX27" s="169">
        <v>224</v>
      </c>
      <c r="CY27" s="169"/>
      <c r="CZ27" s="217" t="s">
        <v>76</v>
      </c>
      <c r="DA27" s="54"/>
      <c r="DB27" s="763">
        <v>2298</v>
      </c>
      <c r="DC27" s="165" t="s">
        <v>10</v>
      </c>
      <c r="DD27" s="171" t="s">
        <v>327</v>
      </c>
      <c r="DE27" s="165" t="s">
        <v>328</v>
      </c>
      <c r="DF27" s="184" t="s">
        <v>733</v>
      </c>
      <c r="DG27" s="165" t="s">
        <v>734</v>
      </c>
      <c r="DH27" s="652" t="s">
        <v>471</v>
      </c>
      <c r="DI27" s="184"/>
      <c r="DJ27" s="184"/>
      <c r="DK27" s="184"/>
      <c r="DL27" s="184"/>
      <c r="DM27" s="184"/>
      <c r="DN27" s="258"/>
      <c r="DO27" s="243"/>
    </row>
    <row r="28" spans="1:119" ht="216" customHeight="1">
      <c r="A28" s="304" t="s">
        <v>1161</v>
      </c>
      <c r="B28" s="1101"/>
      <c r="C28" s="348" t="s">
        <v>350</v>
      </c>
      <c r="D28" s="1101"/>
      <c r="E28" s="180" t="s">
        <v>720</v>
      </c>
      <c r="F28" s="180" t="s">
        <v>721</v>
      </c>
      <c r="G28" s="165" t="s">
        <v>1</v>
      </c>
      <c r="H28" s="165" t="s">
        <v>26</v>
      </c>
      <c r="I28" s="879">
        <v>0.03</v>
      </c>
      <c r="J28" s="223">
        <v>2022</v>
      </c>
      <c r="K28" s="224">
        <v>44927</v>
      </c>
      <c r="L28" s="224">
        <v>49309</v>
      </c>
      <c r="M28" s="337">
        <v>0.08</v>
      </c>
      <c r="N28" s="337">
        <v>0.15</v>
      </c>
      <c r="O28" s="337">
        <v>0.21</v>
      </c>
      <c r="P28" s="337">
        <v>0.3</v>
      </c>
      <c r="Q28" s="337">
        <v>0.39</v>
      </c>
      <c r="R28" s="337">
        <v>0.48</v>
      </c>
      <c r="S28" s="337">
        <v>0.54</v>
      </c>
      <c r="T28" s="337">
        <v>0.63</v>
      </c>
      <c r="U28" s="337">
        <v>0.72</v>
      </c>
      <c r="V28" s="337">
        <v>0.81</v>
      </c>
      <c r="W28" s="337">
        <v>0.9</v>
      </c>
      <c r="X28" s="337">
        <v>1</v>
      </c>
      <c r="Y28" s="337">
        <v>1</v>
      </c>
      <c r="Z28" s="255" t="s">
        <v>824</v>
      </c>
      <c r="AA28" s="1081">
        <v>0.02</v>
      </c>
      <c r="AB28" s="281" t="s">
        <v>832</v>
      </c>
      <c r="AC28" s="183" t="s">
        <v>833</v>
      </c>
      <c r="AD28" s="147" t="s">
        <v>86</v>
      </c>
      <c r="AE28" s="256" t="s">
        <v>352</v>
      </c>
      <c r="AF28" s="165" t="s">
        <v>1</v>
      </c>
      <c r="AG28" s="165" t="s">
        <v>20</v>
      </c>
      <c r="AH28" s="189" t="s">
        <v>353</v>
      </c>
      <c r="AI28" s="246" t="s">
        <v>354</v>
      </c>
      <c r="AJ28" s="305" t="s">
        <v>324</v>
      </c>
      <c r="AK28" s="305">
        <v>2022</v>
      </c>
      <c r="AL28" s="518">
        <v>44927</v>
      </c>
      <c r="AM28" s="518">
        <v>49309</v>
      </c>
      <c r="AN28" s="211"/>
      <c r="AO28" s="211">
        <v>134</v>
      </c>
      <c r="AP28" s="211">
        <v>131</v>
      </c>
      <c r="AQ28" s="211">
        <v>97</v>
      </c>
      <c r="AR28" s="211">
        <v>153</v>
      </c>
      <c r="AS28" s="211">
        <v>153</v>
      </c>
      <c r="AT28" s="211">
        <v>153</v>
      </c>
      <c r="AU28" s="211">
        <v>97</v>
      </c>
      <c r="AV28" s="211">
        <v>153</v>
      </c>
      <c r="AW28" s="211">
        <v>153</v>
      </c>
      <c r="AX28" s="211">
        <v>153</v>
      </c>
      <c r="AY28" s="211">
        <v>153</v>
      </c>
      <c r="AZ28" s="211">
        <v>153</v>
      </c>
      <c r="BA28" s="263">
        <f>SUM(AO28:AZ28)</f>
        <v>1683</v>
      </c>
      <c r="BB28" s="277"/>
      <c r="BC28" s="169"/>
      <c r="BD28" s="778"/>
      <c r="BE28" s="55"/>
      <c r="BF28" s="277">
        <v>162</v>
      </c>
      <c r="BG28" s="277">
        <v>162</v>
      </c>
      <c r="BH28" s="194" t="s">
        <v>76</v>
      </c>
      <c r="BI28" s="246">
        <v>7685</v>
      </c>
      <c r="BJ28" s="169">
        <v>167</v>
      </c>
      <c r="BK28" s="169">
        <v>167</v>
      </c>
      <c r="BL28" s="217" t="s">
        <v>76</v>
      </c>
      <c r="BM28" s="54">
        <v>7685</v>
      </c>
      <c r="BN28" s="169">
        <v>172</v>
      </c>
      <c r="BO28" s="169"/>
      <c r="BP28" s="217" t="s">
        <v>76</v>
      </c>
      <c r="BQ28" s="54"/>
      <c r="BR28" s="169">
        <v>177</v>
      </c>
      <c r="BS28" s="169"/>
      <c r="BT28" s="217" t="s">
        <v>76</v>
      </c>
      <c r="BU28" s="55"/>
      <c r="BV28" s="169">
        <v>182</v>
      </c>
      <c r="BW28" s="169"/>
      <c r="BX28" s="217" t="s">
        <v>76</v>
      </c>
      <c r="BY28" s="55"/>
      <c r="BZ28" s="302">
        <v>188</v>
      </c>
      <c r="CA28" s="55"/>
      <c r="CB28" s="779" t="s">
        <v>76</v>
      </c>
      <c r="CC28" s="55"/>
      <c r="CD28" s="302">
        <v>193</v>
      </c>
      <c r="CE28" s="55"/>
      <c r="CF28" s="779" t="s">
        <v>76</v>
      </c>
      <c r="CG28" s="55"/>
      <c r="CH28" s="302">
        <v>199</v>
      </c>
      <c r="CI28" s="55"/>
      <c r="CJ28" s="779" t="s">
        <v>76</v>
      </c>
      <c r="CK28" s="55"/>
      <c r="CL28" s="302">
        <v>205</v>
      </c>
      <c r="CM28" s="55"/>
      <c r="CN28" s="779" t="s">
        <v>76</v>
      </c>
      <c r="CO28" s="55"/>
      <c r="CP28" s="302">
        <v>211</v>
      </c>
      <c r="CQ28" s="55"/>
      <c r="CR28" s="779" t="s">
        <v>76</v>
      </c>
      <c r="CS28" s="55"/>
      <c r="CT28" s="302">
        <v>218</v>
      </c>
      <c r="CU28" s="55"/>
      <c r="CV28" s="779" t="s">
        <v>76</v>
      </c>
      <c r="CW28" s="55"/>
      <c r="CX28" s="169">
        <v>224</v>
      </c>
      <c r="CY28" s="169"/>
      <c r="CZ28" s="217" t="s">
        <v>76</v>
      </c>
      <c r="DA28" s="54"/>
      <c r="DB28" s="763">
        <v>2298</v>
      </c>
      <c r="DC28" s="165" t="s">
        <v>10</v>
      </c>
      <c r="DD28" s="171" t="s">
        <v>327</v>
      </c>
      <c r="DE28" s="165" t="s">
        <v>328</v>
      </c>
      <c r="DF28" s="184" t="s">
        <v>733</v>
      </c>
      <c r="DG28" s="165" t="s">
        <v>834</v>
      </c>
      <c r="DH28" s="652" t="s">
        <v>471</v>
      </c>
      <c r="DI28" s="184"/>
      <c r="DJ28" s="184"/>
      <c r="DK28" s="184"/>
      <c r="DL28" s="184"/>
      <c r="DM28" s="184"/>
      <c r="DN28" s="258"/>
      <c r="DO28" s="243"/>
    </row>
    <row r="29" spans="1:119" ht="216" customHeight="1">
      <c r="A29" s="304" t="s">
        <v>1161</v>
      </c>
      <c r="B29" s="1101"/>
      <c r="C29" s="348" t="s">
        <v>350</v>
      </c>
      <c r="D29" s="1101"/>
      <c r="E29" s="180" t="s">
        <v>720</v>
      </c>
      <c r="F29" s="180" t="s">
        <v>721</v>
      </c>
      <c r="G29" s="165" t="s">
        <v>1</v>
      </c>
      <c r="H29" s="165" t="s">
        <v>26</v>
      </c>
      <c r="I29" s="879">
        <v>0.03</v>
      </c>
      <c r="J29" s="223">
        <v>2022</v>
      </c>
      <c r="K29" s="224">
        <v>44927</v>
      </c>
      <c r="L29" s="224">
        <v>49309</v>
      </c>
      <c r="M29" s="337">
        <v>0.08</v>
      </c>
      <c r="N29" s="337">
        <v>0.15</v>
      </c>
      <c r="O29" s="337">
        <v>0.21</v>
      </c>
      <c r="P29" s="337">
        <v>0.3</v>
      </c>
      <c r="Q29" s="337">
        <v>0.39</v>
      </c>
      <c r="R29" s="337">
        <v>0.48</v>
      </c>
      <c r="S29" s="337">
        <v>0.54</v>
      </c>
      <c r="T29" s="337">
        <v>0.63</v>
      </c>
      <c r="U29" s="337">
        <v>0.72</v>
      </c>
      <c r="V29" s="337">
        <v>0.81</v>
      </c>
      <c r="W29" s="337">
        <v>0.9</v>
      </c>
      <c r="X29" s="337">
        <v>1</v>
      </c>
      <c r="Y29" s="337">
        <v>1</v>
      </c>
      <c r="Z29" s="255" t="s">
        <v>825</v>
      </c>
      <c r="AA29" s="1081">
        <v>0.01</v>
      </c>
      <c r="AB29" s="281" t="s">
        <v>839</v>
      </c>
      <c r="AC29" s="183" t="s">
        <v>836</v>
      </c>
      <c r="AD29" s="147" t="s">
        <v>86</v>
      </c>
      <c r="AE29" s="256" t="s">
        <v>352</v>
      </c>
      <c r="AF29" s="165" t="s">
        <v>1</v>
      </c>
      <c r="AG29" s="165" t="s">
        <v>23</v>
      </c>
      <c r="AH29" s="189" t="s">
        <v>353</v>
      </c>
      <c r="AI29" s="246" t="s">
        <v>354</v>
      </c>
      <c r="AJ29" s="305" t="s">
        <v>324</v>
      </c>
      <c r="AK29" s="305">
        <v>2022</v>
      </c>
      <c r="AL29" s="518">
        <v>44927</v>
      </c>
      <c r="AM29" s="518">
        <v>49309</v>
      </c>
      <c r="AN29" s="211"/>
      <c r="AO29" s="771">
        <v>1</v>
      </c>
      <c r="AP29" s="771">
        <v>1</v>
      </c>
      <c r="AQ29" s="771">
        <v>1</v>
      </c>
      <c r="AR29" s="771">
        <v>1</v>
      </c>
      <c r="AS29" s="771">
        <v>1</v>
      </c>
      <c r="AT29" s="771">
        <v>1</v>
      </c>
      <c r="AU29" s="771">
        <v>1</v>
      </c>
      <c r="AV29" s="771">
        <v>1</v>
      </c>
      <c r="AW29" s="771">
        <v>1</v>
      </c>
      <c r="AX29" s="771">
        <v>1</v>
      </c>
      <c r="AY29" s="771">
        <v>1</v>
      </c>
      <c r="AZ29" s="771">
        <v>1</v>
      </c>
      <c r="BA29" s="771">
        <v>1</v>
      </c>
      <c r="BB29" s="277"/>
      <c r="BC29" s="169"/>
      <c r="BD29" s="217"/>
      <c r="BE29" s="55"/>
      <c r="BF29" s="169">
        <v>322</v>
      </c>
      <c r="BG29" s="169">
        <v>322</v>
      </c>
      <c r="BH29" s="194" t="s">
        <v>76</v>
      </c>
      <c r="BI29" s="246">
        <v>7685</v>
      </c>
      <c r="BJ29" s="169">
        <v>332</v>
      </c>
      <c r="BK29" s="169">
        <v>332</v>
      </c>
      <c r="BL29" s="217" t="s">
        <v>76</v>
      </c>
      <c r="BM29" s="54">
        <v>7685</v>
      </c>
      <c r="BN29" s="169">
        <v>342</v>
      </c>
      <c r="BO29" s="169"/>
      <c r="BP29" s="54" t="s">
        <v>76</v>
      </c>
      <c r="BQ29" s="54"/>
      <c r="BR29" s="169">
        <v>352</v>
      </c>
      <c r="BS29" s="169"/>
      <c r="BT29" s="54" t="s">
        <v>76</v>
      </c>
      <c r="BU29" s="55"/>
      <c r="BV29" s="169">
        <v>362</v>
      </c>
      <c r="BW29" s="169"/>
      <c r="BX29" s="54" t="s">
        <v>76</v>
      </c>
      <c r="BY29" s="55"/>
      <c r="BZ29" s="302">
        <v>373</v>
      </c>
      <c r="CA29" s="55"/>
      <c r="CB29" s="54" t="s">
        <v>76</v>
      </c>
      <c r="CC29" s="55"/>
      <c r="CD29" s="302">
        <v>384</v>
      </c>
      <c r="CE29" s="55"/>
      <c r="CF29" s="54" t="s">
        <v>76</v>
      </c>
      <c r="CG29" s="55"/>
      <c r="CH29" s="302">
        <v>396</v>
      </c>
      <c r="CI29" s="55"/>
      <c r="CJ29" s="54" t="s">
        <v>76</v>
      </c>
      <c r="CK29" s="55"/>
      <c r="CL29" s="302">
        <v>408</v>
      </c>
      <c r="CM29" s="55"/>
      <c r="CN29" s="54" t="s">
        <v>76</v>
      </c>
      <c r="CO29" s="55"/>
      <c r="CP29" s="302">
        <v>420</v>
      </c>
      <c r="CQ29" s="55"/>
      <c r="CR29" s="54" t="s">
        <v>76</v>
      </c>
      <c r="CS29" s="55"/>
      <c r="CT29" s="302">
        <v>433</v>
      </c>
      <c r="CU29" s="55"/>
      <c r="CV29" s="54" t="s">
        <v>76</v>
      </c>
      <c r="CW29" s="55"/>
      <c r="CX29" s="169">
        <v>446</v>
      </c>
      <c r="CY29" s="169"/>
      <c r="CZ29" s="54" t="s">
        <v>76</v>
      </c>
      <c r="DA29" s="54"/>
      <c r="DB29" s="763">
        <v>4570</v>
      </c>
      <c r="DC29" s="165" t="s">
        <v>10</v>
      </c>
      <c r="DD29" s="171" t="s">
        <v>327</v>
      </c>
      <c r="DE29" s="165" t="s">
        <v>328</v>
      </c>
      <c r="DF29" s="184" t="s">
        <v>733</v>
      </c>
      <c r="DG29" s="165" t="s">
        <v>841</v>
      </c>
      <c r="DH29" s="652" t="s">
        <v>471</v>
      </c>
      <c r="DI29" s="184"/>
      <c r="DJ29" s="184"/>
      <c r="DK29" s="184"/>
      <c r="DL29" s="184"/>
      <c r="DM29" s="184"/>
      <c r="DN29" s="258"/>
      <c r="DO29" s="243"/>
    </row>
    <row r="30" spans="1:119" ht="216" customHeight="1">
      <c r="A30" s="304" t="s">
        <v>1161</v>
      </c>
      <c r="B30" s="1101"/>
      <c r="C30" s="348" t="s">
        <v>350</v>
      </c>
      <c r="D30" s="1101"/>
      <c r="E30" s="180" t="s">
        <v>720</v>
      </c>
      <c r="F30" s="180" t="s">
        <v>721</v>
      </c>
      <c r="G30" s="165" t="s">
        <v>1</v>
      </c>
      <c r="H30" s="165" t="s">
        <v>26</v>
      </c>
      <c r="I30" s="879">
        <v>0.03</v>
      </c>
      <c r="J30" s="223">
        <v>2022</v>
      </c>
      <c r="K30" s="224">
        <v>44927</v>
      </c>
      <c r="L30" s="224">
        <v>49309</v>
      </c>
      <c r="M30" s="337">
        <v>0.08</v>
      </c>
      <c r="N30" s="337">
        <v>0.15</v>
      </c>
      <c r="O30" s="337">
        <v>0.21</v>
      </c>
      <c r="P30" s="337">
        <v>0.3</v>
      </c>
      <c r="Q30" s="337">
        <v>0.39</v>
      </c>
      <c r="R30" s="337">
        <v>0.48</v>
      </c>
      <c r="S30" s="337">
        <v>0.54</v>
      </c>
      <c r="T30" s="337">
        <v>0.63</v>
      </c>
      <c r="U30" s="337">
        <v>0.72</v>
      </c>
      <c r="V30" s="337">
        <v>0.81</v>
      </c>
      <c r="W30" s="337">
        <v>0.9</v>
      </c>
      <c r="X30" s="337">
        <v>1</v>
      </c>
      <c r="Y30" s="337">
        <v>1</v>
      </c>
      <c r="Z30" s="255" t="s">
        <v>846</v>
      </c>
      <c r="AA30" s="1081">
        <v>0.01</v>
      </c>
      <c r="AB30" s="281" t="s">
        <v>852</v>
      </c>
      <c r="AC30" s="183" t="s">
        <v>845</v>
      </c>
      <c r="AD30" s="147" t="s">
        <v>86</v>
      </c>
      <c r="AE30" s="256" t="s">
        <v>352</v>
      </c>
      <c r="AF30" s="165" t="s">
        <v>1</v>
      </c>
      <c r="AG30" s="165" t="s">
        <v>20</v>
      </c>
      <c r="AH30" s="189" t="s">
        <v>353</v>
      </c>
      <c r="AI30" s="246" t="s">
        <v>354</v>
      </c>
      <c r="AJ30" s="305" t="s">
        <v>324</v>
      </c>
      <c r="AK30" s="305" t="s">
        <v>354</v>
      </c>
      <c r="AL30" s="518">
        <v>45292</v>
      </c>
      <c r="AM30" s="518">
        <v>49309</v>
      </c>
      <c r="AN30" s="211"/>
      <c r="AO30" s="211"/>
      <c r="AP30" s="211">
        <v>5</v>
      </c>
      <c r="AQ30" s="211">
        <v>5</v>
      </c>
      <c r="AR30" s="211">
        <v>5</v>
      </c>
      <c r="AS30" s="211">
        <v>5</v>
      </c>
      <c r="AT30" s="211">
        <v>5</v>
      </c>
      <c r="AU30" s="211">
        <v>5</v>
      </c>
      <c r="AV30" s="211">
        <v>5</v>
      </c>
      <c r="AW30" s="211">
        <v>5</v>
      </c>
      <c r="AX30" s="211">
        <v>5</v>
      </c>
      <c r="AY30" s="211">
        <v>5</v>
      </c>
      <c r="AZ30" s="211">
        <v>5</v>
      </c>
      <c r="BA30" s="263">
        <f>SUM(AO30:AZ30)</f>
        <v>55</v>
      </c>
      <c r="BB30" s="277"/>
      <c r="BC30" s="169"/>
      <c r="BD30" s="217"/>
      <c r="BE30" s="55"/>
      <c r="BF30" s="169"/>
      <c r="BG30" s="169"/>
      <c r="BH30" s="217"/>
      <c r="BI30" s="55"/>
      <c r="BJ30" s="169">
        <v>6</v>
      </c>
      <c r="BK30" s="169">
        <v>6</v>
      </c>
      <c r="BL30" s="217" t="s">
        <v>76</v>
      </c>
      <c r="BM30" s="54">
        <v>7685</v>
      </c>
      <c r="BN30" s="169">
        <v>6</v>
      </c>
      <c r="BO30" s="169"/>
      <c r="BP30" s="54" t="s">
        <v>76</v>
      </c>
      <c r="BQ30" s="54"/>
      <c r="BR30" s="169">
        <v>6</v>
      </c>
      <c r="BS30" s="169"/>
      <c r="BT30" s="54" t="s">
        <v>76</v>
      </c>
      <c r="BU30" s="55"/>
      <c r="BV30" s="169">
        <v>6</v>
      </c>
      <c r="BW30" s="169"/>
      <c r="BX30" s="54" t="s">
        <v>76</v>
      </c>
      <c r="BY30" s="55"/>
      <c r="BZ30" s="169">
        <v>6</v>
      </c>
      <c r="CA30" s="55"/>
      <c r="CB30" s="54" t="s">
        <v>76</v>
      </c>
      <c r="CC30" s="55"/>
      <c r="CD30" s="169">
        <v>6</v>
      </c>
      <c r="CE30" s="55"/>
      <c r="CF30" s="54" t="s">
        <v>76</v>
      </c>
      <c r="CG30" s="55"/>
      <c r="CH30" s="169">
        <v>7</v>
      </c>
      <c r="CI30" s="55"/>
      <c r="CJ30" s="54" t="s">
        <v>76</v>
      </c>
      <c r="CK30" s="55"/>
      <c r="CL30" s="169">
        <v>7</v>
      </c>
      <c r="CM30" s="55"/>
      <c r="CN30" s="54" t="s">
        <v>76</v>
      </c>
      <c r="CO30" s="55"/>
      <c r="CP30" s="169">
        <v>7</v>
      </c>
      <c r="CQ30" s="55"/>
      <c r="CR30" s="54" t="s">
        <v>76</v>
      </c>
      <c r="CS30" s="55"/>
      <c r="CT30" s="169">
        <v>7</v>
      </c>
      <c r="CU30" s="55"/>
      <c r="CV30" s="54" t="s">
        <v>76</v>
      </c>
      <c r="CW30" s="55"/>
      <c r="CX30" s="169">
        <v>7</v>
      </c>
      <c r="CY30" s="169"/>
      <c r="CZ30" s="54" t="s">
        <v>76</v>
      </c>
      <c r="DA30" s="54"/>
      <c r="DB30" s="763">
        <f>SUM(BF30,BJ30,BN30,BR30,BV30,BZ30,CD30,CH30,CL30,CP30,CT30,CX30)</f>
        <v>71</v>
      </c>
      <c r="DC30" s="165" t="s">
        <v>10</v>
      </c>
      <c r="DD30" s="171" t="s">
        <v>327</v>
      </c>
      <c r="DE30" s="165" t="s">
        <v>328</v>
      </c>
      <c r="DF30" s="220" t="s">
        <v>733</v>
      </c>
      <c r="DG30" s="165" t="s">
        <v>866</v>
      </c>
      <c r="DH30" s="358" t="s">
        <v>471</v>
      </c>
      <c r="DI30" s="184"/>
      <c r="DJ30" s="184"/>
      <c r="DK30" s="184"/>
      <c r="DL30" s="184"/>
      <c r="DM30" s="184"/>
      <c r="DN30" s="258"/>
      <c r="DO30" s="243"/>
    </row>
    <row r="31" spans="1:119" ht="216" customHeight="1">
      <c r="A31" s="304" t="s">
        <v>1161</v>
      </c>
      <c r="B31" s="1101"/>
      <c r="C31" s="348" t="s">
        <v>350</v>
      </c>
      <c r="D31" s="1101"/>
      <c r="E31" s="180" t="s">
        <v>720</v>
      </c>
      <c r="F31" s="180" t="s">
        <v>721</v>
      </c>
      <c r="G31" s="165" t="s">
        <v>1</v>
      </c>
      <c r="H31" s="165" t="s">
        <v>26</v>
      </c>
      <c r="I31" s="879">
        <v>0.03</v>
      </c>
      <c r="J31" s="223">
        <v>2022</v>
      </c>
      <c r="K31" s="224">
        <v>44927</v>
      </c>
      <c r="L31" s="224">
        <v>49309</v>
      </c>
      <c r="M31" s="337">
        <v>0.08</v>
      </c>
      <c r="N31" s="337">
        <v>0.15</v>
      </c>
      <c r="O31" s="337">
        <v>0.21</v>
      </c>
      <c r="P31" s="337">
        <v>0.3</v>
      </c>
      <c r="Q31" s="337">
        <v>0.39</v>
      </c>
      <c r="R31" s="337">
        <v>0.48</v>
      </c>
      <c r="S31" s="337">
        <v>0.54</v>
      </c>
      <c r="T31" s="337">
        <v>0.63</v>
      </c>
      <c r="U31" s="337">
        <v>0.72</v>
      </c>
      <c r="V31" s="337">
        <v>0.81</v>
      </c>
      <c r="W31" s="337">
        <v>0.9</v>
      </c>
      <c r="X31" s="337">
        <v>1</v>
      </c>
      <c r="Y31" s="337">
        <v>1</v>
      </c>
      <c r="Z31" s="255" t="s">
        <v>847</v>
      </c>
      <c r="AA31" s="1081">
        <v>0.01</v>
      </c>
      <c r="AB31" s="281" t="s">
        <v>848</v>
      </c>
      <c r="AC31" s="183" t="s">
        <v>849</v>
      </c>
      <c r="AD31" s="147" t="s">
        <v>86</v>
      </c>
      <c r="AE31" s="256" t="s">
        <v>352</v>
      </c>
      <c r="AF31" s="165" t="s">
        <v>1</v>
      </c>
      <c r="AG31" s="165" t="s">
        <v>20</v>
      </c>
      <c r="AH31" s="189" t="s">
        <v>353</v>
      </c>
      <c r="AI31" s="246" t="s">
        <v>354</v>
      </c>
      <c r="AJ31" s="305" t="s">
        <v>324</v>
      </c>
      <c r="AK31" s="305" t="s">
        <v>354</v>
      </c>
      <c r="AL31" s="518">
        <v>45292</v>
      </c>
      <c r="AM31" s="518">
        <v>49309</v>
      </c>
      <c r="AN31" s="211"/>
      <c r="AO31" s="211"/>
      <c r="AP31" s="211">
        <v>1</v>
      </c>
      <c r="AQ31" s="211">
        <v>1</v>
      </c>
      <c r="AR31" s="211">
        <v>1</v>
      </c>
      <c r="AS31" s="211">
        <v>1</v>
      </c>
      <c r="AT31" s="211">
        <v>1</v>
      </c>
      <c r="AU31" s="211">
        <v>1</v>
      </c>
      <c r="AV31" s="211">
        <v>1</v>
      </c>
      <c r="AW31" s="211">
        <v>1</v>
      </c>
      <c r="AX31" s="211">
        <v>1</v>
      </c>
      <c r="AY31" s="211">
        <v>1</v>
      </c>
      <c r="AZ31" s="211">
        <v>1</v>
      </c>
      <c r="BA31" s="263">
        <v>12</v>
      </c>
      <c r="BB31" s="277"/>
      <c r="BC31" s="169"/>
      <c r="BD31" s="217"/>
      <c r="BE31" s="55"/>
      <c r="BF31" s="169"/>
      <c r="BG31" s="169"/>
      <c r="BH31" s="194"/>
      <c r="BI31" s="55"/>
      <c r="BJ31" s="169">
        <v>6</v>
      </c>
      <c r="BK31" s="169">
        <v>6</v>
      </c>
      <c r="BL31" s="217" t="s">
        <v>76</v>
      </c>
      <c r="BM31" s="54">
        <v>7685</v>
      </c>
      <c r="BN31" s="169">
        <v>6</v>
      </c>
      <c r="BO31" s="169"/>
      <c r="BP31" s="54" t="s">
        <v>76</v>
      </c>
      <c r="BQ31" s="54"/>
      <c r="BR31" s="169">
        <v>6</v>
      </c>
      <c r="BS31" s="169"/>
      <c r="BT31" s="54" t="s">
        <v>76</v>
      </c>
      <c r="BU31" s="55"/>
      <c r="BV31" s="169">
        <v>6</v>
      </c>
      <c r="BW31" s="169"/>
      <c r="BX31" s="54" t="s">
        <v>76</v>
      </c>
      <c r="BY31" s="55"/>
      <c r="BZ31" s="169">
        <v>6</v>
      </c>
      <c r="CA31" s="55"/>
      <c r="CB31" s="54" t="s">
        <v>76</v>
      </c>
      <c r="CC31" s="55"/>
      <c r="CD31" s="169">
        <v>6</v>
      </c>
      <c r="CE31" s="55"/>
      <c r="CF31" s="54" t="s">
        <v>76</v>
      </c>
      <c r="CG31" s="55"/>
      <c r="CH31" s="169">
        <v>6</v>
      </c>
      <c r="CI31" s="55"/>
      <c r="CJ31" s="54" t="s">
        <v>76</v>
      </c>
      <c r="CK31" s="55"/>
      <c r="CL31" s="169">
        <v>7</v>
      </c>
      <c r="CM31" s="55"/>
      <c r="CN31" s="54" t="s">
        <v>76</v>
      </c>
      <c r="CO31" s="55"/>
      <c r="CP31" s="169">
        <v>7</v>
      </c>
      <c r="CQ31" s="55"/>
      <c r="CR31" s="54" t="s">
        <v>76</v>
      </c>
      <c r="CS31" s="55"/>
      <c r="CT31" s="169">
        <v>7</v>
      </c>
      <c r="CU31" s="55"/>
      <c r="CV31" s="54" t="s">
        <v>76</v>
      </c>
      <c r="CW31" s="55"/>
      <c r="CX31" s="169">
        <v>8</v>
      </c>
      <c r="CY31" s="169"/>
      <c r="CZ31" s="54" t="s">
        <v>76</v>
      </c>
      <c r="DA31" s="54"/>
      <c r="DB31" s="763">
        <f>SUM(BF31,BJ31,BN31,BR31,BV31,BZ31,CD31,CH31,CL31,CP31,CT31,CX31)</f>
        <v>71</v>
      </c>
      <c r="DC31" s="165" t="s">
        <v>10</v>
      </c>
      <c r="DD31" s="171" t="s">
        <v>327</v>
      </c>
      <c r="DE31" s="165" t="s">
        <v>328</v>
      </c>
      <c r="DF31" s="220" t="s">
        <v>733</v>
      </c>
      <c r="DG31" s="165" t="s">
        <v>867</v>
      </c>
      <c r="DH31" s="358" t="s">
        <v>471</v>
      </c>
      <c r="DI31" s="184"/>
      <c r="DJ31" s="184"/>
      <c r="DK31" s="184"/>
      <c r="DL31" s="184"/>
      <c r="DM31" s="184"/>
      <c r="DN31" s="258"/>
      <c r="DO31" s="243"/>
    </row>
    <row r="32" spans="1:119" ht="216" customHeight="1">
      <c r="A32" s="304" t="s">
        <v>1161</v>
      </c>
      <c r="B32" s="1101"/>
      <c r="C32" s="348" t="s">
        <v>350</v>
      </c>
      <c r="D32" s="1101"/>
      <c r="E32" s="180" t="s">
        <v>720</v>
      </c>
      <c r="F32" s="180" t="s">
        <v>721</v>
      </c>
      <c r="G32" s="165" t="s">
        <v>1</v>
      </c>
      <c r="H32" s="165" t="s">
        <v>26</v>
      </c>
      <c r="I32" s="879">
        <v>0.03</v>
      </c>
      <c r="J32" s="223">
        <v>2022</v>
      </c>
      <c r="K32" s="224">
        <v>44927</v>
      </c>
      <c r="L32" s="224">
        <v>49309</v>
      </c>
      <c r="M32" s="337">
        <v>0.08</v>
      </c>
      <c r="N32" s="337">
        <v>0.15</v>
      </c>
      <c r="O32" s="337">
        <v>0.21</v>
      </c>
      <c r="P32" s="337">
        <v>0.3</v>
      </c>
      <c r="Q32" s="337">
        <v>0.39</v>
      </c>
      <c r="R32" s="337">
        <v>0.48</v>
      </c>
      <c r="S32" s="337">
        <v>0.54</v>
      </c>
      <c r="T32" s="337">
        <v>0.63</v>
      </c>
      <c r="U32" s="337">
        <v>0.72</v>
      </c>
      <c r="V32" s="337">
        <v>0.81</v>
      </c>
      <c r="W32" s="337">
        <v>0.9</v>
      </c>
      <c r="X32" s="337">
        <v>1</v>
      </c>
      <c r="Y32" s="337">
        <v>1</v>
      </c>
      <c r="Z32" s="255" t="s">
        <v>982</v>
      </c>
      <c r="AA32" s="1081">
        <v>0.01</v>
      </c>
      <c r="AB32" s="281" t="s">
        <v>983</v>
      </c>
      <c r="AC32" s="183" t="s">
        <v>984</v>
      </c>
      <c r="AD32" s="859" t="s">
        <v>72</v>
      </c>
      <c r="AE32" s="246" t="s">
        <v>978</v>
      </c>
      <c r="AF32" s="246" t="s">
        <v>11</v>
      </c>
      <c r="AG32" s="189" t="s">
        <v>20</v>
      </c>
      <c r="AH32" s="189" t="s">
        <v>353</v>
      </c>
      <c r="AI32" s="189" t="s">
        <v>354</v>
      </c>
      <c r="AJ32" s="824">
        <v>0</v>
      </c>
      <c r="AK32" s="194">
        <v>2022</v>
      </c>
      <c r="AL32" s="856">
        <v>45292</v>
      </c>
      <c r="AM32" s="856">
        <v>48579</v>
      </c>
      <c r="AN32" s="824">
        <v>0</v>
      </c>
      <c r="AO32" s="824">
        <v>0</v>
      </c>
      <c r="AP32" s="824">
        <v>20</v>
      </c>
      <c r="AQ32" s="824">
        <v>0</v>
      </c>
      <c r="AR32" s="824">
        <v>0</v>
      </c>
      <c r="AS32" s="824">
        <v>0</v>
      </c>
      <c r="AT32" s="824">
        <v>20</v>
      </c>
      <c r="AU32" s="824">
        <v>0</v>
      </c>
      <c r="AV32" s="824">
        <v>0</v>
      </c>
      <c r="AW32" s="824">
        <v>0</v>
      </c>
      <c r="AX32" s="824">
        <v>20</v>
      </c>
      <c r="AY32" s="824"/>
      <c r="AZ32" s="343"/>
      <c r="BA32" s="263">
        <v>60</v>
      </c>
      <c r="BB32" s="343"/>
      <c r="BC32" s="246"/>
      <c r="BD32" s="343"/>
      <c r="BE32" s="343"/>
      <c r="BF32" s="343"/>
      <c r="BG32" s="858"/>
      <c r="BH32" s="343"/>
      <c r="BI32" s="343"/>
      <c r="BJ32" s="343">
        <v>100</v>
      </c>
      <c r="BK32" s="343">
        <v>100</v>
      </c>
      <c r="BL32" s="343" t="s">
        <v>76</v>
      </c>
      <c r="BM32" s="54">
        <v>7801</v>
      </c>
      <c r="BN32" s="343"/>
      <c r="BO32" s="246"/>
      <c r="BP32" s="343"/>
      <c r="BQ32" s="343"/>
      <c r="BR32" s="343"/>
      <c r="BS32" s="246"/>
      <c r="BT32" s="343"/>
      <c r="BU32" s="343"/>
      <c r="BV32" s="343"/>
      <c r="BW32" s="858"/>
      <c r="BX32" s="343"/>
      <c r="BY32" s="343"/>
      <c r="BZ32" s="343">
        <v>150</v>
      </c>
      <c r="CA32" s="343">
        <v>150</v>
      </c>
      <c r="CB32" s="343"/>
      <c r="CC32" s="858"/>
      <c r="CD32" s="343"/>
      <c r="CE32" s="246"/>
      <c r="CF32" s="343"/>
      <c r="CG32" s="343"/>
      <c r="CH32" s="343"/>
      <c r="CI32" s="246"/>
      <c r="CJ32" s="343"/>
      <c r="CK32" s="343"/>
      <c r="CL32" s="343"/>
      <c r="CM32" s="858"/>
      <c r="CN32" s="857"/>
      <c r="CO32" s="825"/>
      <c r="CP32" s="343">
        <v>200</v>
      </c>
      <c r="CQ32" s="343">
        <v>200</v>
      </c>
      <c r="CR32" s="343"/>
      <c r="CS32" s="858"/>
      <c r="CT32" s="857"/>
      <c r="CU32" s="825"/>
      <c r="CV32" s="825"/>
      <c r="CW32" s="825"/>
      <c r="CX32" s="825"/>
      <c r="CY32" s="169"/>
      <c r="CZ32" s="54"/>
      <c r="DA32" s="54"/>
      <c r="DB32" s="763">
        <v>450</v>
      </c>
      <c r="DC32" s="825" t="s">
        <v>10</v>
      </c>
      <c r="DD32" s="825" t="s">
        <v>683</v>
      </c>
      <c r="DE32" s="825" t="s">
        <v>985</v>
      </c>
      <c r="DF32" s="825" t="s">
        <v>986</v>
      </c>
      <c r="DG32" s="189" t="s">
        <v>987</v>
      </c>
      <c r="DH32" s="826" t="s">
        <v>988</v>
      </c>
      <c r="DI32" s="825" t="s">
        <v>10</v>
      </c>
      <c r="DJ32" s="825" t="s">
        <v>977</v>
      </c>
      <c r="DK32" s="825" t="s">
        <v>328</v>
      </c>
      <c r="DL32" s="825" t="s">
        <v>989</v>
      </c>
      <c r="DM32" s="189"/>
      <c r="DN32" s="826"/>
      <c r="DO32" s="230"/>
    </row>
    <row r="33" spans="1:119" ht="275" customHeight="1">
      <c r="A33" s="304" t="s">
        <v>1161</v>
      </c>
      <c r="B33" s="1101"/>
      <c r="C33" s="348" t="s">
        <v>350</v>
      </c>
      <c r="D33" s="1101"/>
      <c r="E33" s="180" t="s">
        <v>720</v>
      </c>
      <c r="F33" s="180" t="s">
        <v>721</v>
      </c>
      <c r="G33" s="165" t="s">
        <v>1</v>
      </c>
      <c r="H33" s="165" t="s">
        <v>26</v>
      </c>
      <c r="I33" s="879" t="s">
        <v>324</v>
      </c>
      <c r="J33" s="223">
        <v>2023</v>
      </c>
      <c r="K33" s="984">
        <v>44927</v>
      </c>
      <c r="L33" s="984">
        <v>49309</v>
      </c>
      <c r="M33" s="337">
        <v>0.08</v>
      </c>
      <c r="N33" s="337">
        <v>0.15</v>
      </c>
      <c r="O33" s="337">
        <v>0.21</v>
      </c>
      <c r="P33" s="337">
        <v>0.3</v>
      </c>
      <c r="Q33" s="337">
        <v>0.39</v>
      </c>
      <c r="R33" s="337">
        <v>0.48</v>
      </c>
      <c r="S33" s="337">
        <v>0.54</v>
      </c>
      <c r="T33" s="337">
        <v>0.63</v>
      </c>
      <c r="U33" s="337">
        <v>0.72</v>
      </c>
      <c r="V33" s="337">
        <v>0.81</v>
      </c>
      <c r="W33" s="337">
        <v>0.9</v>
      </c>
      <c r="X33" s="337">
        <v>1</v>
      </c>
      <c r="Y33" s="337">
        <v>1</v>
      </c>
      <c r="Z33" s="255" t="s">
        <v>1259</v>
      </c>
      <c r="AA33" s="1081">
        <v>0.01</v>
      </c>
      <c r="AB33" s="281" t="s">
        <v>1258</v>
      </c>
      <c r="AC33" s="183" t="s">
        <v>1260</v>
      </c>
      <c r="AD33" s="859" t="s">
        <v>57</v>
      </c>
      <c r="AE33" s="246" t="s">
        <v>378</v>
      </c>
      <c r="AF33" s="246" t="s">
        <v>1261</v>
      </c>
      <c r="AG33" s="189" t="s">
        <v>20</v>
      </c>
      <c r="AH33" s="189" t="s">
        <v>1262</v>
      </c>
      <c r="AI33" s="246" t="s">
        <v>1263</v>
      </c>
      <c r="AJ33" s="824">
        <v>0</v>
      </c>
      <c r="AK33" s="194">
        <v>0</v>
      </c>
      <c r="AL33" s="856">
        <v>45078</v>
      </c>
      <c r="AM33" s="856">
        <v>49309</v>
      </c>
      <c r="AN33" s="824">
        <v>10</v>
      </c>
      <c r="AO33" s="824">
        <v>10</v>
      </c>
      <c r="AP33" s="824">
        <v>10</v>
      </c>
      <c r="AQ33" s="824">
        <v>10</v>
      </c>
      <c r="AR33" s="824">
        <v>10</v>
      </c>
      <c r="AS33" s="824">
        <v>10</v>
      </c>
      <c r="AT33" s="824">
        <v>10</v>
      </c>
      <c r="AU33" s="824">
        <v>10</v>
      </c>
      <c r="AV33" s="824">
        <v>10</v>
      </c>
      <c r="AW33" s="824">
        <v>10</v>
      </c>
      <c r="AX33" s="824">
        <v>10</v>
      </c>
      <c r="AY33" s="824">
        <v>10</v>
      </c>
      <c r="AZ33" s="766">
        <v>10</v>
      </c>
      <c r="BA33" s="977">
        <v>120</v>
      </c>
      <c r="BB33" s="343"/>
      <c r="BC33" s="246"/>
      <c r="BD33" s="343"/>
      <c r="BE33" s="974"/>
      <c r="BF33" s="343">
        <v>23300000</v>
      </c>
      <c r="BG33" s="858"/>
      <c r="BH33" s="343"/>
      <c r="BI33" s="974"/>
      <c r="BJ33" s="343">
        <v>23300000</v>
      </c>
      <c r="BK33" s="343"/>
      <c r="BL33" s="343"/>
      <c r="BM33" s="54"/>
      <c r="BN33" s="343">
        <v>23300000</v>
      </c>
      <c r="BO33" s="246"/>
      <c r="BP33" s="343"/>
      <c r="BQ33" s="343"/>
      <c r="BR33" s="343">
        <v>23300000</v>
      </c>
      <c r="BS33" s="246"/>
      <c r="BT33" s="343"/>
      <c r="BU33" s="974"/>
      <c r="BV33" s="343">
        <v>23300000</v>
      </c>
      <c r="BW33" s="858"/>
      <c r="BX33" s="343"/>
      <c r="BY33" s="974"/>
      <c r="BZ33" s="343">
        <v>23300000</v>
      </c>
      <c r="CA33" s="343"/>
      <c r="CB33" s="343"/>
      <c r="CC33" s="975"/>
      <c r="CD33" s="343">
        <v>23300000</v>
      </c>
      <c r="CE33" s="246"/>
      <c r="CF33" s="343"/>
      <c r="CG33" s="974"/>
      <c r="CH33" s="343">
        <v>23300000</v>
      </c>
      <c r="CI33" s="246"/>
      <c r="CJ33" s="343"/>
      <c r="CK33" s="974"/>
      <c r="CL33" s="343">
        <v>23300000</v>
      </c>
      <c r="CM33" s="858"/>
      <c r="CN33" s="857"/>
      <c r="CO33" s="976"/>
      <c r="CP33" s="343">
        <v>23300000</v>
      </c>
      <c r="CQ33" s="343"/>
      <c r="CR33" s="343"/>
      <c r="CS33" s="975"/>
      <c r="CT33" s="857">
        <v>23300000</v>
      </c>
      <c r="CU33" s="825"/>
      <c r="CV33" s="825"/>
      <c r="CW33" s="976"/>
      <c r="CX33" s="978">
        <v>23300000</v>
      </c>
      <c r="CY33" s="169"/>
      <c r="CZ33" s="54"/>
      <c r="DA33" s="54"/>
      <c r="DB33" s="763">
        <v>280</v>
      </c>
      <c r="DC33" s="825" t="s">
        <v>399</v>
      </c>
      <c r="DD33" s="825" t="s">
        <v>1264</v>
      </c>
      <c r="DE33" s="825" t="s">
        <v>1265</v>
      </c>
      <c r="DF33" s="825" t="s">
        <v>1266</v>
      </c>
      <c r="DG33" s="189" t="s">
        <v>1267</v>
      </c>
      <c r="DH33" s="979" t="s">
        <v>1268</v>
      </c>
      <c r="DI33" s="981" t="s">
        <v>399</v>
      </c>
      <c r="DJ33" s="982" t="s">
        <v>1264</v>
      </c>
      <c r="DK33" s="981" t="s">
        <v>1269</v>
      </c>
      <c r="DL33" s="981" t="s">
        <v>1270</v>
      </c>
      <c r="DM33" s="981" t="s">
        <v>1267</v>
      </c>
      <c r="DN33" s="983" t="s">
        <v>1272</v>
      </c>
      <c r="DO33" s="243"/>
    </row>
    <row r="34" spans="1:119" ht="275" customHeight="1">
      <c r="A34" s="304" t="s">
        <v>1161</v>
      </c>
      <c r="B34" s="1102"/>
      <c r="C34" s="348" t="s">
        <v>350</v>
      </c>
      <c r="D34" s="1102"/>
      <c r="E34" s="180" t="s">
        <v>720</v>
      </c>
      <c r="F34" s="180" t="s">
        <v>721</v>
      </c>
      <c r="G34" s="165" t="s">
        <v>1</v>
      </c>
      <c r="H34" s="165" t="s">
        <v>26</v>
      </c>
      <c r="I34" s="879" t="s">
        <v>324</v>
      </c>
      <c r="J34" s="223">
        <v>2023</v>
      </c>
      <c r="K34" s="984">
        <v>44927</v>
      </c>
      <c r="L34" s="984">
        <v>49309</v>
      </c>
      <c r="M34" s="337">
        <v>0.08</v>
      </c>
      <c r="N34" s="337">
        <v>0.15</v>
      </c>
      <c r="O34" s="337">
        <v>0.21</v>
      </c>
      <c r="P34" s="337">
        <v>0.3</v>
      </c>
      <c r="Q34" s="337">
        <v>0.39</v>
      </c>
      <c r="R34" s="337">
        <v>0.48</v>
      </c>
      <c r="S34" s="337">
        <v>0.54</v>
      </c>
      <c r="T34" s="337">
        <v>0.63</v>
      </c>
      <c r="U34" s="337">
        <v>0.72</v>
      </c>
      <c r="V34" s="337">
        <v>0.81</v>
      </c>
      <c r="W34" s="337">
        <v>0.9</v>
      </c>
      <c r="X34" s="337">
        <v>1</v>
      </c>
      <c r="Y34" s="337">
        <v>1</v>
      </c>
      <c r="Z34" s="255" t="s">
        <v>1287</v>
      </c>
      <c r="AA34" s="1081">
        <v>0.01</v>
      </c>
      <c r="AB34" s="281" t="s">
        <v>1288</v>
      </c>
      <c r="AC34" s="183" t="s">
        <v>1289</v>
      </c>
      <c r="AD34" s="147" t="s">
        <v>86</v>
      </c>
      <c r="AE34" s="256" t="s">
        <v>352</v>
      </c>
      <c r="AF34" s="165" t="s">
        <v>1</v>
      </c>
      <c r="AG34" s="165" t="s">
        <v>20</v>
      </c>
      <c r="AH34" s="189" t="s">
        <v>353</v>
      </c>
      <c r="AI34" s="246" t="s">
        <v>354</v>
      </c>
      <c r="AJ34" s="305" t="s">
        <v>324</v>
      </c>
      <c r="AK34" s="305" t="s">
        <v>354</v>
      </c>
      <c r="AL34" s="856">
        <v>45292</v>
      </c>
      <c r="AM34" s="856">
        <v>49309</v>
      </c>
      <c r="AN34" s="824"/>
      <c r="AO34" s="824"/>
      <c r="AP34" s="824">
        <v>1</v>
      </c>
      <c r="AQ34" s="824"/>
      <c r="AR34" s="824">
        <v>1</v>
      </c>
      <c r="AS34" s="824"/>
      <c r="AT34" s="824">
        <v>1</v>
      </c>
      <c r="AU34" s="824"/>
      <c r="AV34" s="824">
        <v>1</v>
      </c>
      <c r="AW34" s="824"/>
      <c r="AX34" s="824">
        <v>1</v>
      </c>
      <c r="AY34" s="824"/>
      <c r="AZ34" s="766">
        <v>1</v>
      </c>
      <c r="BA34" s="977">
        <v>6</v>
      </c>
      <c r="BB34" s="343"/>
      <c r="BC34" s="246"/>
      <c r="BD34" s="343"/>
      <c r="BE34" s="974"/>
      <c r="BF34" s="343"/>
      <c r="BG34" s="858"/>
      <c r="BH34" s="343"/>
      <c r="BI34" s="974"/>
      <c r="BJ34" s="169">
        <v>5</v>
      </c>
      <c r="BK34" s="169">
        <v>5</v>
      </c>
      <c r="BL34" s="217" t="s">
        <v>76</v>
      </c>
      <c r="BM34" s="54">
        <v>7685</v>
      </c>
      <c r="BN34" s="169"/>
      <c r="BO34" s="169"/>
      <c r="BP34" s="54"/>
      <c r="BQ34" s="54"/>
      <c r="BR34" s="169">
        <v>6</v>
      </c>
      <c r="BS34" s="169"/>
      <c r="BT34" s="54" t="s">
        <v>76</v>
      </c>
      <c r="BU34" s="55"/>
      <c r="BV34" s="169"/>
      <c r="BW34" s="169"/>
      <c r="BX34" s="54"/>
      <c r="BY34" s="55"/>
      <c r="BZ34" s="169">
        <v>6</v>
      </c>
      <c r="CA34" s="55"/>
      <c r="CB34" s="54" t="s">
        <v>76</v>
      </c>
      <c r="CC34" s="55"/>
      <c r="CD34" s="169"/>
      <c r="CE34" s="55"/>
      <c r="CF34" s="54"/>
      <c r="CG34" s="55"/>
      <c r="CH34" s="169">
        <v>6</v>
      </c>
      <c r="CI34" s="55"/>
      <c r="CJ34" s="54" t="s">
        <v>76</v>
      </c>
      <c r="CK34" s="55"/>
      <c r="CL34" s="169"/>
      <c r="CM34" s="55"/>
      <c r="CN34" s="54"/>
      <c r="CO34" s="55"/>
      <c r="CP34" s="169">
        <v>6</v>
      </c>
      <c r="CQ34" s="55"/>
      <c r="CR34" s="54" t="s">
        <v>76</v>
      </c>
      <c r="CS34" s="55"/>
      <c r="CT34" s="169"/>
      <c r="CU34" s="55"/>
      <c r="CV34" s="54"/>
      <c r="CW34" s="55"/>
      <c r="CX34" s="169">
        <v>7</v>
      </c>
      <c r="CY34" s="169"/>
      <c r="CZ34" s="54" t="s">
        <v>76</v>
      </c>
      <c r="DA34" s="54"/>
      <c r="DB34" s="763">
        <f>SUM(BJ34,BR34,BZ34,CH34,CP34,CX34)</f>
        <v>36</v>
      </c>
      <c r="DC34" s="165" t="s">
        <v>10</v>
      </c>
      <c r="DD34" s="171" t="s">
        <v>327</v>
      </c>
      <c r="DE34" s="165" t="s">
        <v>328</v>
      </c>
      <c r="DF34" s="220" t="s">
        <v>733</v>
      </c>
      <c r="DG34" s="165" t="s">
        <v>867</v>
      </c>
      <c r="DH34" s="358" t="s">
        <v>471</v>
      </c>
      <c r="DI34" s="981"/>
      <c r="DJ34" s="982"/>
      <c r="DK34" s="981"/>
      <c r="DL34" s="981"/>
      <c r="DM34" s="981"/>
      <c r="DN34" s="983"/>
      <c r="DO34" s="243"/>
    </row>
    <row r="35" spans="1:119" ht="129" customHeight="1">
      <c r="A35" s="255" t="s">
        <v>1162</v>
      </c>
      <c r="B35" s="1096">
        <v>0.2</v>
      </c>
      <c r="C35" s="165" t="s">
        <v>791</v>
      </c>
      <c r="D35" s="1096">
        <v>0.08</v>
      </c>
      <c r="E35" s="165" t="s">
        <v>792</v>
      </c>
      <c r="F35" s="165" t="s">
        <v>793</v>
      </c>
      <c r="G35" s="165" t="s">
        <v>358</v>
      </c>
      <c r="H35" s="165" t="s">
        <v>26</v>
      </c>
      <c r="I35" s="198" t="s">
        <v>324</v>
      </c>
      <c r="J35" s="191">
        <v>2022</v>
      </c>
      <c r="K35" s="181">
        <v>44927</v>
      </c>
      <c r="L35" s="181">
        <v>49309</v>
      </c>
      <c r="M35" s="197">
        <v>0.51</v>
      </c>
      <c r="N35" s="197">
        <v>0.52</v>
      </c>
      <c r="O35" s="197">
        <v>0.53</v>
      </c>
      <c r="P35" s="197">
        <v>0.54</v>
      </c>
      <c r="Q35" s="197">
        <v>0.55000000000000004</v>
      </c>
      <c r="R35" s="197">
        <v>0.56000000000000005</v>
      </c>
      <c r="S35" s="197">
        <v>0.56999999999999995</v>
      </c>
      <c r="T35" s="197">
        <v>0.57999999999999996</v>
      </c>
      <c r="U35" s="197">
        <v>0.59</v>
      </c>
      <c r="V35" s="197">
        <v>0.6</v>
      </c>
      <c r="W35" s="197">
        <v>0.61</v>
      </c>
      <c r="X35" s="197">
        <v>0.62</v>
      </c>
      <c r="Y35" s="197">
        <v>0.62</v>
      </c>
      <c r="Z35" s="314" t="s">
        <v>896</v>
      </c>
      <c r="AA35" s="270">
        <v>0.02</v>
      </c>
      <c r="AB35" s="274" t="s">
        <v>897</v>
      </c>
      <c r="AC35" s="183" t="s">
        <v>898</v>
      </c>
      <c r="AD35" s="147" t="s">
        <v>86</v>
      </c>
      <c r="AE35" s="256" t="s">
        <v>352</v>
      </c>
      <c r="AF35" s="165" t="s">
        <v>1</v>
      </c>
      <c r="AG35" s="165" t="s">
        <v>20</v>
      </c>
      <c r="AH35" s="189" t="s">
        <v>353</v>
      </c>
      <c r="AI35" s="246" t="s">
        <v>354</v>
      </c>
      <c r="AJ35" s="189" t="s">
        <v>324</v>
      </c>
      <c r="AK35" s="189" t="s">
        <v>354</v>
      </c>
      <c r="AL35" s="181">
        <v>45292</v>
      </c>
      <c r="AM35" s="181">
        <v>49309</v>
      </c>
      <c r="AN35" s="211"/>
      <c r="AO35" s="211"/>
      <c r="AP35" s="211">
        <v>2</v>
      </c>
      <c r="AQ35" s="211">
        <v>1</v>
      </c>
      <c r="AR35" s="211">
        <v>1</v>
      </c>
      <c r="AS35" s="211">
        <v>1</v>
      </c>
      <c r="AT35" s="211">
        <v>1</v>
      </c>
      <c r="AU35" s="211">
        <v>1</v>
      </c>
      <c r="AV35" s="211">
        <v>1</v>
      </c>
      <c r="AW35" s="211">
        <v>1</v>
      </c>
      <c r="AX35" s="211">
        <v>1</v>
      </c>
      <c r="AY35" s="211">
        <v>1</v>
      </c>
      <c r="AZ35" s="211">
        <v>1</v>
      </c>
      <c r="BA35" s="211">
        <f>SUM(AN35:AZ35)</f>
        <v>12</v>
      </c>
      <c r="BB35" s="169"/>
      <c r="BC35" s="169"/>
      <c r="BD35" s="54"/>
      <c r="BE35" s="55"/>
      <c r="BF35" s="169"/>
      <c r="BG35" s="169"/>
      <c r="BH35" s="189"/>
      <c r="BI35" s="55"/>
      <c r="BJ35" s="169">
        <v>35</v>
      </c>
      <c r="BK35" s="169">
        <v>35</v>
      </c>
      <c r="BL35" s="189" t="s">
        <v>76</v>
      </c>
      <c r="BM35" s="55">
        <v>7685</v>
      </c>
      <c r="BN35" s="169">
        <v>25</v>
      </c>
      <c r="BO35" s="169">
        <v>25</v>
      </c>
      <c r="BP35" s="189" t="s">
        <v>76</v>
      </c>
      <c r="BQ35" s="54">
        <v>7685</v>
      </c>
      <c r="BR35" s="169">
        <v>14</v>
      </c>
      <c r="BS35" s="169"/>
      <c r="BT35" s="54" t="s">
        <v>76</v>
      </c>
      <c r="BU35" s="54"/>
      <c r="BV35" s="169">
        <v>15</v>
      </c>
      <c r="BW35" s="169"/>
      <c r="BX35" s="54" t="s">
        <v>76</v>
      </c>
      <c r="BY35" s="55"/>
      <c r="BZ35" s="169">
        <v>15</v>
      </c>
      <c r="CA35" s="169"/>
      <c r="CB35" s="54" t="s">
        <v>76</v>
      </c>
      <c r="CC35" s="55"/>
      <c r="CD35" s="169">
        <v>16</v>
      </c>
      <c r="CE35" s="169"/>
      <c r="CF35" s="54" t="s">
        <v>76</v>
      </c>
      <c r="CG35" s="55"/>
      <c r="CH35" s="169">
        <v>16</v>
      </c>
      <c r="CI35" s="169"/>
      <c r="CJ35" s="54" t="s">
        <v>76</v>
      </c>
      <c r="CK35" s="55"/>
      <c r="CL35" s="169">
        <v>16</v>
      </c>
      <c r="CM35" s="169"/>
      <c r="CN35" s="54" t="s">
        <v>76</v>
      </c>
      <c r="CO35" s="55"/>
      <c r="CP35" s="169">
        <v>16</v>
      </c>
      <c r="CQ35" s="169"/>
      <c r="CR35" s="54" t="s">
        <v>76</v>
      </c>
      <c r="CS35" s="55"/>
      <c r="CT35" s="169">
        <v>17</v>
      </c>
      <c r="CU35" s="169"/>
      <c r="CV35" s="54" t="s">
        <v>76</v>
      </c>
      <c r="CW35" s="55"/>
      <c r="CX35" s="169">
        <v>17</v>
      </c>
      <c r="CY35" s="169"/>
      <c r="CZ35" s="54" t="s">
        <v>76</v>
      </c>
      <c r="DA35" s="55"/>
      <c r="DB35" s="169">
        <f>SUM(BJ35,BN35,BR35,BV35,BZ35,CD35,CH35,CL35,CP35,CT35,CX35)</f>
        <v>202</v>
      </c>
      <c r="DC35" s="165" t="s">
        <v>10</v>
      </c>
      <c r="DD35" s="171" t="s">
        <v>327</v>
      </c>
      <c r="DE35" s="165" t="s">
        <v>328</v>
      </c>
      <c r="DF35" s="220" t="s">
        <v>733</v>
      </c>
      <c r="DG35" s="165" t="s">
        <v>1324</v>
      </c>
      <c r="DH35" s="358" t="s">
        <v>471</v>
      </c>
      <c r="DI35" s="220"/>
      <c r="DJ35" s="980"/>
      <c r="DK35" s="220"/>
      <c r="DL35" s="220"/>
      <c r="DM35" s="220"/>
      <c r="DN35" s="257"/>
      <c r="DO35" s="216" t="s">
        <v>359</v>
      </c>
    </row>
    <row r="36" spans="1:119" ht="147.75" customHeight="1">
      <c r="A36" s="255" t="s">
        <v>1162</v>
      </c>
      <c r="B36" s="1105"/>
      <c r="C36" s="165" t="s">
        <v>791</v>
      </c>
      <c r="D36" s="1101"/>
      <c r="E36" s="165" t="s">
        <v>792</v>
      </c>
      <c r="F36" s="165" t="s">
        <v>793</v>
      </c>
      <c r="G36" s="165" t="s">
        <v>358</v>
      </c>
      <c r="H36" s="165" t="s">
        <v>26</v>
      </c>
      <c r="I36" s="198" t="s">
        <v>324</v>
      </c>
      <c r="J36" s="191">
        <v>2022</v>
      </c>
      <c r="K36" s="181">
        <v>44927</v>
      </c>
      <c r="L36" s="181">
        <v>49309</v>
      </c>
      <c r="M36" s="197">
        <v>0.51</v>
      </c>
      <c r="N36" s="197">
        <v>0.52</v>
      </c>
      <c r="O36" s="197">
        <v>0.53</v>
      </c>
      <c r="P36" s="197">
        <v>0.54</v>
      </c>
      <c r="Q36" s="197">
        <v>0.55000000000000004</v>
      </c>
      <c r="R36" s="197">
        <v>0.56000000000000005</v>
      </c>
      <c r="S36" s="197">
        <v>0.56999999999999995</v>
      </c>
      <c r="T36" s="197">
        <v>0.57999999999999996</v>
      </c>
      <c r="U36" s="197">
        <v>0.59</v>
      </c>
      <c r="V36" s="197">
        <v>0.6</v>
      </c>
      <c r="W36" s="197">
        <v>0.61</v>
      </c>
      <c r="X36" s="197">
        <v>0.62</v>
      </c>
      <c r="Y36" s="197">
        <v>0.62</v>
      </c>
      <c r="Z36" s="314" t="s">
        <v>803</v>
      </c>
      <c r="AA36" s="270">
        <v>0.03</v>
      </c>
      <c r="AB36" s="653" t="s">
        <v>772</v>
      </c>
      <c r="AC36" s="183" t="s">
        <v>771</v>
      </c>
      <c r="AD36" s="147" t="s">
        <v>86</v>
      </c>
      <c r="AE36" s="256" t="s">
        <v>352</v>
      </c>
      <c r="AF36" s="165" t="s">
        <v>1</v>
      </c>
      <c r="AG36" s="165" t="s">
        <v>20</v>
      </c>
      <c r="AH36" s="189" t="s">
        <v>353</v>
      </c>
      <c r="AI36" s="246" t="s">
        <v>354</v>
      </c>
      <c r="AJ36" s="305">
        <v>106</v>
      </c>
      <c r="AK36" s="189">
        <v>2022</v>
      </c>
      <c r="AL36" s="181">
        <v>45292</v>
      </c>
      <c r="AM36" s="181">
        <v>49309</v>
      </c>
      <c r="AN36" s="211"/>
      <c r="AO36" s="211"/>
      <c r="AP36" s="211">
        <v>20</v>
      </c>
      <c r="AQ36" s="211">
        <v>20</v>
      </c>
      <c r="AR36" s="211">
        <v>20</v>
      </c>
      <c r="AS36" s="211">
        <v>20</v>
      </c>
      <c r="AT36" s="211">
        <v>20</v>
      </c>
      <c r="AU36" s="211">
        <v>20</v>
      </c>
      <c r="AV36" s="211">
        <v>20</v>
      </c>
      <c r="AW36" s="211">
        <v>20</v>
      </c>
      <c r="AX36" s="211">
        <v>20</v>
      </c>
      <c r="AY36" s="211">
        <v>20</v>
      </c>
      <c r="AZ36" s="211">
        <v>20</v>
      </c>
      <c r="BA36" s="211">
        <f>SUM(AO36:AZ36)</f>
        <v>220</v>
      </c>
      <c r="BB36" s="169"/>
      <c r="BC36" s="169"/>
      <c r="BD36" s="54"/>
      <c r="BE36" s="55"/>
      <c r="BF36" s="169"/>
      <c r="BG36" s="169"/>
      <c r="BH36" s="189"/>
      <c r="BI36" s="55"/>
      <c r="BJ36" s="169">
        <v>11</v>
      </c>
      <c r="BK36" s="169">
        <v>11</v>
      </c>
      <c r="BL36" s="189" t="s">
        <v>379</v>
      </c>
      <c r="BM36" s="55">
        <v>7685</v>
      </c>
      <c r="BN36" s="169">
        <v>11</v>
      </c>
      <c r="BO36" s="169"/>
      <c r="BP36" s="54" t="s">
        <v>76</v>
      </c>
      <c r="BQ36" s="54"/>
      <c r="BR36" s="169">
        <v>11</v>
      </c>
      <c r="BS36" s="169"/>
      <c r="BT36" s="54" t="s">
        <v>76</v>
      </c>
      <c r="BU36" s="55"/>
      <c r="BV36" s="169">
        <v>12</v>
      </c>
      <c r="BW36" s="169"/>
      <c r="BX36" s="54" t="s">
        <v>76</v>
      </c>
      <c r="BY36" s="55"/>
      <c r="BZ36" s="169">
        <v>12</v>
      </c>
      <c r="CA36" s="169"/>
      <c r="CB36" s="54" t="s">
        <v>76</v>
      </c>
      <c r="CC36" s="55"/>
      <c r="CD36" s="169">
        <v>12</v>
      </c>
      <c r="CE36" s="55"/>
      <c r="CF36" s="54" t="s">
        <v>76</v>
      </c>
      <c r="CG36" s="55"/>
      <c r="CH36" s="169">
        <v>13</v>
      </c>
      <c r="CI36" s="55"/>
      <c r="CJ36" s="54" t="s">
        <v>76</v>
      </c>
      <c r="CK36" s="55"/>
      <c r="CL36" s="169">
        <v>13</v>
      </c>
      <c r="CM36" s="55"/>
      <c r="CN36" s="54" t="s">
        <v>76</v>
      </c>
      <c r="CO36" s="55"/>
      <c r="CP36" s="169">
        <v>13</v>
      </c>
      <c r="CQ36" s="55"/>
      <c r="CR36" s="54" t="s">
        <v>76</v>
      </c>
      <c r="CS36" s="55"/>
      <c r="CT36" s="169">
        <v>13</v>
      </c>
      <c r="CU36" s="55"/>
      <c r="CV36" s="54" t="s">
        <v>76</v>
      </c>
      <c r="CW36" s="55"/>
      <c r="CX36" s="169">
        <v>13</v>
      </c>
      <c r="CY36" s="169"/>
      <c r="CZ36" s="54" t="s">
        <v>76</v>
      </c>
      <c r="DA36" s="54"/>
      <c r="DB36" s="814">
        <f>SUM(BF36,BJ36,BN36,BR36,BV36,BZ36,CD36,CH36,CL36,CP36,CT36,CX36)</f>
        <v>134</v>
      </c>
      <c r="DC36" s="165" t="s">
        <v>10</v>
      </c>
      <c r="DD36" s="171" t="s">
        <v>327</v>
      </c>
      <c r="DE36" s="165" t="s">
        <v>328</v>
      </c>
      <c r="DF36" s="220" t="s">
        <v>733</v>
      </c>
      <c r="DG36" s="165" t="s">
        <v>734</v>
      </c>
      <c r="DH36" s="358" t="s">
        <v>471</v>
      </c>
      <c r="DI36" s="220"/>
      <c r="DJ36" s="220"/>
      <c r="DK36" s="220"/>
      <c r="DL36" s="220"/>
      <c r="DM36" s="220"/>
      <c r="DN36" s="257"/>
      <c r="DO36" s="425"/>
    </row>
    <row r="37" spans="1:119" ht="147.75" customHeight="1">
      <c r="A37" s="255" t="s">
        <v>1162</v>
      </c>
      <c r="B37" s="1105"/>
      <c r="C37" s="165" t="s">
        <v>791</v>
      </c>
      <c r="D37" s="1102"/>
      <c r="E37" s="165" t="s">
        <v>792</v>
      </c>
      <c r="F37" s="165" t="s">
        <v>793</v>
      </c>
      <c r="G37" s="165" t="s">
        <v>358</v>
      </c>
      <c r="H37" s="165" t="s">
        <v>26</v>
      </c>
      <c r="I37" s="198" t="s">
        <v>324</v>
      </c>
      <c r="J37" s="191">
        <v>2023</v>
      </c>
      <c r="K37" s="181">
        <v>44927</v>
      </c>
      <c r="L37" s="181">
        <v>49309</v>
      </c>
      <c r="M37" s="197">
        <v>0.51</v>
      </c>
      <c r="N37" s="197">
        <v>0.52</v>
      </c>
      <c r="O37" s="197">
        <v>0.53</v>
      </c>
      <c r="P37" s="197">
        <v>0.54</v>
      </c>
      <c r="Q37" s="197">
        <v>0.55000000000000004</v>
      </c>
      <c r="R37" s="197">
        <v>0.56000000000000005</v>
      </c>
      <c r="S37" s="197">
        <v>0.56999999999999995</v>
      </c>
      <c r="T37" s="197">
        <v>0.57999999999999996</v>
      </c>
      <c r="U37" s="197">
        <v>0.59</v>
      </c>
      <c r="V37" s="197">
        <v>0.6</v>
      </c>
      <c r="W37" s="197">
        <v>0.61</v>
      </c>
      <c r="X37" s="197">
        <v>0.62</v>
      </c>
      <c r="Y37" s="197">
        <v>0.62</v>
      </c>
      <c r="Z37" s="314" t="s">
        <v>856</v>
      </c>
      <c r="AA37" s="270">
        <v>0.03</v>
      </c>
      <c r="AB37" s="653" t="s">
        <v>857</v>
      </c>
      <c r="AC37" s="183" t="s">
        <v>858</v>
      </c>
      <c r="AD37" s="147" t="s">
        <v>86</v>
      </c>
      <c r="AE37" s="256" t="s">
        <v>352</v>
      </c>
      <c r="AF37" s="165" t="s">
        <v>1</v>
      </c>
      <c r="AG37" s="165" t="s">
        <v>20</v>
      </c>
      <c r="AH37" s="189" t="s">
        <v>353</v>
      </c>
      <c r="AI37" s="246" t="s">
        <v>354</v>
      </c>
      <c r="AJ37" s="305" t="s">
        <v>324</v>
      </c>
      <c r="AK37" s="189" t="s">
        <v>354</v>
      </c>
      <c r="AL37" s="181">
        <v>44927</v>
      </c>
      <c r="AM37" s="181">
        <v>49309</v>
      </c>
      <c r="AN37" s="211"/>
      <c r="AO37" s="211">
        <v>9</v>
      </c>
      <c r="AP37" s="211">
        <v>21</v>
      </c>
      <c r="AQ37" s="211">
        <v>21</v>
      </c>
      <c r="AR37" s="211">
        <v>21</v>
      </c>
      <c r="AS37" s="211">
        <v>21</v>
      </c>
      <c r="AT37" s="211">
        <v>21</v>
      </c>
      <c r="AU37" s="211">
        <v>21</v>
      </c>
      <c r="AV37" s="211">
        <v>21</v>
      </c>
      <c r="AW37" s="211">
        <v>21</v>
      </c>
      <c r="AX37" s="211">
        <v>21</v>
      </c>
      <c r="AY37" s="211">
        <v>21</v>
      </c>
      <c r="AZ37" s="211">
        <v>21</v>
      </c>
      <c r="BA37" s="211">
        <f>SUM(AO37:AZ37)</f>
        <v>240</v>
      </c>
      <c r="BB37" s="169"/>
      <c r="BC37" s="169"/>
      <c r="BD37" s="54"/>
      <c r="BE37" s="55"/>
      <c r="BF37" s="169">
        <v>4</v>
      </c>
      <c r="BG37" s="169">
        <v>4</v>
      </c>
      <c r="BH37" s="189" t="s">
        <v>76</v>
      </c>
      <c r="BI37" s="55">
        <v>7685</v>
      </c>
      <c r="BJ37" s="169">
        <v>4</v>
      </c>
      <c r="BK37" s="169">
        <v>4</v>
      </c>
      <c r="BL37" s="189" t="s">
        <v>76</v>
      </c>
      <c r="BM37" s="55">
        <v>7685</v>
      </c>
      <c r="BN37" s="169">
        <v>4</v>
      </c>
      <c r="BO37" s="169"/>
      <c r="BP37" s="54" t="s">
        <v>76</v>
      </c>
      <c r="BQ37" s="54"/>
      <c r="BR37" s="169">
        <v>4</v>
      </c>
      <c r="BS37" s="169"/>
      <c r="BT37" s="54" t="s">
        <v>76</v>
      </c>
      <c r="BU37" s="55"/>
      <c r="BV37" s="169">
        <v>4</v>
      </c>
      <c r="BW37" s="169"/>
      <c r="BX37" s="54" t="s">
        <v>76</v>
      </c>
      <c r="BY37" s="55"/>
      <c r="BZ37" s="169">
        <v>5</v>
      </c>
      <c r="CA37" s="169"/>
      <c r="CB37" s="55" t="s">
        <v>76</v>
      </c>
      <c r="CC37" s="55"/>
      <c r="CD37" s="169">
        <v>5</v>
      </c>
      <c r="CE37" s="55"/>
      <c r="CF37" s="55" t="s">
        <v>76</v>
      </c>
      <c r="CG37" s="55"/>
      <c r="CH37" s="169">
        <v>5</v>
      </c>
      <c r="CI37" s="55"/>
      <c r="CJ37" s="55" t="s">
        <v>76</v>
      </c>
      <c r="CK37" s="55"/>
      <c r="CL37" s="169">
        <v>5</v>
      </c>
      <c r="CM37" s="55"/>
      <c r="CN37" s="55" t="s">
        <v>76</v>
      </c>
      <c r="CO37" s="55"/>
      <c r="CP37" s="169">
        <v>5</v>
      </c>
      <c r="CQ37" s="55"/>
      <c r="CR37" s="55" t="s">
        <v>76</v>
      </c>
      <c r="CS37" s="55"/>
      <c r="CT37" s="169">
        <v>5</v>
      </c>
      <c r="CU37" s="55"/>
      <c r="CV37" s="55" t="s">
        <v>76</v>
      </c>
      <c r="CW37" s="55"/>
      <c r="CX37" s="169">
        <v>6</v>
      </c>
      <c r="CY37" s="169"/>
      <c r="CZ37" s="55" t="s">
        <v>76</v>
      </c>
      <c r="DA37" s="54"/>
      <c r="DB37" s="814">
        <f>SUM(BF37,BJ37,BN37,BR37,BV37,BZ37,CD37,CH37,CL37,CP37,CT37,CX37)</f>
        <v>56</v>
      </c>
      <c r="DC37" s="165" t="s">
        <v>10</v>
      </c>
      <c r="DD37" s="171" t="s">
        <v>327</v>
      </c>
      <c r="DE37" s="165" t="s">
        <v>328</v>
      </c>
      <c r="DF37" s="220" t="s">
        <v>733</v>
      </c>
      <c r="DG37" s="165" t="s">
        <v>834</v>
      </c>
      <c r="DH37" s="358" t="s">
        <v>471</v>
      </c>
      <c r="DI37" s="220" t="s">
        <v>10</v>
      </c>
      <c r="DJ37" s="220" t="s">
        <v>327</v>
      </c>
      <c r="DK37" s="165" t="s">
        <v>862</v>
      </c>
      <c r="DL37" s="220" t="s">
        <v>863</v>
      </c>
      <c r="DM37" s="777">
        <v>2417900</v>
      </c>
      <c r="DN37" s="776" t="s">
        <v>864</v>
      </c>
      <c r="DO37" s="425"/>
    </row>
    <row r="38" spans="1:119" ht="129.75" customHeight="1">
      <c r="A38" s="255" t="s">
        <v>1162</v>
      </c>
      <c r="B38" s="1105"/>
      <c r="C38" s="165" t="s">
        <v>769</v>
      </c>
      <c r="D38" s="270">
        <v>0.06</v>
      </c>
      <c r="E38" s="186" t="s">
        <v>794</v>
      </c>
      <c r="F38" s="165" t="s">
        <v>363</v>
      </c>
      <c r="G38" s="165" t="s">
        <v>358</v>
      </c>
      <c r="H38" s="165" t="s">
        <v>26</v>
      </c>
      <c r="I38" s="271">
        <v>4.5999999999999999E-2</v>
      </c>
      <c r="J38" s="54">
        <v>2020</v>
      </c>
      <c r="K38" s="168">
        <v>44927</v>
      </c>
      <c r="L38" s="181">
        <v>49309</v>
      </c>
      <c r="M38" s="271" t="s">
        <v>364</v>
      </c>
      <c r="N38" s="271" t="s">
        <v>365</v>
      </c>
      <c r="O38" s="338">
        <v>0.05</v>
      </c>
      <c r="P38" s="271" t="s">
        <v>366</v>
      </c>
      <c r="Q38" s="271" t="s">
        <v>367</v>
      </c>
      <c r="R38" s="271" t="s">
        <v>368</v>
      </c>
      <c r="S38" s="271" t="s">
        <v>369</v>
      </c>
      <c r="T38" s="271" t="s">
        <v>370</v>
      </c>
      <c r="U38" s="271" t="s">
        <v>371</v>
      </c>
      <c r="V38" s="271" t="s">
        <v>372</v>
      </c>
      <c r="W38" s="271" t="s">
        <v>373</v>
      </c>
      <c r="X38" s="338">
        <v>0.06</v>
      </c>
      <c r="Y38" s="338">
        <v>0.06</v>
      </c>
      <c r="Z38" s="255" t="s">
        <v>709</v>
      </c>
      <c r="AA38" s="270">
        <v>0.06</v>
      </c>
      <c r="AB38" s="221" t="s">
        <v>374</v>
      </c>
      <c r="AC38" s="165" t="s">
        <v>375</v>
      </c>
      <c r="AD38" s="147" t="s">
        <v>69</v>
      </c>
      <c r="AE38" s="256" t="s">
        <v>339</v>
      </c>
      <c r="AF38" s="165" t="s">
        <v>11</v>
      </c>
      <c r="AG38" s="165" t="s">
        <v>23</v>
      </c>
      <c r="AH38" s="189" t="s">
        <v>330</v>
      </c>
      <c r="AI38" s="246">
        <v>545</v>
      </c>
      <c r="AJ38" s="189" t="s">
        <v>324</v>
      </c>
      <c r="AK38" s="305">
        <v>2021</v>
      </c>
      <c r="AL38" s="307">
        <v>44927</v>
      </c>
      <c r="AM38" s="307">
        <v>48944</v>
      </c>
      <c r="AN38" s="345"/>
      <c r="AO38" s="345">
        <v>1</v>
      </c>
      <c r="AP38" s="345">
        <v>1</v>
      </c>
      <c r="AQ38" s="345">
        <v>1</v>
      </c>
      <c r="AR38" s="345">
        <v>1</v>
      </c>
      <c r="AS38" s="345">
        <v>1</v>
      </c>
      <c r="AT38" s="345">
        <v>1</v>
      </c>
      <c r="AU38" s="345">
        <v>1</v>
      </c>
      <c r="AV38" s="345">
        <v>1</v>
      </c>
      <c r="AW38" s="345">
        <v>1</v>
      </c>
      <c r="AX38" s="345">
        <v>1</v>
      </c>
      <c r="AY38" s="345">
        <v>1</v>
      </c>
      <c r="AZ38" s="345">
        <v>1</v>
      </c>
      <c r="BA38" s="280">
        <v>1</v>
      </c>
      <c r="BB38" s="277"/>
      <c r="BC38" s="277"/>
      <c r="BD38" s="54"/>
      <c r="BE38" s="55"/>
      <c r="BF38" s="169">
        <v>1</v>
      </c>
      <c r="BG38" s="169">
        <v>1</v>
      </c>
      <c r="BH38" s="189" t="s">
        <v>76</v>
      </c>
      <c r="BI38" s="55">
        <v>7685</v>
      </c>
      <c r="BJ38" s="169">
        <v>1</v>
      </c>
      <c r="BK38" s="169">
        <v>1</v>
      </c>
      <c r="BL38" s="189" t="s">
        <v>76</v>
      </c>
      <c r="BM38" s="55">
        <v>7685</v>
      </c>
      <c r="BN38" s="169">
        <v>1</v>
      </c>
      <c r="BO38" s="169">
        <v>1</v>
      </c>
      <c r="BP38" s="189" t="s">
        <v>76</v>
      </c>
      <c r="BQ38" s="55">
        <v>7685</v>
      </c>
      <c r="BR38" s="169">
        <v>1</v>
      </c>
      <c r="BS38" s="169">
        <v>1</v>
      </c>
      <c r="BT38" s="189" t="s">
        <v>76</v>
      </c>
      <c r="BU38" s="55">
        <v>7685</v>
      </c>
      <c r="BV38" s="169">
        <v>1</v>
      </c>
      <c r="BW38" s="169">
        <v>1</v>
      </c>
      <c r="BX38" s="189" t="s">
        <v>76</v>
      </c>
      <c r="BY38" s="55">
        <v>7685</v>
      </c>
      <c r="BZ38" s="169">
        <v>1</v>
      </c>
      <c r="CA38" s="169">
        <v>1</v>
      </c>
      <c r="CB38" s="189" t="s">
        <v>76</v>
      </c>
      <c r="CC38" s="55">
        <v>7685</v>
      </c>
      <c r="CD38" s="169">
        <v>1</v>
      </c>
      <c r="CE38" s="169">
        <v>1</v>
      </c>
      <c r="CF38" s="189" t="s">
        <v>76</v>
      </c>
      <c r="CG38" s="55">
        <v>7685</v>
      </c>
      <c r="CH38" s="169">
        <v>1</v>
      </c>
      <c r="CI38" s="169">
        <v>1</v>
      </c>
      <c r="CJ38" s="189" t="s">
        <v>76</v>
      </c>
      <c r="CK38" s="55">
        <v>7685</v>
      </c>
      <c r="CL38" s="169">
        <v>1</v>
      </c>
      <c r="CM38" s="169">
        <v>1</v>
      </c>
      <c r="CN38" s="189" t="s">
        <v>76</v>
      </c>
      <c r="CO38" s="55">
        <v>7685</v>
      </c>
      <c r="CP38" s="169">
        <v>1</v>
      </c>
      <c r="CQ38" s="169">
        <v>1</v>
      </c>
      <c r="CR38" s="189" t="s">
        <v>76</v>
      </c>
      <c r="CS38" s="55">
        <v>7685</v>
      </c>
      <c r="CT38" s="169">
        <v>1</v>
      </c>
      <c r="CU38" s="169">
        <v>1</v>
      </c>
      <c r="CV38" s="189" t="s">
        <v>76</v>
      </c>
      <c r="CW38" s="55">
        <v>7685</v>
      </c>
      <c r="CX38" s="169">
        <v>1</v>
      </c>
      <c r="CY38" s="169">
        <v>1</v>
      </c>
      <c r="CZ38" s="189" t="s">
        <v>76</v>
      </c>
      <c r="DA38" s="55">
        <v>7685</v>
      </c>
      <c r="DB38" s="819">
        <v>12</v>
      </c>
      <c r="DC38" s="165" t="s">
        <v>10</v>
      </c>
      <c r="DD38" s="171" t="s">
        <v>327</v>
      </c>
      <c r="DE38" s="165" t="s">
        <v>328</v>
      </c>
      <c r="DF38" s="220" t="s">
        <v>733</v>
      </c>
      <c r="DG38" s="165" t="s">
        <v>834</v>
      </c>
      <c r="DH38" s="358" t="s">
        <v>471</v>
      </c>
      <c r="DI38" s="165" t="s">
        <v>730</v>
      </c>
      <c r="DJ38" s="171" t="s">
        <v>731</v>
      </c>
      <c r="DK38" s="165" t="s">
        <v>732</v>
      </c>
      <c r="DL38" s="165" t="s">
        <v>567</v>
      </c>
      <c r="DM38" s="165">
        <v>3138862461</v>
      </c>
      <c r="DN38" s="523" t="s">
        <v>568</v>
      </c>
      <c r="DO38" s="425" t="s">
        <v>775</v>
      </c>
    </row>
    <row r="39" spans="1:119" ht="131.25" customHeight="1">
      <c r="A39" s="255" t="s">
        <v>1162</v>
      </c>
      <c r="B39" s="1105"/>
      <c r="C39" s="165" t="s">
        <v>705</v>
      </c>
      <c r="D39" s="1103">
        <v>0.06</v>
      </c>
      <c r="E39" s="165" t="s">
        <v>715</v>
      </c>
      <c r="F39" s="165" t="s">
        <v>706</v>
      </c>
      <c r="G39" s="165" t="s">
        <v>358</v>
      </c>
      <c r="H39" s="165" t="s">
        <v>26</v>
      </c>
      <c r="I39" s="236" t="s">
        <v>708</v>
      </c>
      <c r="J39" s="54">
        <v>2018</v>
      </c>
      <c r="K39" s="168">
        <v>44927</v>
      </c>
      <c r="L39" s="181">
        <v>49309</v>
      </c>
      <c r="M39" s="444">
        <v>7.0000000000000007E-2</v>
      </c>
      <c r="N39" s="444">
        <v>7.0000000000000007E-2</v>
      </c>
      <c r="O39" s="444">
        <v>7.0000000000000007E-2</v>
      </c>
      <c r="P39" s="444">
        <v>0.08</v>
      </c>
      <c r="Q39" s="338">
        <v>0.08</v>
      </c>
      <c r="R39" s="338">
        <v>0.08</v>
      </c>
      <c r="S39" s="338">
        <v>0.08</v>
      </c>
      <c r="T39" s="338">
        <v>0.09</v>
      </c>
      <c r="U39" s="338">
        <v>0.09</v>
      </c>
      <c r="V39" s="338">
        <v>0.09</v>
      </c>
      <c r="W39" s="338">
        <v>0.09</v>
      </c>
      <c r="X39" s="338">
        <v>0.1</v>
      </c>
      <c r="Y39" s="338">
        <v>0.1</v>
      </c>
      <c r="Z39" s="255" t="s">
        <v>1188</v>
      </c>
      <c r="AA39" s="834" t="s">
        <v>943</v>
      </c>
      <c r="AB39" s="221" t="s">
        <v>376</v>
      </c>
      <c r="AC39" s="165" t="s">
        <v>377</v>
      </c>
      <c r="AD39" s="147" t="s">
        <v>57</v>
      </c>
      <c r="AE39" s="256" t="s">
        <v>378</v>
      </c>
      <c r="AF39" s="165" t="s">
        <v>358</v>
      </c>
      <c r="AG39" s="165" t="s">
        <v>23</v>
      </c>
      <c r="AH39" s="189" t="s">
        <v>330</v>
      </c>
      <c r="AI39" s="246">
        <v>302</v>
      </c>
      <c r="AJ39" s="189" t="s">
        <v>324</v>
      </c>
      <c r="AK39" s="189">
        <v>2021</v>
      </c>
      <c r="AL39" s="181">
        <v>45078</v>
      </c>
      <c r="AM39" s="181">
        <v>48731</v>
      </c>
      <c r="AN39" s="211"/>
      <c r="AO39" s="211">
        <v>2</v>
      </c>
      <c r="AP39" s="211">
        <v>2</v>
      </c>
      <c r="AQ39" s="211">
        <v>2</v>
      </c>
      <c r="AR39" s="211">
        <v>2</v>
      </c>
      <c r="AS39" s="211">
        <v>2</v>
      </c>
      <c r="AT39" s="211">
        <v>2</v>
      </c>
      <c r="AU39" s="211">
        <v>2</v>
      </c>
      <c r="AV39" s="211">
        <v>2</v>
      </c>
      <c r="AW39" s="211">
        <v>2</v>
      </c>
      <c r="AX39" s="211">
        <v>2</v>
      </c>
      <c r="AY39" s="215">
        <v>2</v>
      </c>
      <c r="AZ39" s="215"/>
      <c r="BA39" s="279">
        <f>SUM(AN39:AX39)</f>
        <v>20</v>
      </c>
      <c r="BB39" s="169"/>
      <c r="BC39" s="169"/>
      <c r="BD39" s="54"/>
      <c r="BE39" s="55"/>
      <c r="BF39" s="169">
        <v>4</v>
      </c>
      <c r="BG39" s="169">
        <v>4</v>
      </c>
      <c r="BH39" s="54" t="s">
        <v>379</v>
      </c>
      <c r="BI39" s="55">
        <v>7643</v>
      </c>
      <c r="BJ39" s="169">
        <v>4</v>
      </c>
      <c r="BK39" s="169">
        <v>4</v>
      </c>
      <c r="BL39" s="54" t="s">
        <v>76</v>
      </c>
      <c r="BM39" s="55">
        <v>7643</v>
      </c>
      <c r="BN39" s="169">
        <v>4</v>
      </c>
      <c r="BO39" s="169"/>
      <c r="BP39" s="54" t="s">
        <v>379</v>
      </c>
      <c r="BQ39" s="54"/>
      <c r="BR39" s="169">
        <v>4</v>
      </c>
      <c r="BS39" s="169"/>
      <c r="BT39" s="54"/>
      <c r="BU39" s="54"/>
      <c r="BV39" s="169">
        <v>4</v>
      </c>
      <c r="BW39" s="169"/>
      <c r="BX39" s="54"/>
      <c r="BY39" s="55"/>
      <c r="BZ39" s="169">
        <v>5</v>
      </c>
      <c r="CA39" s="169"/>
      <c r="CB39" s="54"/>
      <c r="CC39" s="55"/>
      <c r="CD39" s="169">
        <v>5</v>
      </c>
      <c r="CE39" s="169"/>
      <c r="CF39" s="54"/>
      <c r="CG39" s="55"/>
      <c r="CH39" s="169">
        <v>5</v>
      </c>
      <c r="CI39" s="169"/>
      <c r="CJ39" s="54"/>
      <c r="CK39" s="55"/>
      <c r="CL39" s="169">
        <v>5</v>
      </c>
      <c r="CM39" s="169"/>
      <c r="CN39" s="54"/>
      <c r="CO39" s="55"/>
      <c r="CP39" s="169">
        <v>5</v>
      </c>
      <c r="CQ39" s="169"/>
      <c r="CR39" s="54"/>
      <c r="CS39" s="55"/>
      <c r="CT39" s="169">
        <v>6</v>
      </c>
      <c r="CU39" s="169"/>
      <c r="CV39" s="54"/>
      <c r="CW39" s="55"/>
      <c r="CX39" s="55"/>
      <c r="CY39" s="55"/>
      <c r="CZ39" s="55"/>
      <c r="DA39" s="55"/>
      <c r="DB39" s="819">
        <f>SUM(BF39,BJ39,BN39,BR39,BV39,BZ39,CD39,CH39,CL39,CP39,CT39)</f>
        <v>51</v>
      </c>
      <c r="DC39" s="165" t="s">
        <v>735</v>
      </c>
      <c r="DD39" s="171" t="s">
        <v>736</v>
      </c>
      <c r="DE39" s="165" t="s">
        <v>583</v>
      </c>
      <c r="DF39" s="165" t="s">
        <v>580</v>
      </c>
      <c r="DG39" s="165" t="s">
        <v>585</v>
      </c>
      <c r="DH39" s="358" t="s">
        <v>584</v>
      </c>
      <c r="DI39" s="165"/>
      <c r="DJ39" s="165"/>
      <c r="DK39" s="165"/>
      <c r="DL39" s="165"/>
      <c r="DM39" s="165"/>
      <c r="DN39" s="259"/>
      <c r="DO39" s="216"/>
    </row>
    <row r="40" spans="1:119" ht="116.25" customHeight="1">
      <c r="A40" s="255" t="s">
        <v>1162</v>
      </c>
      <c r="B40" s="1105"/>
      <c r="C40" s="165" t="s">
        <v>705</v>
      </c>
      <c r="D40" s="1104"/>
      <c r="E40" s="165" t="s">
        <v>715</v>
      </c>
      <c r="F40" s="165" t="s">
        <v>706</v>
      </c>
      <c r="G40" s="165" t="s">
        <v>358</v>
      </c>
      <c r="H40" s="165" t="s">
        <v>26</v>
      </c>
      <c r="I40" s="271">
        <v>4.5999999999999999E-2</v>
      </c>
      <c r="J40" s="54">
        <v>2020</v>
      </c>
      <c r="K40" s="224">
        <v>44927</v>
      </c>
      <c r="L40" s="224">
        <v>49309</v>
      </c>
      <c r="M40" s="444">
        <v>0.06</v>
      </c>
      <c r="N40" s="444">
        <v>0.06</v>
      </c>
      <c r="O40" s="444">
        <v>0.06</v>
      </c>
      <c r="P40" s="444">
        <v>7.0000000000000007E-2</v>
      </c>
      <c r="Q40" s="338">
        <v>7.0000000000000007E-2</v>
      </c>
      <c r="R40" s="338">
        <v>7.0000000000000007E-2</v>
      </c>
      <c r="S40" s="338">
        <v>7.0000000000000007E-2</v>
      </c>
      <c r="T40" s="338">
        <v>0.08</v>
      </c>
      <c r="U40" s="338">
        <v>0.08</v>
      </c>
      <c r="V40" s="338">
        <v>0.08</v>
      </c>
      <c r="W40" s="338">
        <v>0.08</v>
      </c>
      <c r="X40" s="338">
        <v>0.1</v>
      </c>
      <c r="Y40" s="338">
        <v>0.1</v>
      </c>
      <c r="Z40" s="323" t="s">
        <v>805</v>
      </c>
      <c r="AA40" s="834" t="s">
        <v>943</v>
      </c>
      <c r="AB40" s="273" t="s">
        <v>380</v>
      </c>
      <c r="AC40" s="273" t="s">
        <v>381</v>
      </c>
      <c r="AD40" s="313" t="s">
        <v>69</v>
      </c>
      <c r="AE40" s="313" t="s">
        <v>382</v>
      </c>
      <c r="AF40" s="273" t="s">
        <v>5</v>
      </c>
      <c r="AG40" s="273" t="s">
        <v>20</v>
      </c>
      <c r="AH40" s="324" t="s">
        <v>353</v>
      </c>
      <c r="AI40" s="325" t="s">
        <v>354</v>
      </c>
      <c r="AJ40" s="189" t="s">
        <v>324</v>
      </c>
      <c r="AK40" s="189">
        <v>2022</v>
      </c>
      <c r="AL40" s="181">
        <v>44927</v>
      </c>
      <c r="AM40" s="181">
        <v>48579</v>
      </c>
      <c r="AN40" s="211"/>
      <c r="AO40" s="211">
        <v>20</v>
      </c>
      <c r="AP40" s="211">
        <v>20</v>
      </c>
      <c r="AQ40" s="211">
        <v>20</v>
      </c>
      <c r="AR40" s="211">
        <v>20</v>
      </c>
      <c r="AS40" s="211">
        <v>20</v>
      </c>
      <c r="AT40" s="211">
        <v>20</v>
      </c>
      <c r="AU40" s="211">
        <v>20</v>
      </c>
      <c r="AV40" s="211">
        <v>20</v>
      </c>
      <c r="AW40" s="211">
        <v>20</v>
      </c>
      <c r="AX40" s="211">
        <v>20</v>
      </c>
      <c r="AY40" s="211">
        <v>20</v>
      </c>
      <c r="AZ40" s="211">
        <v>20</v>
      </c>
      <c r="BA40" s="211">
        <f>SUM(AO40:AZ40)</f>
        <v>240</v>
      </c>
      <c r="BB40" s="169"/>
      <c r="BC40" s="169"/>
      <c r="BD40" s="54"/>
      <c r="BE40" s="55"/>
      <c r="BF40" s="169">
        <v>70</v>
      </c>
      <c r="BG40" s="169">
        <v>70</v>
      </c>
      <c r="BH40" s="324" t="s">
        <v>76</v>
      </c>
      <c r="BI40" s="55">
        <v>7687</v>
      </c>
      <c r="BJ40" s="169">
        <v>72</v>
      </c>
      <c r="BK40" s="169">
        <f>(BG40*3%)+BG40</f>
        <v>72.099999999999994</v>
      </c>
      <c r="BL40" s="323" t="s">
        <v>76</v>
      </c>
      <c r="BM40" s="54">
        <v>7687</v>
      </c>
      <c r="BN40" s="169">
        <f>(BJ40*3%)+BJ40</f>
        <v>74.16</v>
      </c>
      <c r="BO40" s="169"/>
      <c r="BP40" s="54" t="s">
        <v>76</v>
      </c>
      <c r="BQ40" s="54"/>
      <c r="BR40" s="169">
        <f>(BN40*3%)+BN40</f>
        <v>76.384799999999998</v>
      </c>
      <c r="BS40" s="169"/>
      <c r="BT40" s="54" t="s">
        <v>76</v>
      </c>
      <c r="BU40" s="55"/>
      <c r="BV40" s="169">
        <f>(BR40*3%)+BR40</f>
        <v>78.676344</v>
      </c>
      <c r="BW40" s="169"/>
      <c r="BX40" s="54" t="s">
        <v>76</v>
      </c>
      <c r="BY40" s="55"/>
      <c r="BZ40" s="302">
        <f>(BV40*3%)+BV40</f>
        <v>81.036634320000005</v>
      </c>
      <c r="CA40" s="55"/>
      <c r="CB40" s="54" t="s">
        <v>76</v>
      </c>
      <c r="CC40" s="55"/>
      <c r="CD40" s="302">
        <f>(BZ40*3%)+BZ40</f>
        <v>83.46773334960001</v>
      </c>
      <c r="CE40" s="55"/>
      <c r="CF40" s="54" t="s">
        <v>76</v>
      </c>
      <c r="CG40" s="55"/>
      <c r="CH40" s="302">
        <f>(CD40*3%)+CD40</f>
        <v>85.971765350088006</v>
      </c>
      <c r="CI40" s="55"/>
      <c r="CJ40" s="54" t="s">
        <v>76</v>
      </c>
      <c r="CK40" s="302"/>
      <c r="CL40" s="302">
        <f>(CH40*3%)+CH40</f>
        <v>88.550918310590646</v>
      </c>
      <c r="CM40" s="302"/>
      <c r="CN40" s="54" t="s">
        <v>76</v>
      </c>
      <c r="CO40" s="55"/>
      <c r="CP40" s="302">
        <f>(CL40*3%)+CL40</f>
        <v>91.207445859908361</v>
      </c>
      <c r="CQ40" s="55"/>
      <c r="CR40" s="54" t="s">
        <v>76</v>
      </c>
      <c r="CS40" s="55"/>
      <c r="CT40" s="302">
        <f>CP40*3%+CP40</f>
        <v>93.943669235705613</v>
      </c>
      <c r="CU40" s="55"/>
      <c r="CV40" s="54" t="s">
        <v>76</v>
      </c>
      <c r="CW40" s="55"/>
      <c r="CX40" s="169">
        <f>CT40*3%+CT40</f>
        <v>96.761979312776788</v>
      </c>
      <c r="CY40" s="169"/>
      <c r="CZ40" s="54" t="s">
        <v>76</v>
      </c>
      <c r="DA40" s="54"/>
      <c r="DB40" s="816">
        <f>SUM(BF40,BJ40,BN40,BR40,BV40,BZ40,CD40,CH40,CL40,CP40,CT40,CX40)</f>
        <v>992.16128973866955</v>
      </c>
      <c r="DC40" s="165" t="s">
        <v>10</v>
      </c>
      <c r="DD40" s="171" t="s">
        <v>327</v>
      </c>
      <c r="DE40" s="171" t="s">
        <v>383</v>
      </c>
      <c r="DF40" s="171" t="s">
        <v>384</v>
      </c>
      <c r="DG40" s="171">
        <v>6012417900</v>
      </c>
      <c r="DH40" s="336" t="s">
        <v>385</v>
      </c>
      <c r="DI40" s="165" t="s">
        <v>10</v>
      </c>
      <c r="DJ40" s="165" t="s">
        <v>327</v>
      </c>
      <c r="DK40" s="165" t="s">
        <v>328</v>
      </c>
      <c r="DL40" s="165" t="s">
        <v>344</v>
      </c>
      <c r="DM40" s="165" t="s">
        <v>734</v>
      </c>
      <c r="DN40" s="523" t="s">
        <v>471</v>
      </c>
      <c r="DO40" s="243"/>
    </row>
    <row r="41" spans="1:119" ht="129.75" customHeight="1">
      <c r="A41" s="255" t="s">
        <v>1162</v>
      </c>
      <c r="B41" s="1105"/>
      <c r="C41" s="165" t="s">
        <v>705</v>
      </c>
      <c r="D41" s="1104"/>
      <c r="E41" s="165" t="s">
        <v>707</v>
      </c>
      <c r="F41" s="165" t="s">
        <v>706</v>
      </c>
      <c r="G41" s="165" t="s">
        <v>358</v>
      </c>
      <c r="H41" s="165" t="s">
        <v>26</v>
      </c>
      <c r="I41" s="271">
        <v>4.5999999999999999E-2</v>
      </c>
      <c r="J41" s="54">
        <v>2020</v>
      </c>
      <c r="K41" s="224">
        <v>44927</v>
      </c>
      <c r="L41" s="224">
        <v>49309</v>
      </c>
      <c r="M41" s="444">
        <v>0.06</v>
      </c>
      <c r="N41" s="444">
        <v>0.06</v>
      </c>
      <c r="O41" s="444">
        <v>0.06</v>
      </c>
      <c r="P41" s="444">
        <v>7.0000000000000007E-2</v>
      </c>
      <c r="Q41" s="338">
        <v>7.0000000000000007E-2</v>
      </c>
      <c r="R41" s="338">
        <v>7.0000000000000007E-2</v>
      </c>
      <c r="S41" s="338">
        <v>7.0000000000000007E-2</v>
      </c>
      <c r="T41" s="338">
        <v>0.08</v>
      </c>
      <c r="U41" s="338">
        <v>0.08</v>
      </c>
      <c r="V41" s="338">
        <v>0.08</v>
      </c>
      <c r="W41" s="338">
        <v>0.08</v>
      </c>
      <c r="X41" s="338">
        <v>0.1</v>
      </c>
      <c r="Y41" s="338">
        <v>0.1</v>
      </c>
      <c r="Z41" s="445" t="s">
        <v>773</v>
      </c>
      <c r="AA41" s="834" t="s">
        <v>943</v>
      </c>
      <c r="AB41" s="313" t="s">
        <v>713</v>
      </c>
      <c r="AC41" s="273" t="s">
        <v>712</v>
      </c>
      <c r="AD41" s="313" t="s">
        <v>69</v>
      </c>
      <c r="AE41" s="313" t="s">
        <v>382</v>
      </c>
      <c r="AF41" s="273" t="s">
        <v>5</v>
      </c>
      <c r="AG41" s="273" t="s">
        <v>20</v>
      </c>
      <c r="AH41" s="324" t="s">
        <v>710</v>
      </c>
      <c r="AI41" s="325" t="s">
        <v>354</v>
      </c>
      <c r="AJ41" s="189" t="s">
        <v>324</v>
      </c>
      <c r="AK41" s="189">
        <v>2022</v>
      </c>
      <c r="AL41" s="181">
        <v>45292</v>
      </c>
      <c r="AM41" s="181">
        <v>48579</v>
      </c>
      <c r="AN41" s="211"/>
      <c r="AO41" s="211"/>
      <c r="AP41" s="211">
        <v>336</v>
      </c>
      <c r="AQ41" s="211">
        <v>336</v>
      </c>
      <c r="AR41" s="211">
        <v>336</v>
      </c>
      <c r="AS41" s="211">
        <v>336</v>
      </c>
      <c r="AT41" s="211">
        <v>336</v>
      </c>
      <c r="AU41" s="211">
        <v>336</v>
      </c>
      <c r="AV41" s="211">
        <v>336</v>
      </c>
      <c r="AW41" s="211">
        <v>336</v>
      </c>
      <c r="AX41" s="211">
        <v>336</v>
      </c>
      <c r="AY41" s="211">
        <v>336</v>
      </c>
      <c r="AZ41" s="211">
        <v>336</v>
      </c>
      <c r="BA41" s="211">
        <f>SUM(AO41:AZ41)</f>
        <v>3696</v>
      </c>
      <c r="BB41" s="169"/>
      <c r="BC41" s="169"/>
      <c r="BD41" s="54"/>
      <c r="BE41" s="55"/>
      <c r="BF41" s="169"/>
      <c r="BG41" s="169"/>
      <c r="BH41" s="324"/>
      <c r="BI41" s="55"/>
      <c r="BJ41" s="169">
        <v>5</v>
      </c>
      <c r="BK41" s="169">
        <v>5</v>
      </c>
      <c r="BL41" s="324" t="s">
        <v>76</v>
      </c>
      <c r="BM41" s="55">
        <v>7685</v>
      </c>
      <c r="BN41" s="169">
        <v>5</v>
      </c>
      <c r="BO41" s="169"/>
      <c r="BP41" s="324" t="s">
        <v>76</v>
      </c>
      <c r="BQ41" s="54"/>
      <c r="BR41" s="169">
        <v>5</v>
      </c>
      <c r="BS41" s="169"/>
      <c r="BT41" s="324" t="s">
        <v>76</v>
      </c>
      <c r="BU41" s="55"/>
      <c r="BV41" s="169">
        <v>5</v>
      </c>
      <c r="BW41" s="169"/>
      <c r="BX41" s="324" t="s">
        <v>76</v>
      </c>
      <c r="BY41" s="55"/>
      <c r="BZ41" s="302">
        <v>5</v>
      </c>
      <c r="CA41" s="55"/>
      <c r="CB41" s="324" t="s">
        <v>76</v>
      </c>
      <c r="CC41" s="55"/>
      <c r="CD41" s="302">
        <v>6</v>
      </c>
      <c r="CE41" s="55"/>
      <c r="CF41" s="324" t="s">
        <v>76</v>
      </c>
      <c r="CG41" s="55"/>
      <c r="CH41" s="302">
        <v>6</v>
      </c>
      <c r="CI41" s="55"/>
      <c r="CJ41" s="324" t="s">
        <v>76</v>
      </c>
      <c r="CK41" s="302"/>
      <c r="CL41" s="302">
        <v>6</v>
      </c>
      <c r="CM41" s="302"/>
      <c r="CN41" s="324" t="s">
        <v>76</v>
      </c>
      <c r="CO41" s="55"/>
      <c r="CP41" s="302">
        <v>6</v>
      </c>
      <c r="CQ41" s="55"/>
      <c r="CR41" s="324" t="s">
        <v>76</v>
      </c>
      <c r="CS41" s="55"/>
      <c r="CT41" s="302">
        <v>6</v>
      </c>
      <c r="CU41" s="55"/>
      <c r="CV41" s="324" t="s">
        <v>76</v>
      </c>
      <c r="CW41" s="55"/>
      <c r="CX41" s="169">
        <v>6</v>
      </c>
      <c r="CY41" s="169"/>
      <c r="CZ41" s="324" t="s">
        <v>76</v>
      </c>
      <c r="DA41" s="54"/>
      <c r="DB41" s="816">
        <f>SUM(BF41,BJ41,BN41,BR41,BV41,BZ41,CD41,CH41,CL41,CP41,CT41,CX41)</f>
        <v>61</v>
      </c>
      <c r="DC41" s="666" t="s">
        <v>10</v>
      </c>
      <c r="DD41" s="171" t="s">
        <v>327</v>
      </c>
      <c r="DE41" s="171" t="s">
        <v>328</v>
      </c>
      <c r="DF41" s="171" t="s">
        <v>733</v>
      </c>
      <c r="DG41" s="171" t="s">
        <v>734</v>
      </c>
      <c r="DH41" s="667" t="s">
        <v>471</v>
      </c>
      <c r="DI41" s="165"/>
      <c r="DJ41" s="165"/>
      <c r="DK41" s="165"/>
      <c r="DL41" s="165"/>
      <c r="DM41" s="165"/>
      <c r="DN41" s="259"/>
      <c r="DO41" s="243" t="s">
        <v>774</v>
      </c>
    </row>
    <row r="42" spans="1:119" ht="129.75" customHeight="1">
      <c r="A42" s="255" t="s">
        <v>1162</v>
      </c>
      <c r="B42" s="1101"/>
      <c r="C42" s="165" t="s">
        <v>705</v>
      </c>
      <c r="D42" s="1101"/>
      <c r="E42" s="165" t="s">
        <v>707</v>
      </c>
      <c r="F42" s="165" t="s">
        <v>706</v>
      </c>
      <c r="G42" s="165" t="s">
        <v>358</v>
      </c>
      <c r="H42" s="165" t="s">
        <v>26</v>
      </c>
      <c r="I42" s="271">
        <v>4.5999999999999999E-2</v>
      </c>
      <c r="J42" s="54">
        <v>2020</v>
      </c>
      <c r="K42" s="224">
        <v>44927</v>
      </c>
      <c r="L42" s="224">
        <v>49309</v>
      </c>
      <c r="M42" s="444">
        <v>0.06</v>
      </c>
      <c r="N42" s="444">
        <v>0.06</v>
      </c>
      <c r="O42" s="444">
        <v>0.06</v>
      </c>
      <c r="P42" s="444">
        <v>7.0000000000000007E-2</v>
      </c>
      <c r="Q42" s="338">
        <v>7.0000000000000007E-2</v>
      </c>
      <c r="R42" s="338">
        <v>7.0000000000000007E-2</v>
      </c>
      <c r="S42" s="338">
        <v>7.0000000000000007E-2</v>
      </c>
      <c r="T42" s="338">
        <v>0.08</v>
      </c>
      <c r="U42" s="338">
        <v>0.08</v>
      </c>
      <c r="V42" s="338">
        <v>0.08</v>
      </c>
      <c r="W42" s="338">
        <v>0.08</v>
      </c>
      <c r="X42" s="338">
        <v>0.1</v>
      </c>
      <c r="Y42" s="338">
        <v>0.1</v>
      </c>
      <c r="Z42" s="445" t="s">
        <v>903</v>
      </c>
      <c r="AA42" s="834" t="s">
        <v>943</v>
      </c>
      <c r="AB42" s="313" t="s">
        <v>904</v>
      </c>
      <c r="AC42" s="273" t="s">
        <v>905</v>
      </c>
      <c r="AD42" s="313" t="s">
        <v>86</v>
      </c>
      <c r="AE42" s="313" t="s">
        <v>360</v>
      </c>
      <c r="AF42" s="273" t="s">
        <v>5</v>
      </c>
      <c r="AG42" s="273" t="s">
        <v>20</v>
      </c>
      <c r="AH42" s="324" t="s">
        <v>353</v>
      </c>
      <c r="AI42" s="325" t="s">
        <v>354</v>
      </c>
      <c r="AJ42" s="189" t="s">
        <v>324</v>
      </c>
      <c r="AK42" s="189" t="s">
        <v>354</v>
      </c>
      <c r="AL42" s="181">
        <v>45292</v>
      </c>
      <c r="AM42" s="181">
        <v>49309</v>
      </c>
      <c r="AN42" s="211"/>
      <c r="AO42" s="211"/>
      <c r="AP42" s="211">
        <v>1</v>
      </c>
      <c r="AQ42" s="211">
        <v>1</v>
      </c>
      <c r="AR42" s="211">
        <v>1</v>
      </c>
      <c r="AS42" s="211">
        <v>1</v>
      </c>
      <c r="AT42" s="211">
        <v>1</v>
      </c>
      <c r="AU42" s="211">
        <v>1</v>
      </c>
      <c r="AV42" s="211">
        <v>1</v>
      </c>
      <c r="AW42" s="211">
        <v>1</v>
      </c>
      <c r="AX42" s="211">
        <v>1</v>
      </c>
      <c r="AY42" s="211">
        <v>1</v>
      </c>
      <c r="AZ42" s="211">
        <v>1</v>
      </c>
      <c r="BA42" s="211">
        <v>11</v>
      </c>
      <c r="BB42" s="169"/>
      <c r="BC42" s="169"/>
      <c r="BD42" s="54"/>
      <c r="BE42" s="55"/>
      <c r="BF42" s="169"/>
      <c r="BG42" s="169"/>
      <c r="BH42" s="194"/>
      <c r="BI42" s="55"/>
      <c r="BJ42" s="169">
        <v>5</v>
      </c>
      <c r="BK42" s="169">
        <v>5</v>
      </c>
      <c r="BL42" s="217" t="s">
        <v>76</v>
      </c>
      <c r="BM42" s="54">
        <v>7685</v>
      </c>
      <c r="BN42" s="169">
        <v>5</v>
      </c>
      <c r="BO42" s="169"/>
      <c r="BP42" s="324" t="s">
        <v>76</v>
      </c>
      <c r="BQ42" s="54"/>
      <c r="BR42" s="169">
        <v>6</v>
      </c>
      <c r="BS42" s="169"/>
      <c r="BT42" s="324" t="s">
        <v>76</v>
      </c>
      <c r="BU42" s="55"/>
      <c r="BV42" s="169">
        <v>6</v>
      </c>
      <c r="BW42" s="169"/>
      <c r="BX42" s="324" t="s">
        <v>76</v>
      </c>
      <c r="BY42" s="55"/>
      <c r="BZ42" s="169">
        <v>7</v>
      </c>
      <c r="CA42" s="55"/>
      <c r="CB42" s="324" t="s">
        <v>76</v>
      </c>
      <c r="CC42" s="55"/>
      <c r="CD42" s="169">
        <v>7</v>
      </c>
      <c r="CE42" s="55"/>
      <c r="CF42" s="324" t="s">
        <v>76</v>
      </c>
      <c r="CG42" s="55"/>
      <c r="CH42" s="169">
        <v>7</v>
      </c>
      <c r="CI42" s="55"/>
      <c r="CJ42" s="324" t="s">
        <v>76</v>
      </c>
      <c r="CK42" s="55"/>
      <c r="CL42" s="169">
        <v>7</v>
      </c>
      <c r="CM42" s="55"/>
      <c r="CN42" s="324" t="s">
        <v>76</v>
      </c>
      <c r="CO42" s="55"/>
      <c r="CP42" s="169">
        <v>7</v>
      </c>
      <c r="CQ42" s="55"/>
      <c r="CR42" s="324" t="s">
        <v>76</v>
      </c>
      <c r="CS42" s="55"/>
      <c r="CT42" s="169">
        <v>7</v>
      </c>
      <c r="CU42" s="55"/>
      <c r="CV42" s="324" t="s">
        <v>76</v>
      </c>
      <c r="CW42" s="55"/>
      <c r="CX42" s="169">
        <v>7</v>
      </c>
      <c r="CY42" s="169"/>
      <c r="CZ42" s="324" t="s">
        <v>76</v>
      </c>
      <c r="DA42" s="54"/>
      <c r="DB42" s="763">
        <f>SUM(BF42,BJ42,BN42,BR42,BV42,BZ42,CD42,CH42,CL42,CP42,CT42,CX42)</f>
        <v>71</v>
      </c>
      <c r="DC42" s="666" t="s">
        <v>10</v>
      </c>
      <c r="DD42" s="171" t="s">
        <v>327</v>
      </c>
      <c r="DE42" s="171" t="s">
        <v>328</v>
      </c>
      <c r="DF42" s="171" t="s">
        <v>733</v>
      </c>
      <c r="DG42" s="171" t="s">
        <v>734</v>
      </c>
      <c r="DH42" s="667" t="s">
        <v>471</v>
      </c>
      <c r="DI42" s="165"/>
      <c r="DJ42" s="165"/>
      <c r="DK42" s="165"/>
      <c r="DL42" s="165"/>
      <c r="DM42" s="165"/>
      <c r="DN42" s="259"/>
      <c r="DO42" s="243"/>
    </row>
    <row r="43" spans="1:119" ht="129.75" customHeight="1">
      <c r="A43" s="255" t="s">
        <v>1162</v>
      </c>
      <c r="B43" s="1102"/>
      <c r="C43" s="165" t="s">
        <v>705</v>
      </c>
      <c r="D43" s="1102"/>
      <c r="E43" s="165" t="s">
        <v>707</v>
      </c>
      <c r="F43" s="165" t="s">
        <v>706</v>
      </c>
      <c r="G43" s="165" t="s">
        <v>358</v>
      </c>
      <c r="H43" s="165" t="s">
        <v>26</v>
      </c>
      <c r="I43" s="271">
        <v>4.5999999999999999E-2</v>
      </c>
      <c r="J43" s="54">
        <v>2020</v>
      </c>
      <c r="K43" s="224">
        <v>44927</v>
      </c>
      <c r="L43" s="224">
        <v>49309</v>
      </c>
      <c r="M43" s="444">
        <v>0.06</v>
      </c>
      <c r="N43" s="444">
        <v>0.06</v>
      </c>
      <c r="O43" s="444">
        <v>0.06</v>
      </c>
      <c r="P43" s="444">
        <v>7.0000000000000007E-2</v>
      </c>
      <c r="Q43" s="338">
        <v>7.0000000000000007E-2</v>
      </c>
      <c r="R43" s="338">
        <v>7.0000000000000007E-2</v>
      </c>
      <c r="S43" s="338">
        <v>7.0000000000000007E-2</v>
      </c>
      <c r="T43" s="338">
        <v>0.08</v>
      </c>
      <c r="U43" s="338">
        <v>0.08</v>
      </c>
      <c r="V43" s="338">
        <v>0.08</v>
      </c>
      <c r="W43" s="338">
        <v>0.08</v>
      </c>
      <c r="X43" s="338">
        <v>0.1</v>
      </c>
      <c r="Y43" s="338">
        <v>0.1</v>
      </c>
      <c r="Z43" s="304" t="s">
        <v>1189</v>
      </c>
      <c r="AA43" s="834" t="s">
        <v>943</v>
      </c>
      <c r="AB43" s="313" t="s">
        <v>1007</v>
      </c>
      <c r="AC43" s="273" t="s">
        <v>1008</v>
      </c>
      <c r="AD43" s="313" t="s">
        <v>69</v>
      </c>
      <c r="AE43" s="313" t="s">
        <v>1009</v>
      </c>
      <c r="AF43" s="273" t="s">
        <v>1010</v>
      </c>
      <c r="AG43" s="273" t="s">
        <v>26</v>
      </c>
      <c r="AH43" s="324" t="s">
        <v>330</v>
      </c>
      <c r="AI43" s="325">
        <v>114</v>
      </c>
      <c r="AJ43" s="189" t="s">
        <v>324</v>
      </c>
      <c r="AK43" s="189" t="s">
        <v>354</v>
      </c>
      <c r="AL43" s="181">
        <v>44927</v>
      </c>
      <c r="AM43" s="181">
        <v>49309</v>
      </c>
      <c r="AN43" s="211"/>
      <c r="AO43" s="211">
        <v>93</v>
      </c>
      <c r="AP43" s="211">
        <v>98</v>
      </c>
      <c r="AQ43" s="211">
        <v>105</v>
      </c>
      <c r="AR43" s="211">
        <v>110</v>
      </c>
      <c r="AS43" s="211">
        <v>120</v>
      </c>
      <c r="AT43" s="211">
        <v>125</v>
      </c>
      <c r="AU43" s="211">
        <v>130</v>
      </c>
      <c r="AV43" s="211">
        <v>135</v>
      </c>
      <c r="AW43" s="211">
        <v>140</v>
      </c>
      <c r="AX43" s="211">
        <v>150</v>
      </c>
      <c r="AY43" s="211">
        <v>160</v>
      </c>
      <c r="AZ43" s="211">
        <v>170</v>
      </c>
      <c r="BA43" s="211">
        <v>170</v>
      </c>
      <c r="BB43" s="901"/>
      <c r="BC43" s="901"/>
      <c r="BD43" s="902"/>
      <c r="BE43" s="903"/>
      <c r="BF43" s="901">
        <f>(39*3930000*1.03/240*3)*12</f>
        <v>23680215</v>
      </c>
      <c r="BG43" s="901"/>
      <c r="BH43" s="902"/>
      <c r="BI43" s="903"/>
      <c r="BJ43" s="901">
        <f>(39*3930000*1.03*1.03/240*3)*12</f>
        <v>24390621.449999999</v>
      </c>
      <c r="BK43" s="901"/>
      <c r="BL43" s="902"/>
      <c r="BM43" s="908"/>
      <c r="BN43" s="901">
        <f>(39*3930000*1.03*1.03*1.03/240*3)*12</f>
        <v>25122340.093499996</v>
      </c>
      <c r="BO43" s="901"/>
      <c r="BP43" s="902"/>
      <c r="BQ43" s="901"/>
      <c r="BR43" s="901">
        <f>(39*3930000*1.03*1.03*1.03*1.03/240*3)*12</f>
        <v>25876010.296304997</v>
      </c>
      <c r="BS43" s="901"/>
      <c r="BT43" s="902"/>
      <c r="BU43" s="904"/>
      <c r="BV43" s="901">
        <f>(39*3930000*1.03*1.03*1.03*1.03*1.03/240*3)*12</f>
        <v>26652290.605194151</v>
      </c>
      <c r="BW43" s="901"/>
      <c r="BX43" s="902"/>
      <c r="BY43" s="905"/>
      <c r="BZ43" s="901">
        <f>(39*3930000*1.03*1.03*1.03*1.03*1.03*1.03/240*3)*12</f>
        <v>27451859.323349975</v>
      </c>
      <c r="CA43" s="905"/>
      <c r="CB43" s="905"/>
      <c r="CC43" s="905"/>
      <c r="CD43" s="901">
        <f>(39*3930000*1.03*1.03*1.03*1.03*1.03*1.03*1.03/240*3)*12</f>
        <v>28275415.10305047</v>
      </c>
      <c r="CE43" s="905"/>
      <c r="CF43" s="905"/>
      <c r="CG43" s="905"/>
      <c r="CH43" s="901">
        <f>(39*3930000*1.03*1.03*1.03*1.03*1.03*1.03*1.03*1.03/240*3)*12</f>
        <v>29123677.556141987</v>
      </c>
      <c r="CI43" s="905"/>
      <c r="CJ43" s="905"/>
      <c r="CK43" s="905"/>
      <c r="CL43" s="901">
        <f>(39*3930000*1.03*1.03*1.03*1.03*1.03*1.03*1.03*1.03*1.03/240*3)*12</f>
        <v>29997387.882826246</v>
      </c>
      <c r="CM43" s="905"/>
      <c r="CN43" s="905"/>
      <c r="CO43" s="905"/>
      <c r="CP43" s="901">
        <f>(39*3930000*1.03*1.03*1.03*1.03*1.03*1.03*1.03*1.03*1.03/240*3)*12</f>
        <v>29997387.882826246</v>
      </c>
      <c r="CQ43" s="901"/>
      <c r="CR43" s="902"/>
      <c r="CS43" s="55"/>
      <c r="CT43" s="901">
        <f>(39*3930000*1.03*1.03*1.03*1.03*1.03*1.03*1.03*1.03*1.03*1.03*1.03/240*3)*12</f>
        <v>31824228.804890368</v>
      </c>
      <c r="CU43" s="901"/>
      <c r="CV43" s="902"/>
      <c r="CW43" s="55"/>
      <c r="CX43" s="901">
        <f>(39*3930000*1.03*1.03*1.03*1.03*1.03*1.03*1.03*1.03*1.03*1.03*1.03*1.03/240*3)*12</f>
        <v>32778955.669037081</v>
      </c>
      <c r="CY43" s="901"/>
      <c r="CZ43" s="902"/>
      <c r="DA43" s="906"/>
      <c r="DB43" s="907">
        <f>BB43+BF43+BJ43+BN43+BR43+BV43+BZ43+CD43+CH43+CL43+CP43+CT43+CX43</f>
        <v>335170389.66712159</v>
      </c>
      <c r="DC43" s="666" t="s">
        <v>970</v>
      </c>
      <c r="DD43" s="171" t="s">
        <v>56</v>
      </c>
      <c r="DE43" s="171" t="s">
        <v>1011</v>
      </c>
      <c r="DF43" s="171" t="s">
        <v>384</v>
      </c>
      <c r="DG43" s="171" t="s">
        <v>1012</v>
      </c>
      <c r="DH43" s="667" t="s">
        <v>1013</v>
      </c>
      <c r="DI43" s="165"/>
      <c r="DJ43" s="165"/>
      <c r="DK43" s="165"/>
      <c r="DL43" s="165"/>
      <c r="DM43" s="165"/>
      <c r="DN43" s="259"/>
      <c r="DO43" s="243"/>
    </row>
    <row r="44" spans="1:119" ht="132" customHeight="1">
      <c r="A44" s="255" t="s">
        <v>1163</v>
      </c>
      <c r="B44" s="1096">
        <v>0.25</v>
      </c>
      <c r="C44" s="349" t="s">
        <v>386</v>
      </c>
      <c r="D44" s="1106">
        <v>0.25</v>
      </c>
      <c r="E44" s="165" t="s">
        <v>635</v>
      </c>
      <c r="F44" s="165" t="s">
        <v>636</v>
      </c>
      <c r="G44" s="165" t="s">
        <v>358</v>
      </c>
      <c r="H44" s="165" t="s">
        <v>26</v>
      </c>
      <c r="I44" s="54" t="s">
        <v>324</v>
      </c>
      <c r="J44" s="54">
        <v>2022</v>
      </c>
      <c r="K44" s="168">
        <v>44927</v>
      </c>
      <c r="L44" s="181">
        <v>49309</v>
      </c>
      <c r="M44" s="350">
        <f>(1683*14%)</f>
        <v>235.62000000000003</v>
      </c>
      <c r="N44" s="351">
        <f>(1683*22%)</f>
        <v>370.26</v>
      </c>
      <c r="O44" s="351">
        <f>(1683*30%)</f>
        <v>504.9</v>
      </c>
      <c r="P44" s="351">
        <f>(1683*38%)</f>
        <v>639.54</v>
      </c>
      <c r="Q44" s="351">
        <f>(1683*45%)</f>
        <v>757.35</v>
      </c>
      <c r="R44" s="351">
        <f>(1683*53%)</f>
        <v>891.99</v>
      </c>
      <c r="S44" s="351">
        <f>(1683*61%)</f>
        <v>1026.6299999999999</v>
      </c>
      <c r="T44" s="351">
        <f>(1683*69%)</f>
        <v>1161.27</v>
      </c>
      <c r="U44" s="351">
        <f>(1683*77%)</f>
        <v>1295.9100000000001</v>
      </c>
      <c r="V44" s="351">
        <f>(1683*84%)</f>
        <v>1413.72</v>
      </c>
      <c r="W44" s="351">
        <f>(1683*92%)</f>
        <v>1548.3600000000001</v>
      </c>
      <c r="X44" s="351">
        <f>(1683*100%)</f>
        <v>1683</v>
      </c>
      <c r="Y44" s="187">
        <v>1683</v>
      </c>
      <c r="Z44" s="255" t="s">
        <v>737</v>
      </c>
      <c r="AA44" s="270">
        <v>0.12</v>
      </c>
      <c r="AB44" s="221" t="s">
        <v>695</v>
      </c>
      <c r="AC44" s="165" t="s">
        <v>696</v>
      </c>
      <c r="AD44" s="147" t="s">
        <v>86</v>
      </c>
      <c r="AE44" s="256" t="s">
        <v>352</v>
      </c>
      <c r="AF44" s="165" t="s">
        <v>1</v>
      </c>
      <c r="AG44" s="165" t="s">
        <v>20</v>
      </c>
      <c r="AH44" s="189" t="s">
        <v>353</v>
      </c>
      <c r="AI44" s="246" t="s">
        <v>354</v>
      </c>
      <c r="AJ44" s="189" t="s">
        <v>324</v>
      </c>
      <c r="AK44" s="189">
        <v>2022</v>
      </c>
      <c r="AL44" s="181">
        <v>45292</v>
      </c>
      <c r="AM44" s="181">
        <v>49279</v>
      </c>
      <c r="AN44" s="253"/>
      <c r="AO44" s="211"/>
      <c r="AP44" s="211">
        <v>20</v>
      </c>
      <c r="AQ44" s="211">
        <v>22</v>
      </c>
      <c r="AR44" s="211">
        <v>22</v>
      </c>
      <c r="AS44" s="211">
        <v>22</v>
      </c>
      <c r="AT44" s="211">
        <v>22</v>
      </c>
      <c r="AU44" s="211">
        <v>22</v>
      </c>
      <c r="AV44" s="211">
        <v>22</v>
      </c>
      <c r="AW44" s="211">
        <v>22</v>
      </c>
      <c r="AX44" s="211">
        <v>22</v>
      </c>
      <c r="AY44" s="211">
        <v>22</v>
      </c>
      <c r="AZ44" s="211">
        <v>22</v>
      </c>
      <c r="BA44" s="253">
        <f>SUM(AO44:AZ44)</f>
        <v>240</v>
      </c>
      <c r="BB44" s="169"/>
      <c r="BC44" s="169"/>
      <c r="BD44" s="54"/>
      <c r="BE44" s="55"/>
      <c r="BF44" s="169"/>
      <c r="BG44" s="169"/>
      <c r="BH44" s="324"/>
      <c r="BI44" s="55"/>
      <c r="BJ44" s="169">
        <v>23</v>
      </c>
      <c r="BK44" s="169">
        <v>23</v>
      </c>
      <c r="BL44" s="324" t="s">
        <v>76</v>
      </c>
      <c r="BM44" s="55">
        <v>7685</v>
      </c>
      <c r="BN44" s="169">
        <v>24</v>
      </c>
      <c r="BO44" s="169"/>
      <c r="BP44" s="54" t="s">
        <v>76</v>
      </c>
      <c r="BQ44" s="54"/>
      <c r="BR44" s="169">
        <v>25</v>
      </c>
      <c r="BS44" s="169"/>
      <c r="BT44" s="54" t="s">
        <v>76</v>
      </c>
      <c r="BU44" s="55"/>
      <c r="BV44" s="169">
        <v>25</v>
      </c>
      <c r="BW44" s="169"/>
      <c r="BX44" s="54" t="s">
        <v>76</v>
      </c>
      <c r="BY44" s="55"/>
      <c r="BZ44" s="169">
        <v>26</v>
      </c>
      <c r="CA44" s="55"/>
      <c r="CB44" s="54" t="s">
        <v>76</v>
      </c>
      <c r="CC44" s="55"/>
      <c r="CD44" s="169">
        <v>27</v>
      </c>
      <c r="CE44" s="169"/>
      <c r="CF44" s="54" t="s">
        <v>76</v>
      </c>
      <c r="CG44" s="55"/>
      <c r="CH44" s="169">
        <v>28</v>
      </c>
      <c r="CI44" s="55"/>
      <c r="CJ44" s="54" t="s">
        <v>76</v>
      </c>
      <c r="CK44" s="55"/>
      <c r="CL44" s="169">
        <v>29</v>
      </c>
      <c r="CM44" s="169"/>
      <c r="CN44" s="54" t="s">
        <v>76</v>
      </c>
      <c r="CO44" s="55"/>
      <c r="CP44" s="169">
        <v>29</v>
      </c>
      <c r="CQ44" s="169"/>
      <c r="CR44" s="54" t="s">
        <v>76</v>
      </c>
      <c r="CS44" s="55"/>
      <c r="CT44" s="169">
        <v>30</v>
      </c>
      <c r="CU44" s="55"/>
      <c r="CV44" s="54" t="s">
        <v>76</v>
      </c>
      <c r="CW44" s="55"/>
      <c r="CX44" s="169">
        <v>31</v>
      </c>
      <c r="CY44" s="169"/>
      <c r="CZ44" s="54" t="s">
        <v>76</v>
      </c>
      <c r="DA44" s="54"/>
      <c r="DB44" s="814">
        <f>SUM(BF44,BJ44,BN44,BR44,BV44,BZ44,CD44,CH44,CL44,CP44,CT44,CX44)</f>
        <v>297</v>
      </c>
      <c r="DC44" s="165" t="s">
        <v>10</v>
      </c>
      <c r="DD44" s="171" t="s">
        <v>327</v>
      </c>
      <c r="DE44" s="165" t="s">
        <v>328</v>
      </c>
      <c r="DF44" s="165" t="s">
        <v>733</v>
      </c>
      <c r="DG44" s="165" t="s">
        <v>734</v>
      </c>
      <c r="DH44" s="358" t="s">
        <v>471</v>
      </c>
      <c r="DI44" s="165"/>
      <c r="DJ44" s="165"/>
      <c r="DK44" s="165"/>
      <c r="DL44" s="165"/>
      <c r="DM44" s="165"/>
      <c r="DN44" s="259"/>
      <c r="DO44" s="216" t="s">
        <v>387</v>
      </c>
    </row>
    <row r="45" spans="1:119" ht="133.5" customHeight="1">
      <c r="A45" s="255" t="s">
        <v>1163</v>
      </c>
      <c r="B45" s="1097"/>
      <c r="C45" s="349" t="s">
        <v>386</v>
      </c>
      <c r="D45" s="1107"/>
      <c r="E45" s="165" t="s">
        <v>635</v>
      </c>
      <c r="F45" s="165" t="s">
        <v>636</v>
      </c>
      <c r="G45" s="165" t="s">
        <v>358</v>
      </c>
      <c r="H45" s="165" t="s">
        <v>26</v>
      </c>
      <c r="I45" s="54" t="s">
        <v>324</v>
      </c>
      <c r="J45" s="54">
        <v>2022</v>
      </c>
      <c r="K45" s="168">
        <v>44927</v>
      </c>
      <c r="L45" s="181">
        <v>49309</v>
      </c>
      <c r="M45" s="350">
        <f>(1683*14%)</f>
        <v>235.62000000000003</v>
      </c>
      <c r="N45" s="350">
        <f>(1683*22%)</f>
        <v>370.26</v>
      </c>
      <c r="O45" s="350">
        <f>(1683*30%)</f>
        <v>504.9</v>
      </c>
      <c r="P45" s="350">
        <f>(1683*38%)</f>
        <v>639.54</v>
      </c>
      <c r="Q45" s="350">
        <f>(1683*45%)</f>
        <v>757.35</v>
      </c>
      <c r="R45" s="350">
        <f>(1683*53%)</f>
        <v>891.99</v>
      </c>
      <c r="S45" s="350">
        <f>(1683*61%)</f>
        <v>1026.6299999999999</v>
      </c>
      <c r="T45" s="350">
        <f>(1683*69%)</f>
        <v>1161.27</v>
      </c>
      <c r="U45" s="350">
        <f>(1683*77%)</f>
        <v>1295.9100000000001</v>
      </c>
      <c r="V45" s="350">
        <f>(1683*84%)</f>
        <v>1413.72</v>
      </c>
      <c r="W45" s="350">
        <f>(1683*92%)</f>
        <v>1548.3600000000001</v>
      </c>
      <c r="X45" s="350">
        <f>(1683*100%)</f>
        <v>1683</v>
      </c>
      <c r="Y45" s="187">
        <v>1683</v>
      </c>
      <c r="Z45" s="648" t="s">
        <v>798</v>
      </c>
      <c r="AA45" s="270">
        <v>0.13</v>
      </c>
      <c r="AB45" s="349" t="s">
        <v>783</v>
      </c>
      <c r="AC45" s="349" t="s">
        <v>768</v>
      </c>
      <c r="AD45" s="55" t="s">
        <v>86</v>
      </c>
      <c r="AE45" s="256" t="s">
        <v>360</v>
      </c>
      <c r="AF45" s="165" t="s">
        <v>1</v>
      </c>
      <c r="AG45" s="165" t="s">
        <v>20</v>
      </c>
      <c r="AH45" s="189" t="s">
        <v>353</v>
      </c>
      <c r="AI45" s="246" t="s">
        <v>354</v>
      </c>
      <c r="AJ45" s="189" t="s">
        <v>324</v>
      </c>
      <c r="AK45" s="189">
        <v>2022</v>
      </c>
      <c r="AL45" s="181">
        <v>45292</v>
      </c>
      <c r="AM45" s="181">
        <v>49309</v>
      </c>
      <c r="AN45" s="253"/>
      <c r="AO45" s="253"/>
      <c r="AP45" s="253">
        <v>20</v>
      </c>
      <c r="AQ45" s="253">
        <v>20</v>
      </c>
      <c r="AR45" s="253">
        <v>20</v>
      </c>
      <c r="AS45" s="253">
        <v>20</v>
      </c>
      <c r="AT45" s="253">
        <v>20</v>
      </c>
      <c r="AU45" s="253">
        <v>20</v>
      </c>
      <c r="AV45" s="253">
        <v>20</v>
      </c>
      <c r="AW45" s="253">
        <v>20</v>
      </c>
      <c r="AX45" s="253">
        <v>20</v>
      </c>
      <c r="AY45" s="253">
        <v>20</v>
      </c>
      <c r="AZ45" s="253">
        <v>20</v>
      </c>
      <c r="BA45" s="253">
        <f>SUM(AN45:AZ45)</f>
        <v>220</v>
      </c>
      <c r="BB45" s="169"/>
      <c r="BC45" s="169"/>
      <c r="BD45" s="54"/>
      <c r="BE45" s="55"/>
      <c r="BF45" s="169"/>
      <c r="BG45" s="169"/>
      <c r="BH45" s="324"/>
      <c r="BI45" s="55"/>
      <c r="BJ45" s="169">
        <v>23</v>
      </c>
      <c r="BK45" s="169">
        <v>23</v>
      </c>
      <c r="BL45" s="324" t="s">
        <v>76</v>
      </c>
      <c r="BM45" s="55">
        <v>7685</v>
      </c>
      <c r="BN45" s="169">
        <v>24</v>
      </c>
      <c r="BO45" s="169"/>
      <c r="BP45" s="54" t="s">
        <v>76</v>
      </c>
      <c r="BQ45" s="54"/>
      <c r="BR45" s="169">
        <v>25</v>
      </c>
      <c r="BS45" s="169"/>
      <c r="BT45" s="54" t="s">
        <v>76</v>
      </c>
      <c r="BU45" s="55"/>
      <c r="BV45" s="169">
        <v>25</v>
      </c>
      <c r="BW45" s="169"/>
      <c r="BX45" s="54" t="s">
        <v>76</v>
      </c>
      <c r="BY45" s="55"/>
      <c r="BZ45" s="169">
        <v>26</v>
      </c>
      <c r="CA45" s="55"/>
      <c r="CB45" s="54" t="s">
        <v>76</v>
      </c>
      <c r="CC45" s="55"/>
      <c r="CD45" s="169">
        <v>27</v>
      </c>
      <c r="CE45" s="169"/>
      <c r="CF45" s="54" t="s">
        <v>76</v>
      </c>
      <c r="CG45" s="55"/>
      <c r="CH45" s="169">
        <v>28</v>
      </c>
      <c r="CI45" s="55"/>
      <c r="CJ45" s="54" t="s">
        <v>76</v>
      </c>
      <c r="CK45" s="55"/>
      <c r="CL45" s="169">
        <v>29</v>
      </c>
      <c r="CM45" s="169"/>
      <c r="CN45" s="54" t="s">
        <v>76</v>
      </c>
      <c r="CO45" s="55"/>
      <c r="CP45" s="169">
        <v>29</v>
      </c>
      <c r="CQ45" s="169"/>
      <c r="CR45" s="54" t="s">
        <v>76</v>
      </c>
      <c r="CS45" s="55"/>
      <c r="CT45" s="169">
        <v>30</v>
      </c>
      <c r="CU45" s="55"/>
      <c r="CV45" s="54" t="s">
        <v>76</v>
      </c>
      <c r="CW45" s="55"/>
      <c r="CX45" s="169">
        <v>31</v>
      </c>
      <c r="CY45" s="169"/>
      <c r="CZ45" s="54" t="s">
        <v>76</v>
      </c>
      <c r="DA45" s="54"/>
      <c r="DB45" s="819">
        <v>297</v>
      </c>
      <c r="DC45" s="165" t="s">
        <v>10</v>
      </c>
      <c r="DD45" s="171" t="s">
        <v>327</v>
      </c>
      <c r="DE45" s="165" t="s">
        <v>328</v>
      </c>
      <c r="DF45" s="165" t="s">
        <v>733</v>
      </c>
      <c r="DG45" s="165" t="s">
        <v>734</v>
      </c>
      <c r="DH45" s="358" t="s">
        <v>471</v>
      </c>
      <c r="DI45" s="226"/>
      <c r="DJ45" s="186"/>
      <c r="DK45" s="186"/>
      <c r="DL45" s="186"/>
      <c r="DM45" s="186"/>
      <c r="DN45" s="260"/>
      <c r="DO45" s="243"/>
    </row>
    <row r="46" spans="1:119" ht="171.75" customHeight="1">
      <c r="A46" s="255" t="s">
        <v>1164</v>
      </c>
      <c r="B46" s="1096">
        <v>0.25</v>
      </c>
      <c r="C46" s="165" t="s">
        <v>929</v>
      </c>
      <c r="D46" s="1096">
        <v>0.12</v>
      </c>
      <c r="E46" s="165" t="s">
        <v>800</v>
      </c>
      <c r="F46" s="165" t="s">
        <v>801</v>
      </c>
      <c r="G46" s="165" t="s">
        <v>358</v>
      </c>
      <c r="H46" s="165" t="s">
        <v>26</v>
      </c>
      <c r="I46" s="54" t="s">
        <v>324</v>
      </c>
      <c r="J46" s="54">
        <v>2022</v>
      </c>
      <c r="K46" s="168">
        <v>44927</v>
      </c>
      <c r="L46" s="181">
        <v>49309</v>
      </c>
      <c r="M46" s="765">
        <v>168</v>
      </c>
      <c r="N46" s="187">
        <v>302</v>
      </c>
      <c r="O46" s="187">
        <v>420</v>
      </c>
      <c r="P46" s="187">
        <v>589</v>
      </c>
      <c r="Q46" s="187">
        <v>757</v>
      </c>
      <c r="R46" s="187">
        <v>925</v>
      </c>
      <c r="S46" s="187">
        <v>1093</v>
      </c>
      <c r="T46" s="187">
        <v>1262</v>
      </c>
      <c r="U46" s="187">
        <v>1430</v>
      </c>
      <c r="V46" s="187">
        <v>1514</v>
      </c>
      <c r="W46" s="187">
        <v>1598</v>
      </c>
      <c r="X46" s="187">
        <v>1683</v>
      </c>
      <c r="Y46" s="187">
        <v>1683</v>
      </c>
      <c r="Z46" s="272" t="s">
        <v>909</v>
      </c>
      <c r="AA46" s="270">
        <v>0.04</v>
      </c>
      <c r="AB46" s="273" t="s">
        <v>1039</v>
      </c>
      <c r="AC46" s="273" t="s">
        <v>1149</v>
      </c>
      <c r="AD46" s="55" t="s">
        <v>86</v>
      </c>
      <c r="AE46" s="256" t="s">
        <v>391</v>
      </c>
      <c r="AF46" s="189" t="s">
        <v>11</v>
      </c>
      <c r="AG46" s="189" t="s">
        <v>20</v>
      </c>
      <c r="AH46" s="189" t="s">
        <v>353</v>
      </c>
      <c r="AI46" s="246" t="s">
        <v>354</v>
      </c>
      <c r="AJ46" s="189" t="s">
        <v>324</v>
      </c>
      <c r="AK46" s="189">
        <v>2022</v>
      </c>
      <c r="AL46" s="181">
        <v>44927</v>
      </c>
      <c r="AM46" s="181">
        <v>49309</v>
      </c>
      <c r="AN46" s="253"/>
      <c r="AO46" s="253">
        <v>2</v>
      </c>
      <c r="AP46" s="253">
        <v>2</v>
      </c>
      <c r="AQ46" s="253">
        <v>2</v>
      </c>
      <c r="AR46" s="253">
        <v>2</v>
      </c>
      <c r="AS46" s="253">
        <v>2</v>
      </c>
      <c r="AT46" s="253">
        <v>2</v>
      </c>
      <c r="AU46" s="253">
        <v>2</v>
      </c>
      <c r="AV46" s="253">
        <v>2</v>
      </c>
      <c r="AW46" s="253">
        <v>2</v>
      </c>
      <c r="AX46" s="253">
        <v>2</v>
      </c>
      <c r="AY46" s="253">
        <v>2</v>
      </c>
      <c r="AZ46" s="253">
        <v>2</v>
      </c>
      <c r="BA46" s="253">
        <v>24</v>
      </c>
      <c r="BB46" s="169"/>
      <c r="BC46" s="169"/>
      <c r="BD46" s="217"/>
      <c r="BE46" s="55"/>
      <c r="BF46" s="169">
        <v>14</v>
      </c>
      <c r="BG46" s="169">
        <v>14</v>
      </c>
      <c r="BH46" s="217" t="s">
        <v>76</v>
      </c>
      <c r="BI46" s="55">
        <v>7685</v>
      </c>
      <c r="BJ46" s="169">
        <v>8</v>
      </c>
      <c r="BK46" s="169">
        <v>8</v>
      </c>
      <c r="BL46" s="324" t="s">
        <v>76</v>
      </c>
      <c r="BM46" s="54">
        <v>7685</v>
      </c>
      <c r="BN46" s="169">
        <v>8</v>
      </c>
      <c r="BO46" s="169"/>
      <c r="BP46" s="54" t="s">
        <v>76</v>
      </c>
      <c r="BQ46" s="54"/>
      <c r="BR46" s="169">
        <v>9</v>
      </c>
      <c r="BS46" s="169"/>
      <c r="BT46" s="54" t="s">
        <v>76</v>
      </c>
      <c r="BU46" s="55"/>
      <c r="BV46" s="169">
        <v>9</v>
      </c>
      <c r="BW46" s="169"/>
      <c r="BX46" s="54" t="s">
        <v>76</v>
      </c>
      <c r="BY46" s="55"/>
      <c r="BZ46" s="169">
        <v>9</v>
      </c>
      <c r="CA46" s="55"/>
      <c r="CB46" s="54" t="s">
        <v>76</v>
      </c>
      <c r="CC46" s="55"/>
      <c r="CD46" s="169">
        <v>9</v>
      </c>
      <c r="CE46" s="55"/>
      <c r="CF46" s="54" t="s">
        <v>76</v>
      </c>
      <c r="CG46" s="55"/>
      <c r="CH46" s="169">
        <v>10</v>
      </c>
      <c r="CI46" s="55"/>
      <c r="CJ46" s="54" t="s">
        <v>76</v>
      </c>
      <c r="CK46" s="55"/>
      <c r="CL46" s="169">
        <v>10</v>
      </c>
      <c r="CM46" s="55"/>
      <c r="CN46" s="54" t="s">
        <v>76</v>
      </c>
      <c r="CO46" s="55"/>
      <c r="CP46" s="169">
        <v>10</v>
      </c>
      <c r="CQ46" s="55"/>
      <c r="CR46" s="54" t="s">
        <v>76</v>
      </c>
      <c r="CS46" s="55"/>
      <c r="CT46" s="169">
        <v>10</v>
      </c>
      <c r="CU46" s="55"/>
      <c r="CV46" s="54" t="s">
        <v>76</v>
      </c>
      <c r="CW46" s="55"/>
      <c r="CX46" s="169">
        <v>11</v>
      </c>
      <c r="CY46" s="169"/>
      <c r="CZ46" s="54" t="s">
        <v>76</v>
      </c>
      <c r="DA46" s="54"/>
      <c r="DB46" s="763">
        <f>SUM(BF46,BJ46,BN46,BR46,BV46,BZ46,CD46,CH46,CL46,CP46,CT46,CX46)</f>
        <v>117</v>
      </c>
      <c r="DC46" s="165" t="s">
        <v>10</v>
      </c>
      <c r="DD46" s="171" t="s">
        <v>327</v>
      </c>
      <c r="DE46" s="165" t="s">
        <v>328</v>
      </c>
      <c r="DF46" s="184" t="s">
        <v>733</v>
      </c>
      <c r="DG46" s="165" t="s">
        <v>734</v>
      </c>
      <c r="DH46" s="652" t="s">
        <v>471</v>
      </c>
      <c r="DI46" s="184"/>
      <c r="DJ46" s="184"/>
      <c r="DK46" s="184"/>
      <c r="DL46" s="184"/>
      <c r="DM46" s="184"/>
      <c r="DN46" s="258"/>
      <c r="DO46" s="243"/>
    </row>
    <row r="47" spans="1:119" ht="143.25" customHeight="1">
      <c r="A47" s="255" t="s">
        <v>1164</v>
      </c>
      <c r="B47" s="1105"/>
      <c r="C47" s="165" t="s">
        <v>388</v>
      </c>
      <c r="D47" s="1105"/>
      <c r="E47" s="165" t="s">
        <v>800</v>
      </c>
      <c r="F47" s="165" t="s">
        <v>801</v>
      </c>
      <c r="G47" s="165" t="s">
        <v>358</v>
      </c>
      <c r="H47" s="165" t="s">
        <v>26</v>
      </c>
      <c r="I47" s="54" t="s">
        <v>324</v>
      </c>
      <c r="J47" s="54">
        <v>2022</v>
      </c>
      <c r="K47" s="168">
        <v>44927</v>
      </c>
      <c r="L47" s="181">
        <v>49309</v>
      </c>
      <c r="M47" s="766">
        <v>168</v>
      </c>
      <c r="N47" s="187">
        <v>302</v>
      </c>
      <c r="O47" s="187">
        <v>420</v>
      </c>
      <c r="P47" s="187">
        <v>589</v>
      </c>
      <c r="Q47" s="187">
        <v>757</v>
      </c>
      <c r="R47" s="187">
        <v>925</v>
      </c>
      <c r="S47" s="187">
        <v>1093</v>
      </c>
      <c r="T47" s="187">
        <v>1262</v>
      </c>
      <c r="U47" s="187">
        <v>1430</v>
      </c>
      <c r="V47" s="187">
        <v>1514</v>
      </c>
      <c r="W47" s="187">
        <v>1598</v>
      </c>
      <c r="X47" s="187">
        <v>1683</v>
      </c>
      <c r="Y47" s="187">
        <v>1683</v>
      </c>
      <c r="Z47" s="272" t="s">
        <v>1301</v>
      </c>
      <c r="AA47" s="270">
        <v>0.04</v>
      </c>
      <c r="AB47" s="273" t="s">
        <v>1302</v>
      </c>
      <c r="AC47" s="273" t="s">
        <v>1303</v>
      </c>
      <c r="AD47" s="55" t="s">
        <v>86</v>
      </c>
      <c r="AE47" s="256" t="s">
        <v>391</v>
      </c>
      <c r="AF47" s="305" t="s">
        <v>11</v>
      </c>
      <c r="AG47" s="189" t="s">
        <v>23</v>
      </c>
      <c r="AH47" s="305" t="s">
        <v>353</v>
      </c>
      <c r="AI47" s="306" t="s">
        <v>354</v>
      </c>
      <c r="AJ47" s="189" t="s">
        <v>324</v>
      </c>
      <c r="AK47" s="189">
        <v>2022</v>
      </c>
      <c r="AL47" s="307">
        <v>44927</v>
      </c>
      <c r="AM47" s="307">
        <v>49309</v>
      </c>
      <c r="AN47" s="253"/>
      <c r="AO47" s="253">
        <v>100</v>
      </c>
      <c r="AP47" s="253">
        <v>100</v>
      </c>
      <c r="AQ47" s="253">
        <v>100</v>
      </c>
      <c r="AR47" s="253">
        <v>100</v>
      </c>
      <c r="AS47" s="253">
        <v>100</v>
      </c>
      <c r="AT47" s="253">
        <v>100</v>
      </c>
      <c r="AU47" s="253">
        <v>100</v>
      </c>
      <c r="AV47" s="253">
        <v>100</v>
      </c>
      <c r="AW47" s="253">
        <v>100</v>
      </c>
      <c r="AX47" s="253">
        <v>100</v>
      </c>
      <c r="AY47" s="253"/>
      <c r="AZ47" s="253"/>
      <c r="BA47" s="253">
        <v>100</v>
      </c>
      <c r="BB47" s="169"/>
      <c r="BC47" s="169"/>
      <c r="BD47" s="55"/>
      <c r="BE47" s="55"/>
      <c r="BF47" s="169">
        <v>23</v>
      </c>
      <c r="BG47" s="169">
        <v>23</v>
      </c>
      <c r="BH47" s="217" t="s">
        <v>76</v>
      </c>
      <c r="BI47" s="215">
        <v>7648</v>
      </c>
      <c r="BJ47" s="169">
        <v>23</v>
      </c>
      <c r="BK47" s="169"/>
      <c r="BL47" s="217" t="s">
        <v>76</v>
      </c>
      <c r="BM47" s="54"/>
      <c r="BN47" s="169">
        <v>23</v>
      </c>
      <c r="BO47" s="169"/>
      <c r="BP47" s="217" t="s">
        <v>76</v>
      </c>
      <c r="BQ47" s="54"/>
      <c r="BR47" s="169">
        <v>23</v>
      </c>
      <c r="BS47" s="169"/>
      <c r="BT47" s="217" t="s">
        <v>76</v>
      </c>
      <c r="BU47" s="55"/>
      <c r="BV47" s="169">
        <v>23</v>
      </c>
      <c r="BW47" s="169"/>
      <c r="BX47" s="217" t="s">
        <v>76</v>
      </c>
      <c r="BY47" s="55"/>
      <c r="BZ47" s="169">
        <v>23</v>
      </c>
      <c r="CA47" s="169"/>
      <c r="CB47" s="217" t="s">
        <v>76</v>
      </c>
      <c r="CC47" s="55"/>
      <c r="CD47" s="169">
        <v>23</v>
      </c>
      <c r="CE47" s="169"/>
      <c r="CF47" s="217" t="s">
        <v>76</v>
      </c>
      <c r="CG47" s="55"/>
      <c r="CH47" s="169">
        <v>23</v>
      </c>
      <c r="CI47" s="169"/>
      <c r="CJ47" s="217" t="s">
        <v>76</v>
      </c>
      <c r="CK47" s="55"/>
      <c r="CL47" s="169">
        <v>23</v>
      </c>
      <c r="CM47" s="169"/>
      <c r="CN47" s="217" t="s">
        <v>76</v>
      </c>
      <c r="CO47" s="55"/>
      <c r="CP47" s="169">
        <v>23</v>
      </c>
      <c r="CQ47" s="169"/>
      <c r="CR47" s="217" t="s">
        <v>76</v>
      </c>
      <c r="CS47" s="55"/>
      <c r="CT47" s="169"/>
      <c r="CU47" s="169"/>
      <c r="CV47" s="217"/>
      <c r="CW47" s="55"/>
      <c r="CX47" s="169"/>
      <c r="CY47" s="169"/>
      <c r="CZ47" s="217"/>
      <c r="DA47" s="54"/>
      <c r="DB47" s="819">
        <f>SUM(BF47,BJ47,BN47,BR47,BV47,BZ47,CD47,CH47,CL47,CP47,CT47,CX47)</f>
        <v>230</v>
      </c>
      <c r="DC47" s="533" t="s">
        <v>739</v>
      </c>
      <c r="DD47" s="533" t="s">
        <v>740</v>
      </c>
      <c r="DE47" s="533" t="s">
        <v>741</v>
      </c>
      <c r="DF47" s="533" t="s">
        <v>1327</v>
      </c>
      <c r="DG47" s="534">
        <v>3246835574</v>
      </c>
      <c r="DH47" s="535" t="s">
        <v>1328</v>
      </c>
      <c r="DI47" s="536" t="s">
        <v>10</v>
      </c>
      <c r="DJ47" s="165" t="s">
        <v>327</v>
      </c>
      <c r="DK47" s="165" t="s">
        <v>328</v>
      </c>
      <c r="DL47" s="165" t="s">
        <v>733</v>
      </c>
      <c r="DM47" s="165" t="s">
        <v>742</v>
      </c>
      <c r="DN47" s="165" t="s">
        <v>743</v>
      </c>
      <c r="DO47" s="243" t="s">
        <v>1300</v>
      </c>
    </row>
    <row r="48" spans="1:119" ht="143.25" customHeight="1">
      <c r="A48" s="255" t="s">
        <v>1164</v>
      </c>
      <c r="B48" s="1105"/>
      <c r="C48" s="165" t="s">
        <v>388</v>
      </c>
      <c r="D48" s="1097"/>
      <c r="E48" s="165" t="s">
        <v>800</v>
      </c>
      <c r="F48" s="165" t="s">
        <v>801</v>
      </c>
      <c r="G48" s="165" t="s">
        <v>358</v>
      </c>
      <c r="H48" s="165" t="s">
        <v>26</v>
      </c>
      <c r="I48" s="54" t="s">
        <v>324</v>
      </c>
      <c r="J48" s="54">
        <v>2022</v>
      </c>
      <c r="K48" s="168">
        <v>44927</v>
      </c>
      <c r="L48" s="181">
        <v>49309</v>
      </c>
      <c r="M48" s="766">
        <v>168</v>
      </c>
      <c r="N48" s="187">
        <v>302</v>
      </c>
      <c r="O48" s="187">
        <v>420</v>
      </c>
      <c r="P48" s="187">
        <v>589</v>
      </c>
      <c r="Q48" s="187">
        <v>757</v>
      </c>
      <c r="R48" s="187">
        <v>925</v>
      </c>
      <c r="S48" s="187">
        <v>1093</v>
      </c>
      <c r="T48" s="187">
        <v>1262</v>
      </c>
      <c r="U48" s="187">
        <v>1430</v>
      </c>
      <c r="V48" s="187">
        <v>1514</v>
      </c>
      <c r="W48" s="187">
        <v>1598</v>
      </c>
      <c r="X48" s="187">
        <v>1683</v>
      </c>
      <c r="Y48" s="187">
        <v>1683</v>
      </c>
      <c r="Z48" s="272" t="s">
        <v>975</v>
      </c>
      <c r="AA48" s="270">
        <v>0.04</v>
      </c>
      <c r="AB48" s="273" t="s">
        <v>1154</v>
      </c>
      <c r="AC48" s="273" t="s">
        <v>1152</v>
      </c>
      <c r="AD48" s="55" t="s">
        <v>86</v>
      </c>
      <c r="AE48" s="256" t="s">
        <v>391</v>
      </c>
      <c r="AF48" s="305" t="s">
        <v>11</v>
      </c>
      <c r="AG48" s="189" t="s">
        <v>20</v>
      </c>
      <c r="AH48" s="305" t="s">
        <v>353</v>
      </c>
      <c r="AI48" s="306" t="s">
        <v>354</v>
      </c>
      <c r="AJ48" s="189" t="s">
        <v>324</v>
      </c>
      <c r="AK48" s="189" t="s">
        <v>354</v>
      </c>
      <c r="AL48" s="307">
        <v>44927</v>
      </c>
      <c r="AM48" s="307">
        <v>49309</v>
      </c>
      <c r="AN48" s="253"/>
      <c r="AO48" s="253">
        <v>20</v>
      </c>
      <c r="AP48" s="253">
        <v>20</v>
      </c>
      <c r="AQ48" s="253">
        <v>20</v>
      </c>
      <c r="AR48" s="253">
        <v>20</v>
      </c>
      <c r="AS48" s="253">
        <v>20</v>
      </c>
      <c r="AT48" s="253">
        <v>20</v>
      </c>
      <c r="AU48" s="253">
        <v>20</v>
      </c>
      <c r="AV48" s="253">
        <v>20</v>
      </c>
      <c r="AW48" s="253">
        <v>20</v>
      </c>
      <c r="AX48" s="253">
        <v>20</v>
      </c>
      <c r="AY48" s="253">
        <v>20</v>
      </c>
      <c r="AZ48" s="253">
        <v>20</v>
      </c>
      <c r="BA48" s="253">
        <v>240</v>
      </c>
      <c r="BB48" s="169"/>
      <c r="BC48" s="169"/>
      <c r="BD48" s="55"/>
      <c r="BE48" s="55"/>
      <c r="BF48" s="169">
        <v>10</v>
      </c>
      <c r="BG48" s="169">
        <v>11</v>
      </c>
      <c r="BH48" s="217" t="s">
        <v>76</v>
      </c>
      <c r="BI48" s="829">
        <v>7685</v>
      </c>
      <c r="BJ48" s="169">
        <v>10</v>
      </c>
      <c r="BK48" s="169">
        <v>11</v>
      </c>
      <c r="BL48" s="217" t="s">
        <v>76</v>
      </c>
      <c r="BM48" s="829">
        <v>7685</v>
      </c>
      <c r="BN48" s="169">
        <v>11</v>
      </c>
      <c r="BO48" s="169"/>
      <c r="BP48" s="217"/>
      <c r="BQ48" s="54"/>
      <c r="BR48" s="169">
        <v>11</v>
      </c>
      <c r="BS48" s="169"/>
      <c r="BT48" s="217"/>
      <c r="BU48" s="55"/>
      <c r="BV48" s="169">
        <v>11</v>
      </c>
      <c r="BW48" s="169"/>
      <c r="BX48" s="217"/>
      <c r="BY48" s="55"/>
      <c r="BZ48" s="169">
        <v>12</v>
      </c>
      <c r="CA48" s="302"/>
      <c r="CB48" s="217"/>
      <c r="CC48" s="55"/>
      <c r="CD48" s="169">
        <v>12</v>
      </c>
      <c r="CE48" s="302"/>
      <c r="CF48" s="217"/>
      <c r="CG48" s="55"/>
      <c r="CH48" s="169">
        <v>12</v>
      </c>
      <c r="CI48" s="302"/>
      <c r="CJ48" s="217"/>
      <c r="CK48" s="55"/>
      <c r="CL48" s="169">
        <v>13</v>
      </c>
      <c r="CM48" s="302"/>
      <c r="CN48" s="217"/>
      <c r="CO48" s="55"/>
      <c r="CP48" s="169">
        <v>13</v>
      </c>
      <c r="CQ48" s="302"/>
      <c r="CR48" s="217"/>
      <c r="CS48" s="55"/>
      <c r="CT48" s="169">
        <v>13</v>
      </c>
      <c r="CU48" s="302"/>
      <c r="CV48" s="217"/>
      <c r="CW48" s="55"/>
      <c r="CX48" s="169">
        <v>14</v>
      </c>
      <c r="CY48" s="169"/>
      <c r="CZ48" s="217"/>
      <c r="DA48" s="54"/>
      <c r="DB48" s="819">
        <f>BF48+BJ48+BN48+BR48+BV48+BZ48+CD48+CH48+CL48+CP48+CT48+CX48</f>
        <v>142</v>
      </c>
      <c r="DC48" s="165" t="s">
        <v>10</v>
      </c>
      <c r="DD48" s="171" t="s">
        <v>327</v>
      </c>
      <c r="DE48" s="165" t="s">
        <v>328</v>
      </c>
      <c r="DF48" s="165" t="s">
        <v>733</v>
      </c>
      <c r="DG48" s="165" t="s">
        <v>734</v>
      </c>
      <c r="DH48" s="358" t="s">
        <v>471</v>
      </c>
      <c r="DI48" s="825" t="s">
        <v>10</v>
      </c>
      <c r="DJ48" s="825" t="s">
        <v>683</v>
      </c>
      <c r="DK48" s="189" t="s">
        <v>976</v>
      </c>
      <c r="DL48" s="165"/>
      <c r="DM48" s="165"/>
      <c r="DN48" s="259"/>
      <c r="DO48" s="243"/>
    </row>
    <row r="49" spans="1:119" ht="171.75" customHeight="1">
      <c r="A49" s="255" t="s">
        <v>1164</v>
      </c>
      <c r="B49" s="1105"/>
      <c r="C49" s="165" t="s">
        <v>393</v>
      </c>
      <c r="D49" s="1106">
        <v>0.13</v>
      </c>
      <c r="E49" s="165" t="s">
        <v>394</v>
      </c>
      <c r="F49" s="165" t="s">
        <v>395</v>
      </c>
      <c r="G49" s="165" t="s">
        <v>358</v>
      </c>
      <c r="H49" s="165" t="s">
        <v>26</v>
      </c>
      <c r="I49" s="54" t="s">
        <v>324</v>
      </c>
      <c r="J49" s="54">
        <v>2022</v>
      </c>
      <c r="K49" s="54" t="s">
        <v>396</v>
      </c>
      <c r="L49" s="181">
        <v>49309</v>
      </c>
      <c r="M49" s="338">
        <v>0.05</v>
      </c>
      <c r="N49" s="338">
        <v>0.1</v>
      </c>
      <c r="O49" s="338">
        <v>0.15</v>
      </c>
      <c r="P49" s="338">
        <v>0.2</v>
      </c>
      <c r="Q49" s="338">
        <v>0.25</v>
      </c>
      <c r="R49" s="338">
        <v>0.3</v>
      </c>
      <c r="S49" s="338">
        <v>0.35</v>
      </c>
      <c r="T49" s="338">
        <v>0.4</v>
      </c>
      <c r="U49" s="338">
        <v>0.45</v>
      </c>
      <c r="V49" s="338">
        <v>0.5</v>
      </c>
      <c r="W49" s="338">
        <v>0.55000000000000004</v>
      </c>
      <c r="X49" s="338">
        <v>0.6</v>
      </c>
      <c r="Y49" s="338">
        <v>0.6</v>
      </c>
      <c r="Z49" s="165" t="s">
        <v>1322</v>
      </c>
      <c r="AA49" s="270">
        <v>0.02</v>
      </c>
      <c r="AB49" s="165" t="s">
        <v>1317</v>
      </c>
      <c r="AC49" s="165" t="s">
        <v>1318</v>
      </c>
      <c r="AD49" s="55" t="s">
        <v>397</v>
      </c>
      <c r="AE49" s="256" t="s">
        <v>398</v>
      </c>
      <c r="AF49" s="165" t="s">
        <v>648</v>
      </c>
      <c r="AG49" s="165" t="s">
        <v>20</v>
      </c>
      <c r="AH49" s="189" t="s">
        <v>353</v>
      </c>
      <c r="AI49" s="246" t="s">
        <v>354</v>
      </c>
      <c r="AJ49" s="194" t="s">
        <v>324</v>
      </c>
      <c r="AK49" s="189">
        <v>2022</v>
      </c>
      <c r="AL49" s="181">
        <v>44927</v>
      </c>
      <c r="AM49" s="181">
        <v>49279</v>
      </c>
      <c r="AN49" s="198"/>
      <c r="AO49" s="253">
        <v>20</v>
      </c>
      <c r="AP49" s="253">
        <v>20</v>
      </c>
      <c r="AQ49" s="253">
        <v>20</v>
      </c>
      <c r="AR49" s="253">
        <v>20</v>
      </c>
      <c r="AS49" s="253">
        <v>20</v>
      </c>
      <c r="AT49" s="253">
        <v>20</v>
      </c>
      <c r="AU49" s="253">
        <v>20</v>
      </c>
      <c r="AV49" s="253">
        <v>20</v>
      </c>
      <c r="AW49" s="253">
        <v>20</v>
      </c>
      <c r="AX49" s="253">
        <v>20</v>
      </c>
      <c r="AY49" s="253">
        <v>20</v>
      </c>
      <c r="AZ49" s="253">
        <v>20</v>
      </c>
      <c r="BA49" s="253">
        <f t="shared" ref="BA49:BA50" si="0">SUM(AO49:AZ49)</f>
        <v>240</v>
      </c>
      <c r="BB49" s="169"/>
      <c r="BC49" s="169"/>
      <c r="BD49" s="54"/>
      <c r="BE49" s="55"/>
      <c r="BF49" s="169">
        <v>4</v>
      </c>
      <c r="BG49" s="169">
        <v>4</v>
      </c>
      <c r="BH49" s="217" t="s">
        <v>76</v>
      </c>
      <c r="BI49" s="55">
        <v>7685</v>
      </c>
      <c r="BJ49" s="169">
        <v>4</v>
      </c>
      <c r="BK49" s="169">
        <v>4</v>
      </c>
      <c r="BL49" s="217" t="s">
        <v>76</v>
      </c>
      <c r="BM49" s="54">
        <v>7685</v>
      </c>
      <c r="BN49" s="169">
        <v>4</v>
      </c>
      <c r="BO49" s="169"/>
      <c r="BP49" s="54" t="s">
        <v>76</v>
      </c>
      <c r="BQ49" s="54"/>
      <c r="BR49" s="169">
        <v>4</v>
      </c>
      <c r="BS49" s="169"/>
      <c r="BT49" s="54" t="s">
        <v>76</v>
      </c>
      <c r="BU49" s="55"/>
      <c r="BV49" s="169">
        <v>5</v>
      </c>
      <c r="BW49" s="169"/>
      <c r="BX49" s="54" t="s">
        <v>76</v>
      </c>
      <c r="BY49" s="55"/>
      <c r="BZ49" s="169">
        <v>5</v>
      </c>
      <c r="CA49" s="55"/>
      <c r="CB49" s="54" t="s">
        <v>76</v>
      </c>
      <c r="CC49" s="55"/>
      <c r="CD49" s="169">
        <v>5</v>
      </c>
      <c r="CE49" s="55"/>
      <c r="CF49" s="54" t="s">
        <v>76</v>
      </c>
      <c r="CG49" s="55"/>
      <c r="CH49" s="169">
        <v>5</v>
      </c>
      <c r="CI49" s="55"/>
      <c r="CJ49" s="54" t="s">
        <v>76</v>
      </c>
      <c r="CK49" s="55"/>
      <c r="CL49" s="169">
        <v>5</v>
      </c>
      <c r="CM49" s="55"/>
      <c r="CN49" s="54" t="s">
        <v>76</v>
      </c>
      <c r="CO49" s="55"/>
      <c r="CP49" s="169">
        <v>5</v>
      </c>
      <c r="CQ49" s="55"/>
      <c r="CR49" s="54" t="s">
        <v>76</v>
      </c>
      <c r="CS49" s="55"/>
      <c r="CT49" s="169">
        <v>5</v>
      </c>
      <c r="CU49" s="55"/>
      <c r="CV49" s="54" t="s">
        <v>76</v>
      </c>
      <c r="CW49" s="55"/>
      <c r="CX49" s="169">
        <v>6</v>
      </c>
      <c r="CY49" s="169"/>
      <c r="CZ49" s="54" t="s">
        <v>76</v>
      </c>
      <c r="DA49" s="54"/>
      <c r="DB49" s="814">
        <f>SUM(BF49,BJ49,BN49,BR49,BV49,BZ49,CD49,CH49,CL49,CP49,CT49,CX49)</f>
        <v>57</v>
      </c>
      <c r="DC49" s="165" t="s">
        <v>10</v>
      </c>
      <c r="DD49" s="171" t="s">
        <v>327</v>
      </c>
      <c r="DE49" s="165" t="s">
        <v>328</v>
      </c>
      <c r="DF49" s="165" t="s">
        <v>733</v>
      </c>
      <c r="DG49" s="165" t="s">
        <v>734</v>
      </c>
      <c r="DH49" s="358" t="s">
        <v>471</v>
      </c>
      <c r="DI49" s="165" t="s">
        <v>399</v>
      </c>
      <c r="DJ49" s="165" t="s">
        <v>400</v>
      </c>
      <c r="DK49" s="165" t="s">
        <v>401</v>
      </c>
      <c r="DL49" s="165" t="s">
        <v>402</v>
      </c>
      <c r="DM49" s="165" t="s">
        <v>403</v>
      </c>
      <c r="DN49" s="259" t="s">
        <v>404</v>
      </c>
      <c r="DO49" s="276" t="s">
        <v>782</v>
      </c>
    </row>
    <row r="50" spans="1:119" ht="136.5" customHeight="1">
      <c r="A50" s="255" t="s">
        <v>1164</v>
      </c>
      <c r="B50" s="1105"/>
      <c r="C50" s="165" t="s">
        <v>393</v>
      </c>
      <c r="D50" s="1108"/>
      <c r="E50" s="165" t="s">
        <v>394</v>
      </c>
      <c r="F50" s="165" t="s">
        <v>395</v>
      </c>
      <c r="G50" s="165" t="s">
        <v>358</v>
      </c>
      <c r="H50" s="165" t="s">
        <v>26</v>
      </c>
      <c r="I50" s="54" t="s">
        <v>324</v>
      </c>
      <c r="J50" s="54">
        <v>2022</v>
      </c>
      <c r="K50" s="54" t="s">
        <v>396</v>
      </c>
      <c r="L50" s="181">
        <v>49309</v>
      </c>
      <c r="M50" s="338">
        <v>0.05</v>
      </c>
      <c r="N50" s="338">
        <v>0.1</v>
      </c>
      <c r="O50" s="338">
        <v>0.15</v>
      </c>
      <c r="P50" s="338">
        <v>0.2</v>
      </c>
      <c r="Q50" s="338">
        <v>0.25</v>
      </c>
      <c r="R50" s="338">
        <v>0.3</v>
      </c>
      <c r="S50" s="338">
        <v>0.35</v>
      </c>
      <c r="T50" s="338">
        <v>0.4</v>
      </c>
      <c r="U50" s="338">
        <v>0.45</v>
      </c>
      <c r="V50" s="338">
        <v>0.5</v>
      </c>
      <c r="W50" s="338">
        <v>0.55000000000000004</v>
      </c>
      <c r="X50" s="338">
        <v>0.6</v>
      </c>
      <c r="Y50" s="338">
        <v>0.6</v>
      </c>
      <c r="Z50" s="647" t="s">
        <v>763</v>
      </c>
      <c r="AA50" s="270">
        <v>0.03</v>
      </c>
      <c r="AB50" s="165" t="s">
        <v>405</v>
      </c>
      <c r="AC50" s="165" t="s">
        <v>406</v>
      </c>
      <c r="AD50" s="55" t="s">
        <v>86</v>
      </c>
      <c r="AE50" s="256" t="s">
        <v>360</v>
      </c>
      <c r="AF50" s="165" t="s">
        <v>1</v>
      </c>
      <c r="AG50" s="165" t="s">
        <v>20</v>
      </c>
      <c r="AH50" s="189" t="s">
        <v>353</v>
      </c>
      <c r="AI50" s="246" t="s">
        <v>354</v>
      </c>
      <c r="AJ50" s="189" t="s">
        <v>324</v>
      </c>
      <c r="AK50" s="189">
        <v>2022</v>
      </c>
      <c r="AL50" s="181">
        <v>45658</v>
      </c>
      <c r="AM50" s="181">
        <v>48944</v>
      </c>
      <c r="AN50" s="253"/>
      <c r="AO50" s="253"/>
      <c r="AP50" s="253"/>
      <c r="AQ50" s="253">
        <v>1</v>
      </c>
      <c r="AR50" s="253"/>
      <c r="AS50" s="253"/>
      <c r="AT50" s="253"/>
      <c r="AU50" s="253">
        <v>1</v>
      </c>
      <c r="AV50" s="253"/>
      <c r="AW50" s="253"/>
      <c r="AX50" s="253"/>
      <c r="AY50" s="253">
        <v>1</v>
      </c>
      <c r="AZ50" s="253"/>
      <c r="BA50" s="253">
        <f t="shared" si="0"/>
        <v>3</v>
      </c>
      <c r="BB50" s="169"/>
      <c r="BC50" s="169"/>
      <c r="BD50" s="54"/>
      <c r="BE50" s="55"/>
      <c r="BF50" s="169"/>
      <c r="BG50" s="169"/>
      <c r="BH50" s="217"/>
      <c r="BI50" s="55"/>
      <c r="BJ50" s="169"/>
      <c r="BK50" s="169"/>
      <c r="BL50" s="170"/>
      <c r="BM50" s="54"/>
      <c r="BN50" s="169">
        <v>17</v>
      </c>
      <c r="BO50" s="169"/>
      <c r="BP50" s="54" t="s">
        <v>76</v>
      </c>
      <c r="BQ50" s="54"/>
      <c r="BR50" s="169"/>
      <c r="BS50" s="169"/>
      <c r="BT50" s="170"/>
      <c r="BU50" s="55"/>
      <c r="BV50" s="169"/>
      <c r="BW50" s="169"/>
      <c r="BX50" s="170"/>
      <c r="BY50" s="55"/>
      <c r="BZ50" s="55"/>
      <c r="CA50" s="55"/>
      <c r="CB50" s="55"/>
      <c r="CC50" s="55"/>
      <c r="CD50" s="169">
        <v>20</v>
      </c>
      <c r="CE50" s="55"/>
      <c r="CF50" s="54" t="s">
        <v>76</v>
      </c>
      <c r="CG50" s="55"/>
      <c r="CH50" s="55"/>
      <c r="CI50" s="55"/>
      <c r="CJ50" s="54"/>
      <c r="CK50" s="55"/>
      <c r="CL50" s="55"/>
      <c r="CM50" s="55"/>
      <c r="CN50" s="54"/>
      <c r="CO50" s="55"/>
      <c r="CP50" s="55"/>
      <c r="CQ50" s="55"/>
      <c r="CR50" s="54"/>
      <c r="CS50" s="55"/>
      <c r="CT50" s="169">
        <v>22</v>
      </c>
      <c r="CU50" s="55"/>
      <c r="CV50" s="54" t="s">
        <v>76</v>
      </c>
      <c r="CW50" s="55"/>
      <c r="CX50" s="169"/>
      <c r="CY50" s="169"/>
      <c r="CZ50" s="54"/>
      <c r="DA50" s="54"/>
      <c r="DB50" s="819">
        <v>59</v>
      </c>
      <c r="DC50" s="165" t="s">
        <v>10</v>
      </c>
      <c r="DD50" s="171" t="s">
        <v>327</v>
      </c>
      <c r="DE50" s="165" t="s">
        <v>328</v>
      </c>
      <c r="DF50" s="165"/>
      <c r="DG50" s="165"/>
      <c r="DH50" s="172"/>
      <c r="DI50" s="165"/>
      <c r="DJ50" s="165"/>
      <c r="DK50" s="165"/>
      <c r="DL50" s="165"/>
      <c r="DM50" s="165"/>
      <c r="DN50" s="259"/>
      <c r="DO50" s="276" t="s">
        <v>407</v>
      </c>
    </row>
    <row r="51" spans="1:119" ht="134.25" customHeight="1">
      <c r="A51" s="255" t="s">
        <v>1164</v>
      </c>
      <c r="B51" s="1105"/>
      <c r="C51" s="165" t="s">
        <v>393</v>
      </c>
      <c r="D51" s="1108"/>
      <c r="E51" s="165" t="s">
        <v>394</v>
      </c>
      <c r="F51" s="165" t="s">
        <v>395</v>
      </c>
      <c r="G51" s="165" t="s">
        <v>358</v>
      </c>
      <c r="H51" s="165" t="s">
        <v>26</v>
      </c>
      <c r="I51" s="54" t="s">
        <v>324</v>
      </c>
      <c r="J51" s="54">
        <v>2022</v>
      </c>
      <c r="K51" s="54" t="s">
        <v>396</v>
      </c>
      <c r="L51" s="181">
        <v>49309</v>
      </c>
      <c r="M51" s="338">
        <v>0.05</v>
      </c>
      <c r="N51" s="338">
        <v>0.1</v>
      </c>
      <c r="O51" s="338">
        <v>0.15</v>
      </c>
      <c r="P51" s="338">
        <v>0.2</v>
      </c>
      <c r="Q51" s="338">
        <v>0.25</v>
      </c>
      <c r="R51" s="338">
        <v>0.3</v>
      </c>
      <c r="S51" s="338">
        <v>0.35</v>
      </c>
      <c r="T51" s="338">
        <v>0.4</v>
      </c>
      <c r="U51" s="338">
        <v>0.45</v>
      </c>
      <c r="V51" s="338">
        <v>0.5</v>
      </c>
      <c r="W51" s="338">
        <v>0.55000000000000004</v>
      </c>
      <c r="X51" s="338">
        <v>0.6</v>
      </c>
      <c r="Y51" s="338">
        <v>0.6</v>
      </c>
      <c r="Z51" s="165" t="s">
        <v>910</v>
      </c>
      <c r="AA51" s="270">
        <v>0.02</v>
      </c>
      <c r="AB51" s="165" t="s">
        <v>766</v>
      </c>
      <c r="AC51" s="165" t="s">
        <v>765</v>
      </c>
      <c r="AD51" s="55" t="s">
        <v>72</v>
      </c>
      <c r="AE51" s="256" t="s">
        <v>409</v>
      </c>
      <c r="AF51" s="165" t="s">
        <v>1</v>
      </c>
      <c r="AG51" s="165" t="s">
        <v>26</v>
      </c>
      <c r="AH51" s="189" t="s">
        <v>330</v>
      </c>
      <c r="AI51" s="246">
        <v>503</v>
      </c>
      <c r="AJ51" s="189" t="s">
        <v>324</v>
      </c>
      <c r="AK51" s="189" t="s">
        <v>324</v>
      </c>
      <c r="AL51" s="181">
        <v>44927</v>
      </c>
      <c r="AM51" s="181">
        <v>48579</v>
      </c>
      <c r="AN51" s="253"/>
      <c r="AO51" s="253">
        <v>1</v>
      </c>
      <c r="AP51" s="253">
        <v>1</v>
      </c>
      <c r="AQ51" s="253">
        <v>1</v>
      </c>
      <c r="AR51" s="253">
        <v>1</v>
      </c>
      <c r="AS51" s="253">
        <v>1</v>
      </c>
      <c r="AT51" s="253">
        <v>1</v>
      </c>
      <c r="AU51" s="253">
        <v>1</v>
      </c>
      <c r="AV51" s="253">
        <v>1</v>
      </c>
      <c r="AW51" s="253">
        <v>1</v>
      </c>
      <c r="AX51" s="253">
        <v>1</v>
      </c>
      <c r="AY51" s="214"/>
      <c r="AZ51" s="214"/>
      <c r="BA51" s="253">
        <f>SUM(AO51:AX51)</f>
        <v>10</v>
      </c>
      <c r="BB51" s="169"/>
      <c r="BC51" s="169"/>
      <c r="BD51" s="54"/>
      <c r="BE51" s="55"/>
      <c r="BF51" s="764">
        <v>7</v>
      </c>
      <c r="BG51" s="764">
        <v>7</v>
      </c>
      <c r="BH51" s="217" t="s">
        <v>410</v>
      </c>
      <c r="BI51" s="55"/>
      <c r="BJ51" s="169">
        <v>7</v>
      </c>
      <c r="BK51" s="169">
        <v>7</v>
      </c>
      <c r="BL51" s="217" t="s">
        <v>410</v>
      </c>
      <c r="BM51" s="54"/>
      <c r="BN51" s="169">
        <v>7</v>
      </c>
      <c r="BO51" s="169"/>
      <c r="BP51" s="217"/>
      <c r="BQ51" s="54"/>
      <c r="BR51" s="169">
        <v>7</v>
      </c>
      <c r="BS51" s="169"/>
      <c r="BT51" s="217"/>
      <c r="BU51" s="55"/>
      <c r="BV51" s="169">
        <v>8</v>
      </c>
      <c r="BW51" s="169"/>
      <c r="BX51" s="217"/>
      <c r="BY51" s="55"/>
      <c r="BZ51" s="169">
        <v>8</v>
      </c>
      <c r="CA51" s="55"/>
      <c r="CB51" s="217"/>
      <c r="CC51" s="55"/>
      <c r="CD51" s="169">
        <v>8</v>
      </c>
      <c r="CE51" s="55"/>
      <c r="CF51" s="217"/>
      <c r="CG51" s="55"/>
      <c r="CH51" s="169">
        <v>9</v>
      </c>
      <c r="CI51" s="169"/>
      <c r="CJ51" s="217"/>
      <c r="CK51" s="55"/>
      <c r="CL51" s="169">
        <v>9</v>
      </c>
      <c r="CM51" s="55"/>
      <c r="CN51" s="217"/>
      <c r="CO51" s="55"/>
      <c r="CP51" s="169">
        <v>10</v>
      </c>
      <c r="CQ51" s="55"/>
      <c r="CR51" s="217"/>
      <c r="CS51" s="55"/>
      <c r="CT51" s="55"/>
      <c r="CU51" s="55"/>
      <c r="CV51" s="55"/>
      <c r="CW51" s="55"/>
      <c r="CX51" s="169"/>
      <c r="CY51" s="169"/>
      <c r="CZ51" s="54"/>
      <c r="DA51" s="54"/>
      <c r="DB51" s="820">
        <f>SUM(BF51,BJ51,BN51,BR51,BV51,BZ51,CD51,CH51,CL51,CP51)</f>
        <v>80</v>
      </c>
      <c r="DC51" s="165" t="s">
        <v>326</v>
      </c>
      <c r="DD51" s="171" t="s">
        <v>411</v>
      </c>
      <c r="DE51" s="165" t="s">
        <v>412</v>
      </c>
      <c r="DF51" s="165" t="s">
        <v>1184</v>
      </c>
      <c r="DG51" s="165" t="s">
        <v>608</v>
      </c>
      <c r="DH51" s="358" t="s">
        <v>1186</v>
      </c>
      <c r="DI51" s="165"/>
      <c r="DJ51" s="165"/>
      <c r="DK51" s="165"/>
      <c r="DL51" s="165"/>
      <c r="DM51" s="165"/>
      <c r="DN51" s="259"/>
      <c r="DO51" s="276"/>
    </row>
    <row r="52" spans="1:119" ht="134.25" customHeight="1">
      <c r="A52" s="255" t="s">
        <v>1164</v>
      </c>
      <c r="B52" s="1105"/>
      <c r="C52" s="165" t="s">
        <v>393</v>
      </c>
      <c r="D52" s="1108"/>
      <c r="E52" s="165" t="s">
        <v>394</v>
      </c>
      <c r="F52" s="165" t="s">
        <v>395</v>
      </c>
      <c r="G52" s="165" t="s">
        <v>358</v>
      </c>
      <c r="H52" s="165" t="s">
        <v>26</v>
      </c>
      <c r="I52" s="54" t="s">
        <v>324</v>
      </c>
      <c r="J52" s="54">
        <v>2022</v>
      </c>
      <c r="K52" s="54" t="s">
        <v>396</v>
      </c>
      <c r="L52" s="181">
        <v>49309</v>
      </c>
      <c r="M52" s="338">
        <v>0.05</v>
      </c>
      <c r="N52" s="338">
        <v>0.1</v>
      </c>
      <c r="O52" s="338">
        <v>0.15</v>
      </c>
      <c r="P52" s="338">
        <v>0.2</v>
      </c>
      <c r="Q52" s="338">
        <v>0.25</v>
      </c>
      <c r="R52" s="338">
        <v>0.3</v>
      </c>
      <c r="S52" s="338">
        <v>0.35</v>
      </c>
      <c r="T52" s="338">
        <v>0.4</v>
      </c>
      <c r="U52" s="338">
        <v>0.45</v>
      </c>
      <c r="V52" s="338">
        <v>0.5</v>
      </c>
      <c r="W52" s="338">
        <v>0.55000000000000004</v>
      </c>
      <c r="X52" s="338">
        <v>0.6</v>
      </c>
      <c r="Y52" s="338">
        <v>0.6</v>
      </c>
      <c r="Z52" s="971" t="s">
        <v>1250</v>
      </c>
      <c r="AA52" s="270">
        <v>0.02</v>
      </c>
      <c r="AB52" s="429" t="s">
        <v>1246</v>
      </c>
      <c r="AC52" s="305" t="s">
        <v>1247</v>
      </c>
      <c r="AD52" s="306" t="s">
        <v>1248</v>
      </c>
      <c r="AE52" s="306" t="s">
        <v>610</v>
      </c>
      <c r="AF52" s="305" t="s">
        <v>611</v>
      </c>
      <c r="AG52" s="305" t="s">
        <v>20</v>
      </c>
      <c r="AH52" s="305" t="s">
        <v>1249</v>
      </c>
      <c r="AI52" s="306">
        <v>143</v>
      </c>
      <c r="AJ52" s="189" t="s">
        <v>620</v>
      </c>
      <c r="AK52" s="189" t="s">
        <v>354</v>
      </c>
      <c r="AL52" s="181">
        <v>44927</v>
      </c>
      <c r="AM52" s="181">
        <v>48944</v>
      </c>
      <c r="AN52" s="253"/>
      <c r="AO52" s="967">
        <v>20</v>
      </c>
      <c r="AP52" s="967">
        <v>20</v>
      </c>
      <c r="AQ52" s="967">
        <v>20</v>
      </c>
      <c r="AR52" s="967">
        <v>20</v>
      </c>
      <c r="AS52" s="967">
        <v>20</v>
      </c>
      <c r="AT52" s="967">
        <v>20</v>
      </c>
      <c r="AU52" s="967">
        <v>20</v>
      </c>
      <c r="AV52" s="967">
        <v>20</v>
      </c>
      <c r="AW52" s="967">
        <v>20</v>
      </c>
      <c r="AX52" s="967">
        <v>20</v>
      </c>
      <c r="AY52" s="967">
        <v>20</v>
      </c>
      <c r="AZ52" s="968"/>
      <c r="BA52" s="253">
        <f>SUM(AO52:AZ52)</f>
        <v>220</v>
      </c>
      <c r="BB52" s="169"/>
      <c r="BC52" s="169"/>
      <c r="BD52" s="54"/>
      <c r="BE52" s="55"/>
      <c r="BF52" s="969">
        <v>21</v>
      </c>
      <c r="BG52" s="969">
        <v>21</v>
      </c>
      <c r="BH52" s="305" t="s">
        <v>940</v>
      </c>
      <c r="BI52" s="305">
        <v>7851</v>
      </c>
      <c r="BJ52" s="969">
        <v>21</v>
      </c>
      <c r="BK52" s="969"/>
      <c r="BL52" s="305"/>
      <c r="BM52" s="305"/>
      <c r="BN52" s="969">
        <v>22</v>
      </c>
      <c r="BO52" s="969"/>
      <c r="BP52" s="305"/>
      <c r="BQ52" s="305"/>
      <c r="BR52" s="969">
        <v>23</v>
      </c>
      <c r="BS52" s="969"/>
      <c r="BT52" s="305"/>
      <c r="BU52" s="305"/>
      <c r="BV52" s="969">
        <v>23</v>
      </c>
      <c r="BW52" s="969"/>
      <c r="BX52" s="305"/>
      <c r="BY52" s="305"/>
      <c r="BZ52" s="969">
        <v>24</v>
      </c>
      <c r="CA52" s="969"/>
      <c r="CB52" s="305"/>
      <c r="CC52" s="305"/>
      <c r="CD52" s="969">
        <v>25</v>
      </c>
      <c r="CE52" s="969"/>
      <c r="CF52" s="305"/>
      <c r="CG52" s="305"/>
      <c r="CH52" s="969">
        <v>25</v>
      </c>
      <c r="CI52" s="969"/>
      <c r="CJ52" s="305"/>
      <c r="CK52" s="305"/>
      <c r="CL52" s="969">
        <v>26</v>
      </c>
      <c r="CM52" s="969"/>
      <c r="CN52" s="305"/>
      <c r="CO52" s="305"/>
      <c r="CP52" s="969">
        <v>27</v>
      </c>
      <c r="CQ52" s="969"/>
      <c r="CR52" s="305"/>
      <c r="CS52" s="305"/>
      <c r="CT52" s="969">
        <v>28</v>
      </c>
      <c r="CU52" s="969"/>
      <c r="CV52" s="305"/>
      <c r="CW52" s="305"/>
      <c r="CX52" s="839"/>
      <c r="CY52" s="839"/>
      <c r="CZ52" s="840"/>
      <c r="DA52" s="840"/>
      <c r="DB52" s="841">
        <f>BF52+BJ52+BN52+BR52+BV52+BZ52+CD52+CH52+CL52+CP52+CT52+CX52</f>
        <v>265</v>
      </c>
      <c r="DC52" s="305" t="s">
        <v>399</v>
      </c>
      <c r="DD52" s="305" t="s">
        <v>612</v>
      </c>
      <c r="DE52" s="305" t="s">
        <v>1251</v>
      </c>
      <c r="DF52" s="305" t="s">
        <v>1255</v>
      </c>
      <c r="DG52" s="305">
        <v>6605400</v>
      </c>
      <c r="DH52" s="970" t="s">
        <v>1252</v>
      </c>
      <c r="DI52" s="305"/>
      <c r="DJ52" s="305"/>
      <c r="DK52" s="305"/>
      <c r="DL52" s="835"/>
      <c r="DM52" s="835"/>
      <c r="DN52" s="835"/>
      <c r="DO52" s="432"/>
    </row>
    <row r="53" spans="1:119" ht="141" customHeight="1">
      <c r="A53" s="255" t="s">
        <v>1164</v>
      </c>
      <c r="B53" s="1105"/>
      <c r="C53" s="165" t="s">
        <v>393</v>
      </c>
      <c r="D53" s="1108"/>
      <c r="E53" s="165" t="s">
        <v>394</v>
      </c>
      <c r="F53" s="165" t="s">
        <v>395</v>
      </c>
      <c r="G53" s="165" t="s">
        <v>358</v>
      </c>
      <c r="H53" s="165" t="s">
        <v>26</v>
      </c>
      <c r="I53" s="54" t="s">
        <v>324</v>
      </c>
      <c r="J53" s="54">
        <v>2022</v>
      </c>
      <c r="K53" s="54" t="s">
        <v>396</v>
      </c>
      <c r="L53" s="181">
        <v>49309</v>
      </c>
      <c r="M53" s="338">
        <v>0.05</v>
      </c>
      <c r="N53" s="338">
        <v>0.1</v>
      </c>
      <c r="O53" s="338">
        <v>0.15</v>
      </c>
      <c r="P53" s="338">
        <v>0.2</v>
      </c>
      <c r="Q53" s="338">
        <v>0.25</v>
      </c>
      <c r="R53" s="338">
        <v>0.3</v>
      </c>
      <c r="S53" s="338">
        <v>0.35</v>
      </c>
      <c r="T53" s="338">
        <v>0.4</v>
      </c>
      <c r="U53" s="338">
        <v>0.45</v>
      </c>
      <c r="V53" s="338">
        <v>0.5</v>
      </c>
      <c r="W53" s="338">
        <v>0.55000000000000004</v>
      </c>
      <c r="X53" s="338">
        <v>0.6</v>
      </c>
      <c r="Y53" s="338">
        <v>0.6</v>
      </c>
      <c r="Z53" s="165" t="s">
        <v>911</v>
      </c>
      <c r="AA53" s="270">
        <v>0.02</v>
      </c>
      <c r="AB53" s="165" t="s">
        <v>650</v>
      </c>
      <c r="AC53" s="165" t="s">
        <v>651</v>
      </c>
      <c r="AD53" s="55" t="s">
        <v>72</v>
      </c>
      <c r="AE53" s="256" t="s">
        <v>610</v>
      </c>
      <c r="AF53" s="165" t="s">
        <v>14</v>
      </c>
      <c r="AG53" s="165" t="s">
        <v>20</v>
      </c>
      <c r="AH53" s="189" t="s">
        <v>95</v>
      </c>
      <c r="AI53" s="246" t="s">
        <v>354</v>
      </c>
      <c r="AJ53" s="189" t="s">
        <v>324</v>
      </c>
      <c r="AK53" s="189">
        <v>2022</v>
      </c>
      <c r="AL53" s="181">
        <v>44927</v>
      </c>
      <c r="AM53" s="181">
        <v>49309</v>
      </c>
      <c r="AN53" s="253"/>
      <c r="AO53" s="253">
        <v>4</v>
      </c>
      <c r="AP53" s="253">
        <v>4</v>
      </c>
      <c r="AQ53" s="253">
        <v>4</v>
      </c>
      <c r="AR53" s="253">
        <v>4</v>
      </c>
      <c r="AS53" s="253">
        <v>4</v>
      </c>
      <c r="AT53" s="253">
        <v>4</v>
      </c>
      <c r="AU53" s="253">
        <v>4</v>
      </c>
      <c r="AV53" s="253">
        <v>4</v>
      </c>
      <c r="AW53" s="253">
        <v>4</v>
      </c>
      <c r="AX53" s="253">
        <v>4</v>
      </c>
      <c r="AY53" s="253">
        <v>4</v>
      </c>
      <c r="AZ53" s="253">
        <v>4</v>
      </c>
      <c r="BA53" s="253">
        <v>48</v>
      </c>
      <c r="BB53" s="253"/>
      <c r="BC53" s="253"/>
      <c r="BD53" s="253"/>
      <c r="BE53" s="253"/>
      <c r="BF53" s="253">
        <v>3</v>
      </c>
      <c r="BG53" s="253">
        <v>3</v>
      </c>
      <c r="BH53" s="253" t="s">
        <v>76</v>
      </c>
      <c r="BI53" s="253">
        <v>7560</v>
      </c>
      <c r="BJ53" s="253">
        <v>3</v>
      </c>
      <c r="BK53" s="253">
        <v>3</v>
      </c>
      <c r="BL53" s="253" t="s">
        <v>76</v>
      </c>
      <c r="BM53" s="253">
        <v>7560</v>
      </c>
      <c r="BN53" s="169">
        <v>3</v>
      </c>
      <c r="BO53" s="169"/>
      <c r="BP53" s="170" t="s">
        <v>76</v>
      </c>
      <c r="BQ53" s="54"/>
      <c r="BR53" s="169">
        <v>3</v>
      </c>
      <c r="BS53" s="169"/>
      <c r="BT53" s="170" t="s">
        <v>76</v>
      </c>
      <c r="BU53" s="55"/>
      <c r="BV53" s="169">
        <v>3</v>
      </c>
      <c r="BW53" s="169"/>
      <c r="BX53" s="170" t="s">
        <v>76</v>
      </c>
      <c r="BY53" s="55"/>
      <c r="BZ53" s="169">
        <v>3</v>
      </c>
      <c r="CA53" s="55"/>
      <c r="CB53" s="55"/>
      <c r="CC53" s="55" t="s">
        <v>76</v>
      </c>
      <c r="CD53" s="169">
        <v>3</v>
      </c>
      <c r="CE53" s="55"/>
      <c r="CF53" s="55" t="s">
        <v>76</v>
      </c>
      <c r="CG53" s="55"/>
      <c r="CH53" s="169">
        <v>3</v>
      </c>
      <c r="CI53" s="55"/>
      <c r="CJ53" s="55" t="s">
        <v>76</v>
      </c>
      <c r="CK53" s="55"/>
      <c r="CL53" s="169">
        <v>3</v>
      </c>
      <c r="CM53" s="55"/>
      <c r="CN53" s="55" t="s">
        <v>379</v>
      </c>
      <c r="CO53" s="55"/>
      <c r="CP53" s="169">
        <v>3</v>
      </c>
      <c r="CQ53" s="55"/>
      <c r="CR53" s="55" t="s">
        <v>76</v>
      </c>
      <c r="CS53" s="55"/>
      <c r="CT53" s="169">
        <v>3</v>
      </c>
      <c r="CU53" s="55"/>
      <c r="CV53" s="55" t="s">
        <v>76</v>
      </c>
      <c r="CW53" s="55"/>
      <c r="CX53" s="169">
        <v>3</v>
      </c>
      <c r="CY53" s="169"/>
      <c r="CZ53" s="169" t="s">
        <v>76</v>
      </c>
      <c r="DA53" s="54"/>
      <c r="DB53" s="915">
        <v>36</v>
      </c>
      <c r="DC53" s="185" t="s">
        <v>37</v>
      </c>
      <c r="DD53" s="185" t="s">
        <v>652</v>
      </c>
      <c r="DE53" s="185" t="s">
        <v>653</v>
      </c>
      <c r="DF53" s="185" t="s">
        <v>654</v>
      </c>
      <c r="DG53" s="220">
        <v>3053985853</v>
      </c>
      <c r="DH53" s="420" t="s">
        <v>655</v>
      </c>
      <c r="DI53" s="220" t="s">
        <v>10</v>
      </c>
      <c r="DJ53" s="171" t="s">
        <v>656</v>
      </c>
      <c r="DK53" s="165" t="s">
        <v>328</v>
      </c>
      <c r="DL53" s="185" t="s">
        <v>733</v>
      </c>
      <c r="DM53" s="185" t="s">
        <v>742</v>
      </c>
      <c r="DN53" s="261" t="s">
        <v>743</v>
      </c>
      <c r="DO53" s="173"/>
    </row>
    <row r="54" spans="1:119" ht="139.5" customHeight="1">
      <c r="A54" s="255" t="s">
        <v>1164</v>
      </c>
      <c r="B54" s="1097"/>
      <c r="C54" s="165" t="s">
        <v>393</v>
      </c>
      <c r="D54" s="1107"/>
      <c r="E54" s="165" t="s">
        <v>394</v>
      </c>
      <c r="F54" s="165" t="s">
        <v>395</v>
      </c>
      <c r="G54" s="165" t="s">
        <v>358</v>
      </c>
      <c r="H54" s="165" t="s">
        <v>26</v>
      </c>
      <c r="I54" s="54" t="s">
        <v>324</v>
      </c>
      <c r="J54" s="54">
        <v>2022</v>
      </c>
      <c r="K54" s="54" t="s">
        <v>396</v>
      </c>
      <c r="L54" s="181">
        <v>49309</v>
      </c>
      <c r="M54" s="338">
        <v>0.05</v>
      </c>
      <c r="N54" s="338">
        <v>0.1</v>
      </c>
      <c r="O54" s="338">
        <v>0.15</v>
      </c>
      <c r="P54" s="338">
        <v>0.2</v>
      </c>
      <c r="Q54" s="338">
        <v>0.25</v>
      </c>
      <c r="R54" s="338">
        <v>0.3</v>
      </c>
      <c r="S54" s="338">
        <v>0.35</v>
      </c>
      <c r="T54" s="338">
        <v>0.4</v>
      </c>
      <c r="U54" s="338">
        <v>0.45</v>
      </c>
      <c r="V54" s="338">
        <v>0.5</v>
      </c>
      <c r="W54" s="338">
        <v>0.55000000000000004</v>
      </c>
      <c r="X54" s="338">
        <v>0.6</v>
      </c>
      <c r="Y54" s="338">
        <v>0.6</v>
      </c>
      <c r="Z54" s="165" t="s">
        <v>1191</v>
      </c>
      <c r="AA54" s="270">
        <v>0.02</v>
      </c>
      <c r="AB54" s="909" t="s">
        <v>1192</v>
      </c>
      <c r="AC54" s="910" t="s">
        <v>1193</v>
      </c>
      <c r="AD54" s="55" t="s">
        <v>67</v>
      </c>
      <c r="AE54" s="256" t="s">
        <v>1194</v>
      </c>
      <c r="AF54" s="165" t="s">
        <v>1180</v>
      </c>
      <c r="AG54" s="165" t="s">
        <v>20</v>
      </c>
      <c r="AH54" s="189" t="s">
        <v>353</v>
      </c>
      <c r="AI54" s="246" t="s">
        <v>354</v>
      </c>
      <c r="AJ54" s="189">
        <v>3</v>
      </c>
      <c r="AK54" s="189">
        <v>2022</v>
      </c>
      <c r="AL54" s="181">
        <v>44927</v>
      </c>
      <c r="AM54" s="181">
        <v>49309</v>
      </c>
      <c r="AN54" s="227"/>
      <c r="AO54" s="253">
        <v>3</v>
      </c>
      <c r="AP54" s="253">
        <v>3</v>
      </c>
      <c r="AQ54" s="253">
        <v>3</v>
      </c>
      <c r="AR54" s="253">
        <v>3</v>
      </c>
      <c r="AS54" s="253">
        <v>3</v>
      </c>
      <c r="AT54" s="253">
        <v>3</v>
      </c>
      <c r="AU54" s="253">
        <v>3</v>
      </c>
      <c r="AV54" s="253">
        <v>3</v>
      </c>
      <c r="AW54" s="253">
        <v>3</v>
      </c>
      <c r="AX54" s="253">
        <v>3</v>
      </c>
      <c r="AY54" s="253">
        <v>3</v>
      </c>
      <c r="AZ54" s="253">
        <v>3</v>
      </c>
      <c r="BA54" s="911">
        <f>SUM(AO54:AZ54)</f>
        <v>36</v>
      </c>
      <c r="BB54" s="169"/>
      <c r="BC54" s="169"/>
      <c r="BD54" s="54"/>
      <c r="BE54" s="55"/>
      <c r="BF54" s="253">
        <v>7</v>
      </c>
      <c r="BG54" s="253">
        <v>7</v>
      </c>
      <c r="BH54" s="253" t="s">
        <v>1195</v>
      </c>
      <c r="BI54" s="253" t="s">
        <v>1195</v>
      </c>
      <c r="BJ54" s="912">
        <f t="shared" ref="BJ54" si="1">+BF54*1.03</f>
        <v>7.21</v>
      </c>
      <c r="BK54" s="913"/>
      <c r="BL54" s="913"/>
      <c r="BM54" s="913"/>
      <c r="BN54" s="914">
        <f t="shared" ref="BN54" si="2">+BJ54*1.03</f>
        <v>7.4263000000000003</v>
      </c>
      <c r="BO54" s="913"/>
      <c r="BP54" s="913"/>
      <c r="BQ54" s="913"/>
      <c r="BR54" s="914">
        <f t="shared" ref="BR54" si="3">+BN54*1.03</f>
        <v>7.6490890000000009</v>
      </c>
      <c r="BS54" s="913"/>
      <c r="BT54" s="913"/>
      <c r="BU54" s="913"/>
      <c r="BV54" s="914">
        <f t="shared" ref="BV54" si="4">+BR54*1.03</f>
        <v>7.8785616700000007</v>
      </c>
      <c r="BW54" s="913"/>
      <c r="BX54" s="913"/>
      <c r="BY54" s="913"/>
      <c r="BZ54" s="914">
        <f t="shared" ref="BZ54" si="5">+BV54*1.03</f>
        <v>8.1149185201000016</v>
      </c>
      <c r="CA54" s="913"/>
      <c r="CB54" s="913"/>
      <c r="CC54" s="913"/>
      <c r="CD54" s="914">
        <f t="shared" ref="CD54" si="6">+BZ54*1.03</f>
        <v>8.3583660757030014</v>
      </c>
      <c r="CE54" s="913"/>
      <c r="CF54" s="913"/>
      <c r="CG54" s="913"/>
      <c r="CH54" s="914">
        <f t="shared" ref="CH54" si="7">+CD54*1.03</f>
        <v>8.6091170579740908</v>
      </c>
      <c r="CI54" s="913"/>
      <c r="CJ54" s="913"/>
      <c r="CK54" s="913"/>
      <c r="CL54" s="914">
        <f t="shared" ref="CL54" si="8">+CH54*1.03</f>
        <v>8.8673905697133133</v>
      </c>
      <c r="CM54" s="913"/>
      <c r="CN54" s="913"/>
      <c r="CO54" s="913"/>
      <c r="CP54" s="914">
        <f t="shared" ref="CP54" si="9">+CL54*1.03</f>
        <v>9.1334122868047132</v>
      </c>
      <c r="CQ54" s="913"/>
      <c r="CR54" s="913"/>
      <c r="CS54" s="913"/>
      <c r="CT54" s="914">
        <f t="shared" ref="CT54" si="10">+CP54*1.03</f>
        <v>9.4074146554088554</v>
      </c>
      <c r="CU54" s="913"/>
      <c r="CV54" s="913"/>
      <c r="CW54" s="913"/>
      <c r="CX54" s="914">
        <f t="shared" ref="CX54" si="11">+CT54*1.03</f>
        <v>9.6896370950711219</v>
      </c>
      <c r="CY54" s="913"/>
      <c r="CZ54" s="913"/>
      <c r="DA54" s="913"/>
      <c r="DB54" s="915">
        <f>99.34</f>
        <v>99.34</v>
      </c>
      <c r="DC54" s="185" t="s">
        <v>39</v>
      </c>
      <c r="DD54" s="185" t="s">
        <v>1196</v>
      </c>
      <c r="DE54" s="185" t="s">
        <v>1197</v>
      </c>
      <c r="DF54" s="185" t="s">
        <v>1198</v>
      </c>
      <c r="DG54" s="220">
        <v>3113409540</v>
      </c>
      <c r="DH54" s="420" t="s">
        <v>1199</v>
      </c>
      <c r="DI54" s="220" t="s">
        <v>10</v>
      </c>
      <c r="DJ54" s="171" t="s">
        <v>1329</v>
      </c>
      <c r="DK54" s="165" t="s">
        <v>328</v>
      </c>
      <c r="DL54" s="185" t="s">
        <v>780</v>
      </c>
      <c r="DM54" s="185" t="s">
        <v>1200</v>
      </c>
      <c r="DN54" s="261" t="s">
        <v>471</v>
      </c>
      <c r="DO54" s="173"/>
    </row>
    <row r="55" spans="1:119" ht="35.25" customHeight="1">
      <c r="A55" s="335"/>
      <c r="B55" s="197"/>
      <c r="C55" s="228"/>
      <c r="D55" s="831"/>
      <c r="E55" s="165"/>
      <c r="F55" s="229"/>
      <c r="G55" s="165"/>
      <c r="H55" s="165"/>
      <c r="I55" s="202"/>
      <c r="J55" s="230"/>
      <c r="K55" s="54"/>
      <c r="L55" s="187"/>
      <c r="M55" s="202"/>
      <c r="N55" s="202"/>
      <c r="O55" s="202"/>
      <c r="P55" s="202"/>
      <c r="Q55" s="202"/>
      <c r="R55" s="202"/>
      <c r="S55" s="202"/>
      <c r="T55" s="202"/>
      <c r="U55" s="202"/>
      <c r="V55" s="202"/>
      <c r="W55" s="202"/>
      <c r="X55" s="202"/>
      <c r="Y55" s="202"/>
      <c r="Z55" s="199"/>
      <c r="AA55" s="201"/>
      <c r="AB55" s="200"/>
      <c r="AC55" s="165"/>
      <c r="AD55" s="147"/>
      <c r="AE55" s="190"/>
      <c r="AF55" s="166"/>
      <c r="AG55" s="165"/>
      <c r="AH55" s="188"/>
      <c r="AI55" s="55"/>
      <c r="AJ55" s="197"/>
      <c r="AK55" s="189"/>
      <c r="AL55" s="181"/>
      <c r="AM55" s="181"/>
      <c r="AN55" s="198"/>
      <c r="AO55" s="198"/>
      <c r="AP55" s="198"/>
      <c r="AQ55" s="198"/>
      <c r="AR55" s="198"/>
      <c r="AS55" s="198"/>
      <c r="AT55" s="198"/>
      <c r="AU55" s="198"/>
      <c r="AV55" s="198"/>
      <c r="AW55" s="198"/>
      <c r="AX55" s="198"/>
      <c r="AY55" s="198"/>
      <c r="AZ55" s="198"/>
      <c r="BA55" s="198"/>
      <c r="BB55" s="169"/>
      <c r="BC55" s="169"/>
      <c r="BD55" s="225"/>
      <c r="BE55" s="55"/>
      <c r="BF55" s="169"/>
      <c r="BG55" s="169"/>
      <c r="BH55" s="170"/>
      <c r="BI55" s="55"/>
      <c r="BJ55" s="169"/>
      <c r="BK55" s="169"/>
      <c r="BL55" s="169"/>
      <c r="BM55" s="54"/>
      <c r="BN55" s="169"/>
      <c r="BO55" s="169"/>
      <c r="BP55" s="170"/>
      <c r="BQ55" s="54"/>
      <c r="BR55" s="169"/>
      <c r="BS55" s="169"/>
      <c r="BT55" s="170"/>
      <c r="BU55" s="55"/>
      <c r="BV55" s="169"/>
      <c r="BW55" s="169"/>
      <c r="BX55" s="170"/>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169"/>
      <c r="CY55" s="169"/>
      <c r="CZ55" s="231"/>
      <c r="DA55" s="54"/>
      <c r="DB55" s="821"/>
      <c r="DC55" s="165"/>
      <c r="DD55" s="171"/>
      <c r="DE55" s="165"/>
      <c r="DF55" s="165"/>
      <c r="DG55" s="165"/>
      <c r="DH55" s="172"/>
      <c r="DI55" s="165"/>
      <c r="DJ55" s="165"/>
      <c r="DK55" s="165"/>
      <c r="DL55" s="165"/>
      <c r="DM55" s="165"/>
      <c r="DN55" s="165"/>
    </row>
    <row r="56" spans="1:119" ht="101" customHeight="1">
      <c r="A56" s="221"/>
      <c r="B56" s="197"/>
      <c r="C56" s="228"/>
      <c r="D56" s="831"/>
      <c r="E56" s="219"/>
      <c r="F56" s="229"/>
      <c r="G56" s="165"/>
      <c r="H56" s="165"/>
      <c r="I56" s="202"/>
      <c r="J56" s="230"/>
      <c r="K56" s="54"/>
      <c r="L56" s="187"/>
      <c r="M56" s="202"/>
      <c r="N56" s="202"/>
      <c r="O56" s="202"/>
      <c r="P56" s="202"/>
      <c r="Q56" s="202"/>
      <c r="R56" s="202"/>
      <c r="S56" s="202"/>
      <c r="T56" s="202"/>
      <c r="U56" s="202"/>
      <c r="V56" s="202"/>
      <c r="W56" s="202"/>
      <c r="X56" s="202"/>
      <c r="Y56" s="202"/>
      <c r="Z56" s="184"/>
      <c r="AA56" s="203"/>
      <c r="AB56" s="200"/>
      <c r="AC56" s="176"/>
      <c r="AD56" s="147"/>
      <c r="AE56" s="190"/>
      <c r="AF56" s="165"/>
      <c r="AG56" s="165"/>
      <c r="AH56" s="204"/>
      <c r="AI56" s="55"/>
      <c r="AJ56" s="205"/>
      <c r="AK56" s="206"/>
      <c r="AL56" s="207"/>
      <c r="AM56" s="206"/>
      <c r="AN56" s="232"/>
      <c r="AO56" s="232"/>
      <c r="AP56" s="232"/>
      <c r="AQ56" s="232"/>
      <c r="AR56" s="232"/>
      <c r="AS56" s="232"/>
      <c r="AT56" s="232"/>
      <c r="AU56" s="232"/>
      <c r="AV56" s="232"/>
      <c r="AW56" s="232"/>
      <c r="AX56" s="232"/>
      <c r="AY56" s="232"/>
      <c r="AZ56" s="232"/>
      <c r="BA56" s="233"/>
      <c r="BB56" s="169"/>
      <c r="BC56" s="169"/>
      <c r="BD56" s="234"/>
      <c r="BE56" s="55"/>
      <c r="BF56" s="169"/>
      <c r="BG56" s="169"/>
      <c r="BH56" s="218"/>
      <c r="BI56" s="55"/>
      <c r="BJ56" s="169"/>
      <c r="BK56" s="169"/>
      <c r="BL56" s="218"/>
      <c r="BM56" s="54"/>
      <c r="BN56" s="169"/>
      <c r="BO56" s="169"/>
      <c r="BP56" s="218"/>
      <c r="BQ56" s="54"/>
      <c r="BR56" s="169"/>
      <c r="BS56" s="169"/>
      <c r="BT56" s="218"/>
      <c r="BU56" s="55"/>
      <c r="BV56" s="169"/>
      <c r="BW56" s="169"/>
      <c r="BX56" s="218"/>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169"/>
      <c r="CY56" s="169"/>
      <c r="CZ56" s="218"/>
      <c r="DA56" s="54"/>
      <c r="DB56" s="822"/>
      <c r="DC56" s="184"/>
      <c r="DD56" s="186"/>
      <c r="DE56" s="186"/>
      <c r="DF56" s="186"/>
      <c r="DG56" s="165"/>
      <c r="DH56" s="172"/>
      <c r="DI56" s="226"/>
      <c r="DJ56" s="186"/>
      <c r="DK56" s="186"/>
      <c r="DL56" s="186"/>
      <c r="DM56" s="186"/>
      <c r="DN56" s="172"/>
    </row>
    <row r="57" spans="1:119" ht="35.25" customHeight="1">
      <c r="A57" s="221"/>
      <c r="B57" s="197"/>
      <c r="C57" s="228"/>
      <c r="D57" s="831"/>
      <c r="E57" s="219"/>
      <c r="F57" s="229"/>
      <c r="G57" s="165"/>
      <c r="H57" s="165"/>
      <c r="I57" s="202"/>
      <c r="J57" s="230"/>
      <c r="K57" s="54"/>
      <c r="L57" s="187"/>
      <c r="M57" s="202"/>
      <c r="N57" s="202"/>
      <c r="O57" s="202"/>
      <c r="P57" s="202"/>
      <c r="Q57" s="202"/>
      <c r="R57" s="202"/>
      <c r="S57" s="202"/>
      <c r="T57" s="202"/>
      <c r="U57" s="202"/>
      <c r="V57" s="202"/>
      <c r="W57" s="202"/>
      <c r="X57" s="202"/>
      <c r="Y57" s="202"/>
      <c r="AA57" s="203"/>
      <c r="AB57" s="200"/>
      <c r="AC57" s="184"/>
      <c r="AD57" s="147"/>
      <c r="AE57" s="190"/>
      <c r="AF57" s="165"/>
      <c r="AG57" s="165"/>
      <c r="AH57" s="193"/>
      <c r="AI57" s="55"/>
      <c r="AJ57" s="194"/>
      <c r="AK57" s="194"/>
      <c r="AL57" s="196"/>
      <c r="AM57" s="196"/>
      <c r="AN57" s="214"/>
      <c r="AO57" s="214"/>
      <c r="AP57" s="214"/>
      <c r="AQ57" s="214"/>
      <c r="AR57" s="214"/>
      <c r="AS57" s="214"/>
      <c r="AT57" s="214"/>
      <c r="AU57" s="214"/>
      <c r="AV57" s="214"/>
      <c r="AW57" s="214"/>
      <c r="AX57" s="214"/>
      <c r="AY57" s="214"/>
      <c r="AZ57" s="214"/>
      <c r="BA57" s="215"/>
      <c r="BB57" s="169"/>
      <c r="BC57" s="169"/>
      <c r="BD57" s="217"/>
      <c r="BE57" s="55"/>
      <c r="BF57" s="169"/>
      <c r="BG57" s="169"/>
      <c r="BH57" s="217"/>
      <c r="BI57" s="55"/>
      <c r="BJ57" s="169"/>
      <c r="BK57" s="169"/>
      <c r="BL57" s="217"/>
      <c r="BM57" s="54"/>
      <c r="BN57" s="169"/>
      <c r="BO57" s="169"/>
      <c r="BP57" s="217"/>
      <c r="BQ57" s="54"/>
      <c r="BR57" s="169"/>
      <c r="BS57" s="169"/>
      <c r="BT57" s="217"/>
      <c r="BU57" s="55"/>
      <c r="BV57" s="169"/>
      <c r="BW57" s="169"/>
      <c r="BX57" s="217"/>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169"/>
      <c r="CY57" s="169"/>
      <c r="CZ57" s="217"/>
      <c r="DA57" s="54"/>
      <c r="DB57" s="818"/>
      <c r="DC57" s="184"/>
      <c r="DD57" s="184"/>
      <c r="DE57" s="184"/>
      <c r="DF57" s="184"/>
      <c r="DG57" s="165"/>
      <c r="DH57" s="222"/>
      <c r="DI57" s="184"/>
      <c r="DJ57" s="184"/>
      <c r="DK57" s="184"/>
      <c r="DL57" s="184"/>
      <c r="DM57" s="184"/>
      <c r="DN57" s="184"/>
    </row>
    <row r="58" spans="1:119" ht="35.25" customHeight="1">
      <c r="A58" s="221"/>
      <c r="B58" s="197"/>
      <c r="C58" s="230"/>
      <c r="D58" s="831"/>
      <c r="E58" s="219"/>
      <c r="F58" s="229"/>
      <c r="G58" s="165"/>
      <c r="H58" s="165"/>
      <c r="I58" s="202"/>
      <c r="J58" s="230"/>
      <c r="K58" s="54"/>
      <c r="L58" s="187"/>
      <c r="M58" s="202"/>
      <c r="N58" s="202"/>
      <c r="O58" s="202"/>
      <c r="P58" s="202"/>
      <c r="Q58" s="202"/>
      <c r="R58" s="202"/>
      <c r="S58" s="202"/>
      <c r="T58" s="202"/>
      <c r="U58" s="202"/>
      <c r="V58" s="202"/>
      <c r="W58" s="202"/>
      <c r="X58" s="202"/>
      <c r="Y58" s="202"/>
      <c r="Z58" s="165"/>
      <c r="AA58" s="203"/>
      <c r="AB58" s="200"/>
      <c r="AC58" s="165"/>
      <c r="AD58" s="147"/>
      <c r="AE58" s="190"/>
      <c r="AF58" s="176"/>
      <c r="AG58" s="165"/>
      <c r="AH58" s="204"/>
      <c r="AI58" s="55"/>
      <c r="AJ58" s="208"/>
      <c r="AK58" s="206"/>
      <c r="AL58" s="207"/>
      <c r="AM58" s="206"/>
      <c r="AN58" s="235"/>
      <c r="AO58" s="235"/>
      <c r="AP58" s="235"/>
      <c r="AQ58" s="235"/>
      <c r="AR58" s="235"/>
      <c r="AS58" s="235"/>
      <c r="AT58" s="235"/>
      <c r="AU58" s="235"/>
      <c r="AV58" s="235"/>
      <c r="AW58" s="235"/>
      <c r="AX58" s="235"/>
      <c r="AY58" s="235"/>
      <c r="AZ58" s="235"/>
      <c r="BA58" s="233"/>
      <c r="BB58" s="169"/>
      <c r="BC58" s="169"/>
      <c r="BD58" s="234"/>
      <c r="BE58" s="55"/>
      <c r="BF58" s="169"/>
      <c r="BG58" s="169"/>
      <c r="BH58" s="169"/>
      <c r="BI58" s="55"/>
      <c r="BJ58" s="169"/>
      <c r="BK58" s="169"/>
      <c r="BL58" s="169"/>
      <c r="BM58" s="54"/>
      <c r="BN58" s="169"/>
      <c r="BO58" s="169"/>
      <c r="BP58" s="169"/>
      <c r="BQ58" s="54"/>
      <c r="BR58" s="169"/>
      <c r="BS58" s="169"/>
      <c r="BT58" s="169"/>
      <c r="BU58" s="55"/>
      <c r="BV58" s="169"/>
      <c r="BW58" s="169"/>
      <c r="BX58" s="169"/>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169"/>
      <c r="CY58" s="169"/>
      <c r="CZ58" s="169"/>
      <c r="DA58" s="54"/>
      <c r="DB58" s="821"/>
      <c r="DC58" s="184"/>
      <c r="DD58" s="186"/>
      <c r="DE58" s="186"/>
      <c r="DF58" s="186"/>
      <c r="DG58" s="165"/>
      <c r="DH58" s="172"/>
      <c r="DI58" s="226"/>
      <c r="DJ58" s="186"/>
      <c r="DK58" s="186"/>
      <c r="DL58" s="186"/>
      <c r="DM58" s="186"/>
      <c r="DN58" s="172"/>
    </row>
    <row r="59" spans="1:119" ht="35.25" customHeight="1">
      <c r="A59" s="221"/>
      <c r="B59" s="197"/>
      <c r="C59" s="230"/>
      <c r="D59" s="831"/>
      <c r="E59" s="219"/>
      <c r="F59" s="229"/>
      <c r="G59" s="165"/>
      <c r="H59" s="165"/>
      <c r="I59" s="202"/>
      <c r="J59" s="230"/>
      <c r="K59" s="54"/>
      <c r="L59" s="187"/>
      <c r="M59" s="202"/>
      <c r="N59" s="202"/>
      <c r="O59" s="202"/>
      <c r="P59" s="202"/>
      <c r="Q59" s="202"/>
      <c r="R59" s="202"/>
      <c r="S59" s="202"/>
      <c r="T59" s="202"/>
      <c r="U59" s="202"/>
      <c r="V59" s="202"/>
      <c r="W59" s="202"/>
      <c r="X59" s="202"/>
      <c r="Y59" s="202"/>
      <c r="Z59" s="184"/>
      <c r="AA59" s="203"/>
      <c r="AB59" s="200"/>
      <c r="AC59" s="184"/>
      <c r="AD59" s="147"/>
      <c r="AE59" s="190"/>
      <c r="AF59" s="184"/>
      <c r="AG59" s="165"/>
      <c r="AH59" s="193"/>
      <c r="AI59" s="55"/>
      <c r="AJ59" s="194"/>
      <c r="AK59" s="194"/>
      <c r="AL59" s="196"/>
      <c r="AM59" s="196"/>
      <c r="AN59" s="214"/>
      <c r="AO59" s="214"/>
      <c r="AP59" s="214"/>
      <c r="AQ59" s="214"/>
      <c r="AR59" s="214"/>
      <c r="AS59" s="214"/>
      <c r="AT59" s="214"/>
      <c r="AU59" s="214"/>
      <c r="AV59" s="214"/>
      <c r="AW59" s="214"/>
      <c r="AX59" s="214"/>
      <c r="AY59" s="214"/>
      <c r="AZ59" s="214"/>
      <c r="BA59" s="215"/>
      <c r="BB59" s="169"/>
      <c r="BC59" s="169"/>
      <c r="BD59" s="217"/>
      <c r="BE59" s="55"/>
      <c r="BF59" s="169"/>
      <c r="BG59" s="169"/>
      <c r="BH59" s="217"/>
      <c r="BI59" s="55"/>
      <c r="BJ59" s="169"/>
      <c r="BK59" s="169"/>
      <c r="BL59" s="217"/>
      <c r="BM59" s="54"/>
      <c r="BN59" s="169"/>
      <c r="BO59" s="169"/>
      <c r="BP59" s="217"/>
      <c r="BQ59" s="54"/>
      <c r="BR59" s="169"/>
      <c r="BS59" s="169"/>
      <c r="BT59" s="217"/>
      <c r="BU59" s="55"/>
      <c r="BV59" s="169"/>
      <c r="BW59" s="169"/>
      <c r="BX59" s="217"/>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169"/>
      <c r="CY59" s="169"/>
      <c r="CZ59" s="217"/>
      <c r="DA59" s="54"/>
      <c r="DB59" s="818"/>
      <c r="DC59" s="184"/>
      <c r="DD59" s="184"/>
      <c r="DE59" s="184"/>
      <c r="DF59" s="184"/>
      <c r="DG59" s="165"/>
      <c r="DH59" s="222"/>
      <c r="DI59" s="184"/>
      <c r="DJ59" s="184"/>
      <c r="DK59" s="184"/>
      <c r="DL59" s="184"/>
      <c r="DM59" s="184"/>
      <c r="DN59" s="222"/>
    </row>
    <row r="60" spans="1:119" ht="35.25" customHeight="1">
      <c r="A60" s="221"/>
      <c r="B60" s="197"/>
      <c r="C60" s="230"/>
      <c r="D60" s="831"/>
      <c r="E60" s="219"/>
      <c r="F60" s="229"/>
      <c r="G60" s="165"/>
      <c r="H60" s="165"/>
      <c r="I60" s="202"/>
      <c r="J60" s="230"/>
      <c r="K60" s="54"/>
      <c r="L60" s="187"/>
      <c r="M60" s="202"/>
      <c r="N60" s="202"/>
      <c r="O60" s="202"/>
      <c r="P60" s="202"/>
      <c r="Q60" s="202"/>
      <c r="R60" s="202"/>
      <c r="S60" s="202"/>
      <c r="T60" s="202"/>
      <c r="U60" s="202"/>
      <c r="V60" s="202"/>
      <c r="W60" s="202"/>
      <c r="X60" s="202"/>
      <c r="Y60" s="202"/>
      <c r="Z60" s="184"/>
      <c r="AA60" s="203"/>
      <c r="AB60" s="200"/>
      <c r="AC60" s="184"/>
      <c r="AD60" s="147"/>
      <c r="AE60" s="190"/>
      <c r="AF60" s="165"/>
      <c r="AG60" s="165"/>
      <c r="AH60" s="193"/>
      <c r="AI60" s="55"/>
      <c r="AJ60" s="194"/>
      <c r="AK60" s="194"/>
      <c r="AL60" s="196"/>
      <c r="AM60" s="196"/>
      <c r="AN60" s="214"/>
      <c r="AO60" s="214"/>
      <c r="AP60" s="214"/>
      <c r="AQ60" s="214"/>
      <c r="AR60" s="214"/>
      <c r="AS60" s="214"/>
      <c r="AT60" s="214"/>
      <c r="AU60" s="214"/>
      <c r="AV60" s="214"/>
      <c r="AW60" s="214"/>
      <c r="AX60" s="214"/>
      <c r="AY60" s="214"/>
      <c r="AZ60" s="214"/>
      <c r="BA60" s="215"/>
      <c r="BB60" s="169"/>
      <c r="BC60" s="169"/>
      <c r="BD60" s="217"/>
      <c r="BE60" s="55"/>
      <c r="BF60" s="169"/>
      <c r="BG60" s="169"/>
      <c r="BH60" s="217"/>
      <c r="BI60" s="55"/>
      <c r="BJ60" s="169"/>
      <c r="BK60" s="169"/>
      <c r="BL60" s="217"/>
      <c r="BM60" s="54"/>
      <c r="BN60" s="169"/>
      <c r="BO60" s="169"/>
      <c r="BP60" s="217"/>
      <c r="BQ60" s="54"/>
      <c r="BR60" s="169"/>
      <c r="BS60" s="169"/>
      <c r="BT60" s="217"/>
      <c r="BU60" s="55"/>
      <c r="BV60" s="169"/>
      <c r="BW60" s="169"/>
      <c r="BX60" s="217"/>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169"/>
      <c r="CY60" s="169"/>
      <c r="CZ60" s="217"/>
      <c r="DA60" s="54"/>
      <c r="DB60" s="818"/>
      <c r="DC60" s="184"/>
      <c r="DD60" s="184"/>
      <c r="DE60" s="184"/>
      <c r="DF60" s="184"/>
      <c r="DG60" s="165"/>
      <c r="DH60" s="222"/>
      <c r="DI60" s="184"/>
      <c r="DJ60" s="184"/>
      <c r="DK60" s="184"/>
      <c r="DL60" s="184"/>
      <c r="DM60" s="184"/>
      <c r="DN60" s="184"/>
    </row>
    <row r="61" spans="1:119" ht="35.25" customHeight="1">
      <c r="A61" s="221"/>
      <c r="B61" s="197"/>
      <c r="C61" s="230"/>
      <c r="D61" s="831"/>
      <c r="E61" s="219"/>
      <c r="F61" s="229"/>
      <c r="G61" s="165"/>
      <c r="H61" s="165"/>
      <c r="I61" s="202"/>
      <c r="J61" s="230"/>
      <c r="K61" s="54"/>
      <c r="L61" s="187"/>
      <c r="M61" s="202"/>
      <c r="N61" s="202"/>
      <c r="O61" s="202"/>
      <c r="P61" s="202"/>
      <c r="Q61" s="202"/>
      <c r="R61" s="202"/>
      <c r="S61" s="202"/>
      <c r="T61" s="202"/>
      <c r="U61" s="202"/>
      <c r="V61" s="202"/>
      <c r="W61" s="202"/>
      <c r="X61" s="202"/>
      <c r="Y61" s="202"/>
      <c r="Z61" s="184"/>
      <c r="AA61" s="203"/>
      <c r="AB61" s="200"/>
      <c r="AC61" s="184"/>
      <c r="AD61" s="147"/>
      <c r="AE61" s="190"/>
      <c r="AF61" s="165"/>
      <c r="AG61" s="165"/>
      <c r="AH61" s="193"/>
      <c r="AI61" s="175"/>
      <c r="AJ61" s="209"/>
      <c r="AK61" s="209"/>
      <c r="AL61" s="210"/>
      <c r="AM61" s="210"/>
      <c r="AN61" s="215"/>
      <c r="AO61" s="215"/>
      <c r="AP61" s="215"/>
      <c r="AQ61" s="215"/>
      <c r="AR61" s="215"/>
      <c r="AS61" s="215"/>
      <c r="AT61" s="215"/>
      <c r="AU61" s="215"/>
      <c r="AV61" s="215"/>
      <c r="AW61" s="215"/>
      <c r="AX61" s="215"/>
      <c r="AY61" s="215"/>
      <c r="AZ61" s="215"/>
      <c r="BA61" s="215"/>
      <c r="BB61" s="169"/>
      <c r="BC61" s="169"/>
      <c r="BD61" s="217"/>
      <c r="BE61" s="55"/>
      <c r="BF61" s="169"/>
      <c r="BG61" s="169"/>
      <c r="BH61" s="217"/>
      <c r="BI61" s="55"/>
      <c r="BJ61" s="169"/>
      <c r="BK61" s="169"/>
      <c r="BL61" s="217"/>
      <c r="BM61" s="54"/>
      <c r="BN61" s="169"/>
      <c r="BO61" s="169"/>
      <c r="BP61" s="217"/>
      <c r="BQ61" s="54"/>
      <c r="BR61" s="169"/>
      <c r="BS61" s="169"/>
      <c r="BT61" s="217"/>
      <c r="BU61" s="55"/>
      <c r="BV61" s="169"/>
      <c r="BW61" s="169"/>
      <c r="BX61" s="217"/>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169"/>
      <c r="CY61" s="169"/>
      <c r="CZ61" s="217"/>
      <c r="DA61" s="54"/>
      <c r="DB61" s="818"/>
      <c r="DC61" s="184"/>
      <c r="DD61" s="184"/>
      <c r="DE61" s="184"/>
      <c r="DF61" s="184"/>
      <c r="DG61" s="165"/>
      <c r="DH61" s="222"/>
      <c r="DI61" s="184"/>
      <c r="DJ61" s="184"/>
      <c r="DK61" s="184"/>
      <c r="DL61" s="184"/>
      <c r="DM61" s="184"/>
      <c r="DN61" s="184"/>
    </row>
    <row r="62" spans="1:119" ht="35.25" customHeight="1">
      <c r="A62" s="165"/>
      <c r="B62" s="197"/>
      <c r="C62" s="165"/>
      <c r="D62" s="832"/>
      <c r="E62" s="219"/>
      <c r="F62" s="219"/>
      <c r="G62" s="165"/>
      <c r="H62" s="165"/>
      <c r="I62" s="189"/>
      <c r="J62" s="54"/>
      <c r="K62" s="54"/>
      <c r="L62" s="187"/>
      <c r="M62" s="211"/>
      <c r="N62" s="211"/>
      <c r="O62" s="211"/>
      <c r="P62" s="211"/>
      <c r="Q62" s="211"/>
      <c r="R62" s="211"/>
      <c r="S62" s="211"/>
      <c r="T62" s="211"/>
      <c r="U62" s="211"/>
      <c r="V62" s="211"/>
      <c r="W62" s="211"/>
      <c r="X62" s="211"/>
      <c r="Y62" s="211"/>
      <c r="Z62" s="165"/>
      <c r="AA62" s="173"/>
      <c r="AB62" s="212"/>
      <c r="AC62" s="165"/>
      <c r="AD62" s="173"/>
      <c r="AE62" s="173"/>
      <c r="AF62" s="166"/>
      <c r="AG62" s="165"/>
      <c r="AH62" s="174"/>
      <c r="AI62" s="173"/>
      <c r="AJ62" s="167"/>
      <c r="AK62" s="54"/>
      <c r="AL62" s="168"/>
      <c r="AM62" s="168"/>
      <c r="AN62" s="167"/>
      <c r="AO62" s="167"/>
      <c r="AP62" s="167"/>
      <c r="AQ62" s="167"/>
      <c r="AR62" s="167"/>
      <c r="AS62" s="167"/>
      <c r="AT62" s="167"/>
      <c r="AU62" s="167"/>
      <c r="AV62" s="167"/>
      <c r="AW62" s="167"/>
      <c r="AX62" s="167"/>
      <c r="AY62" s="167"/>
      <c r="AZ62" s="167"/>
      <c r="BA62" s="167"/>
      <c r="BB62" s="169"/>
      <c r="BC62" s="169"/>
      <c r="BD62" s="54"/>
      <c r="BE62" s="173"/>
      <c r="BF62" s="169"/>
      <c r="BG62" s="169"/>
      <c r="BH62" s="170"/>
      <c r="BI62" s="173"/>
      <c r="BJ62" s="169"/>
      <c r="BK62" s="169"/>
      <c r="BL62" s="170"/>
      <c r="BM62" s="173"/>
      <c r="BN62" s="169"/>
      <c r="BO62" s="169"/>
      <c r="BP62" s="170"/>
      <c r="BQ62" s="173"/>
      <c r="BR62" s="169"/>
      <c r="BS62" s="169"/>
      <c r="BT62" s="170"/>
      <c r="BU62" s="173"/>
      <c r="BV62" s="169"/>
      <c r="BW62" s="169"/>
      <c r="BX62" s="170"/>
      <c r="BY62" s="173"/>
      <c r="BZ62" s="173"/>
      <c r="CA62" s="173"/>
      <c r="CB62" s="173"/>
      <c r="CC62" s="173"/>
      <c r="CD62" s="173"/>
      <c r="CE62" s="173"/>
      <c r="CF62" s="173"/>
      <c r="CG62" s="173"/>
      <c r="CH62" s="173"/>
      <c r="CI62" s="173"/>
      <c r="CJ62" s="173"/>
      <c r="CK62" s="173"/>
      <c r="CL62" s="173"/>
      <c r="CM62" s="173"/>
      <c r="CN62" s="173"/>
      <c r="CO62" s="173"/>
      <c r="CP62" s="173"/>
      <c r="CQ62" s="173"/>
      <c r="CR62" s="173"/>
      <c r="CS62" s="173"/>
      <c r="CT62" s="173"/>
      <c r="CU62" s="173"/>
      <c r="CV62" s="173"/>
      <c r="CW62" s="173"/>
      <c r="CX62" s="169"/>
      <c r="CY62" s="169"/>
      <c r="CZ62" s="54"/>
      <c r="DA62" s="173"/>
      <c r="DB62" s="821"/>
      <c r="DC62" s="165"/>
      <c r="DD62" s="171"/>
      <c r="DE62" s="165"/>
      <c r="DF62" s="165"/>
      <c r="DG62" s="165"/>
      <c r="DH62" s="172"/>
      <c r="DI62" s="165"/>
      <c r="DJ62" s="165"/>
      <c r="DK62" s="165"/>
      <c r="DL62" s="165"/>
      <c r="DM62" s="165"/>
      <c r="DN62" s="165"/>
    </row>
    <row r="63" spans="1:119" ht="35.25" customHeight="1">
      <c r="A63" s="165"/>
      <c r="B63" s="197"/>
      <c r="C63" s="165"/>
      <c r="D63" s="832"/>
      <c r="E63" s="219"/>
      <c r="F63" s="219"/>
      <c r="G63" s="165"/>
      <c r="H63" s="165"/>
      <c r="I63" s="189"/>
      <c r="J63" s="54"/>
      <c r="K63" s="54"/>
      <c r="L63" s="187"/>
      <c r="M63" s="211"/>
      <c r="N63" s="211"/>
      <c r="O63" s="211"/>
      <c r="P63" s="211"/>
      <c r="Q63" s="211"/>
      <c r="R63" s="211"/>
      <c r="S63" s="211"/>
      <c r="T63" s="211"/>
      <c r="U63" s="211"/>
      <c r="V63" s="211"/>
      <c r="W63" s="211"/>
      <c r="X63" s="211"/>
      <c r="Y63" s="211"/>
      <c r="Z63" s="165"/>
      <c r="AA63" s="173"/>
      <c r="AB63" s="212"/>
      <c r="AC63" s="165"/>
      <c r="AD63" s="173"/>
      <c r="AE63" s="173"/>
      <c r="AF63" s="166"/>
      <c r="AG63" s="165"/>
      <c r="AH63" s="174"/>
      <c r="AI63" s="173"/>
      <c r="AJ63" s="167"/>
      <c r="AK63" s="54"/>
      <c r="AL63" s="168"/>
      <c r="AM63" s="168"/>
      <c r="AN63" s="167"/>
      <c r="AO63" s="167"/>
      <c r="AP63" s="167"/>
      <c r="AQ63" s="167"/>
      <c r="AR63" s="167"/>
      <c r="AS63" s="167"/>
      <c r="AT63" s="167"/>
      <c r="AU63" s="167"/>
      <c r="AV63" s="167"/>
      <c r="AW63" s="167"/>
      <c r="AX63" s="167"/>
      <c r="AY63" s="167"/>
      <c r="AZ63" s="167"/>
      <c r="BA63" s="167"/>
      <c r="BB63" s="169"/>
      <c r="BC63" s="169"/>
      <c r="BD63" s="54"/>
      <c r="BE63" s="173"/>
      <c r="BF63" s="169"/>
      <c r="BG63" s="169"/>
      <c r="BH63" s="170"/>
      <c r="BI63" s="173"/>
      <c r="BJ63" s="169"/>
      <c r="BK63" s="169"/>
      <c r="BL63" s="170"/>
      <c r="BM63" s="173"/>
      <c r="BN63" s="169"/>
      <c r="BO63" s="169"/>
      <c r="BP63" s="170"/>
      <c r="BQ63" s="173"/>
      <c r="BR63" s="169"/>
      <c r="BS63" s="169"/>
      <c r="BT63" s="170"/>
      <c r="BU63" s="173"/>
      <c r="BV63" s="169"/>
      <c r="BW63" s="169"/>
      <c r="BX63" s="170"/>
      <c r="BY63" s="173"/>
      <c r="BZ63" s="173"/>
      <c r="CA63" s="173"/>
      <c r="CB63" s="173"/>
      <c r="CC63" s="173"/>
      <c r="CD63" s="173"/>
      <c r="CE63" s="173"/>
      <c r="CF63" s="173"/>
      <c r="CG63" s="173"/>
      <c r="CH63" s="173"/>
      <c r="CI63" s="173"/>
      <c r="CJ63" s="173"/>
      <c r="CK63" s="173"/>
      <c r="CL63" s="173"/>
      <c r="CM63" s="173"/>
      <c r="CN63" s="173"/>
      <c r="CO63" s="173"/>
      <c r="CP63" s="173"/>
      <c r="CQ63" s="173"/>
      <c r="CR63" s="173"/>
      <c r="CS63" s="173"/>
      <c r="CT63" s="173"/>
      <c r="CU63" s="173"/>
      <c r="CV63" s="173"/>
      <c r="CW63" s="173"/>
      <c r="CX63" s="169"/>
      <c r="CY63" s="169"/>
      <c r="CZ63" s="54"/>
      <c r="DA63" s="173"/>
      <c r="DB63" s="821"/>
      <c r="DC63" s="165"/>
      <c r="DD63" s="171"/>
      <c r="DE63" s="165"/>
      <c r="DF63" s="165"/>
      <c r="DG63" s="165"/>
      <c r="DH63" s="172"/>
      <c r="DI63" s="165"/>
      <c r="DJ63" s="165"/>
      <c r="DK63" s="165"/>
      <c r="DL63" s="165"/>
      <c r="DM63" s="165"/>
      <c r="DN63" s="165"/>
    </row>
    <row r="64" spans="1:119" ht="35.25" customHeight="1">
      <c r="A64" s="165"/>
      <c r="B64" s="197"/>
      <c r="C64" s="165"/>
      <c r="D64" s="832"/>
      <c r="E64" s="219"/>
      <c r="F64" s="219"/>
      <c r="G64" s="165"/>
      <c r="H64" s="165"/>
      <c r="I64" s="189"/>
      <c r="J64" s="54"/>
      <c r="K64" s="54"/>
      <c r="L64" s="187"/>
      <c r="M64" s="211"/>
      <c r="N64" s="211"/>
      <c r="O64" s="211"/>
      <c r="P64" s="211"/>
      <c r="Q64" s="211"/>
      <c r="R64" s="211"/>
      <c r="S64" s="211"/>
      <c r="T64" s="211"/>
      <c r="U64" s="211"/>
      <c r="V64" s="211"/>
      <c r="W64" s="211"/>
      <c r="X64" s="211"/>
      <c r="Y64" s="211"/>
      <c r="Z64" s="165"/>
      <c r="AA64" s="173"/>
      <c r="AB64" s="212"/>
      <c r="AC64" s="165"/>
      <c r="AD64" s="173"/>
      <c r="AE64" s="173"/>
      <c r="AF64" s="166"/>
      <c r="AG64" s="165"/>
      <c r="AH64" s="174"/>
      <c r="AI64" s="173"/>
      <c r="AJ64" s="167"/>
      <c r="AK64" s="54"/>
      <c r="AL64" s="168"/>
      <c r="AM64" s="168"/>
      <c r="AN64" s="167"/>
      <c r="AO64" s="167"/>
      <c r="AP64" s="167"/>
      <c r="AQ64" s="167"/>
      <c r="AR64" s="167"/>
      <c r="AS64" s="167"/>
      <c r="AT64" s="167"/>
      <c r="AU64" s="167"/>
      <c r="AV64" s="167"/>
      <c r="AW64" s="167"/>
      <c r="AX64" s="167"/>
      <c r="AY64" s="167"/>
      <c r="AZ64" s="167"/>
      <c r="BA64" s="167"/>
      <c r="BB64" s="169"/>
      <c r="BC64" s="169"/>
      <c r="BD64" s="54"/>
      <c r="BE64" s="173"/>
      <c r="BF64" s="169"/>
      <c r="BG64" s="169"/>
      <c r="BH64" s="170"/>
      <c r="BI64" s="173"/>
      <c r="BJ64" s="169"/>
      <c r="BK64" s="169"/>
      <c r="BL64" s="170"/>
      <c r="BM64" s="173"/>
      <c r="BN64" s="169"/>
      <c r="BO64" s="169"/>
      <c r="BP64" s="170"/>
      <c r="BQ64" s="173"/>
      <c r="BR64" s="169"/>
      <c r="BS64" s="169"/>
      <c r="BT64" s="170"/>
      <c r="BU64" s="173"/>
      <c r="BV64" s="169"/>
      <c r="BW64" s="169"/>
      <c r="BX64" s="170"/>
      <c r="BY64" s="173"/>
      <c r="BZ64" s="173"/>
      <c r="CA64" s="173"/>
      <c r="CB64" s="173"/>
      <c r="CC64" s="173"/>
      <c r="CD64" s="173"/>
      <c r="CE64" s="173"/>
      <c r="CF64" s="173"/>
      <c r="CG64" s="173"/>
      <c r="CH64" s="173"/>
      <c r="CI64" s="173"/>
      <c r="CJ64" s="173"/>
      <c r="CK64" s="173"/>
      <c r="CL64" s="173"/>
      <c r="CM64" s="173"/>
      <c r="CN64" s="173"/>
      <c r="CO64" s="173"/>
      <c r="CP64" s="173"/>
      <c r="CQ64" s="173"/>
      <c r="CR64" s="173"/>
      <c r="CS64" s="173"/>
      <c r="CT64" s="173"/>
      <c r="CU64" s="173"/>
      <c r="CV64" s="173"/>
      <c r="CW64" s="173"/>
      <c r="CX64" s="169"/>
      <c r="CY64" s="169"/>
      <c r="CZ64" s="54"/>
      <c r="DA64" s="173"/>
      <c r="DB64" s="821"/>
      <c r="DC64" s="165"/>
      <c r="DD64" s="171"/>
      <c r="DE64" s="165"/>
      <c r="DF64" s="165"/>
      <c r="DG64" s="165"/>
      <c r="DH64" s="172"/>
      <c r="DI64" s="165"/>
      <c r="DJ64" s="165"/>
      <c r="DK64" s="165"/>
      <c r="DL64" s="165"/>
      <c r="DM64" s="165"/>
      <c r="DN64" s="165"/>
    </row>
    <row r="65" spans="1:118" ht="35.25" customHeight="1">
      <c r="A65" s="165"/>
      <c r="B65" s="197"/>
      <c r="C65" s="165"/>
      <c r="D65" s="832"/>
      <c r="E65" s="219"/>
      <c r="F65" s="219"/>
      <c r="G65" s="165"/>
      <c r="H65" s="165"/>
      <c r="I65" s="197"/>
      <c r="J65" s="54"/>
      <c r="K65" s="54"/>
      <c r="L65" s="187"/>
      <c r="M65" s="213"/>
      <c r="N65" s="213"/>
      <c r="O65" s="213"/>
      <c r="P65" s="213"/>
      <c r="Q65" s="236"/>
      <c r="R65" s="236"/>
      <c r="S65" s="236"/>
      <c r="T65" s="236"/>
      <c r="U65" s="236"/>
      <c r="V65" s="236"/>
      <c r="W65" s="236"/>
      <c r="X65" s="236"/>
      <c r="Y65" s="213"/>
      <c r="Z65" s="165"/>
      <c r="AA65" s="173"/>
      <c r="AB65" s="212"/>
      <c r="AC65" s="165"/>
      <c r="AD65" s="173"/>
      <c r="AE65" s="173"/>
      <c r="AF65" s="166"/>
      <c r="AG65" s="165"/>
      <c r="AH65" s="174"/>
      <c r="AI65" s="173"/>
      <c r="AJ65" s="167"/>
      <c r="AK65" s="54"/>
      <c r="AL65" s="168"/>
      <c r="AM65" s="168"/>
      <c r="AN65" s="167"/>
      <c r="AO65" s="167"/>
      <c r="AP65" s="167"/>
      <c r="AQ65" s="167"/>
      <c r="AR65" s="167"/>
      <c r="AS65" s="167"/>
      <c r="AT65" s="167"/>
      <c r="AU65" s="167"/>
      <c r="AV65" s="167"/>
      <c r="AW65" s="167"/>
      <c r="AX65" s="167"/>
      <c r="AY65" s="167"/>
      <c r="AZ65" s="167"/>
      <c r="BA65" s="167"/>
      <c r="BB65" s="169"/>
      <c r="BC65" s="169"/>
      <c r="BD65" s="54"/>
      <c r="BE65" s="173"/>
      <c r="BF65" s="169"/>
      <c r="BG65" s="169"/>
      <c r="BH65" s="170"/>
      <c r="BI65" s="173"/>
      <c r="BJ65" s="169"/>
      <c r="BK65" s="169"/>
      <c r="BL65" s="170"/>
      <c r="BM65" s="173"/>
      <c r="BN65" s="169"/>
      <c r="BO65" s="169"/>
      <c r="BP65" s="170"/>
      <c r="BQ65" s="173"/>
      <c r="BR65" s="169"/>
      <c r="BS65" s="169"/>
      <c r="BT65" s="170"/>
      <c r="BU65" s="173"/>
      <c r="BV65" s="169"/>
      <c r="BW65" s="169"/>
      <c r="BX65" s="170"/>
      <c r="BY65" s="173"/>
      <c r="BZ65" s="173"/>
      <c r="CA65" s="173"/>
      <c r="CB65" s="173"/>
      <c r="CC65" s="173"/>
      <c r="CD65" s="173"/>
      <c r="CE65" s="173"/>
      <c r="CF65" s="173"/>
      <c r="CG65" s="173"/>
      <c r="CH65" s="173"/>
      <c r="CI65" s="173"/>
      <c r="CJ65" s="173"/>
      <c r="CK65" s="173"/>
      <c r="CL65" s="173"/>
      <c r="CM65" s="173"/>
      <c r="CN65" s="173"/>
      <c r="CO65" s="173"/>
      <c r="CP65" s="173"/>
      <c r="CQ65" s="173"/>
      <c r="CR65" s="173"/>
      <c r="CS65" s="173"/>
      <c r="CT65" s="173"/>
      <c r="CU65" s="173"/>
      <c r="CV65" s="173"/>
      <c r="CW65" s="173"/>
      <c r="CX65" s="169"/>
      <c r="CY65" s="169"/>
      <c r="CZ65" s="54"/>
      <c r="DA65" s="173"/>
      <c r="DB65" s="821"/>
      <c r="DC65" s="165"/>
      <c r="DD65" s="171"/>
      <c r="DE65" s="165"/>
      <c r="DF65" s="165"/>
      <c r="DG65" s="165"/>
      <c r="DH65" s="172"/>
      <c r="DI65" s="165"/>
      <c r="DJ65" s="165"/>
      <c r="DK65" s="165"/>
      <c r="DL65" s="165"/>
      <c r="DM65" s="165"/>
      <c r="DN65" s="165"/>
    </row>
    <row r="66" spans="1:118" ht="35.25" customHeight="1">
      <c r="A66" s="165"/>
      <c r="B66" s="197"/>
      <c r="C66" s="165"/>
      <c r="D66" s="832"/>
      <c r="E66" s="219"/>
      <c r="F66" s="219"/>
      <c r="G66" s="165"/>
      <c r="H66" s="165"/>
      <c r="I66" s="197"/>
      <c r="J66" s="54"/>
      <c r="K66" s="54"/>
      <c r="L66" s="187"/>
      <c r="M66" s="213"/>
      <c r="N66" s="213"/>
      <c r="O66" s="213"/>
      <c r="P66" s="213"/>
      <c r="Q66" s="236"/>
      <c r="R66" s="236"/>
      <c r="S66" s="236"/>
      <c r="T66" s="236"/>
      <c r="U66" s="236"/>
      <c r="V66" s="236"/>
      <c r="W66" s="236"/>
      <c r="X66" s="236"/>
      <c r="Y66" s="213"/>
      <c r="Z66" s="165"/>
      <c r="AA66" s="173"/>
      <c r="AB66" s="212"/>
      <c r="AC66" s="165"/>
      <c r="AD66" s="173"/>
      <c r="AE66" s="173"/>
      <c r="AF66" s="166"/>
      <c r="AG66" s="165"/>
      <c r="AH66" s="174"/>
      <c r="AI66" s="173"/>
      <c r="AJ66" s="167"/>
      <c r="AK66" s="54"/>
      <c r="AL66" s="168"/>
      <c r="AM66" s="168"/>
      <c r="AN66" s="167"/>
      <c r="AO66" s="167"/>
      <c r="AP66" s="167"/>
      <c r="AQ66" s="167"/>
      <c r="AR66" s="167"/>
      <c r="AS66" s="167"/>
      <c r="AT66" s="167"/>
      <c r="AU66" s="167"/>
      <c r="AV66" s="167"/>
      <c r="AW66" s="167"/>
      <c r="AX66" s="167"/>
      <c r="AY66" s="167"/>
      <c r="AZ66" s="167"/>
      <c r="BA66" s="167"/>
      <c r="BB66" s="169"/>
      <c r="BC66" s="169"/>
      <c r="BD66" s="54"/>
      <c r="BE66" s="173"/>
      <c r="BF66" s="169"/>
      <c r="BG66" s="169"/>
      <c r="BH66" s="170"/>
      <c r="BI66" s="173"/>
      <c r="BJ66" s="169"/>
      <c r="BK66" s="169"/>
      <c r="BL66" s="170"/>
      <c r="BM66" s="173"/>
      <c r="BN66" s="169"/>
      <c r="BO66" s="169"/>
      <c r="BP66" s="170"/>
      <c r="BQ66" s="173"/>
      <c r="BR66" s="169"/>
      <c r="BS66" s="169"/>
      <c r="BT66" s="170"/>
      <c r="BU66" s="173"/>
      <c r="BV66" s="169"/>
      <c r="BW66" s="169"/>
      <c r="BX66" s="170"/>
      <c r="BY66" s="173"/>
      <c r="BZ66" s="173"/>
      <c r="CA66" s="173"/>
      <c r="CB66" s="173"/>
      <c r="CC66" s="173"/>
      <c r="CD66" s="173"/>
      <c r="CE66" s="173"/>
      <c r="CF66" s="173"/>
      <c r="CG66" s="173"/>
      <c r="CH66" s="173"/>
      <c r="CI66" s="173"/>
      <c r="CJ66" s="173"/>
      <c r="CK66" s="173"/>
      <c r="CL66" s="173"/>
      <c r="CM66" s="173"/>
      <c r="CN66" s="173"/>
      <c r="CO66" s="173"/>
      <c r="CP66" s="173"/>
      <c r="CQ66" s="173"/>
      <c r="CR66" s="173"/>
      <c r="CS66" s="173"/>
      <c r="CT66" s="173"/>
      <c r="CU66" s="173"/>
      <c r="CV66" s="173"/>
      <c r="CW66" s="173"/>
      <c r="CX66" s="169"/>
      <c r="CY66" s="169"/>
      <c r="CZ66" s="54"/>
      <c r="DA66" s="173"/>
      <c r="DB66" s="821"/>
      <c r="DC66" s="165"/>
      <c r="DD66" s="171"/>
      <c r="DE66" s="165"/>
      <c r="DF66" s="165"/>
      <c r="DG66" s="165"/>
      <c r="DH66" s="172"/>
      <c r="DI66" s="165"/>
      <c r="DJ66" s="165"/>
      <c r="DK66" s="165"/>
      <c r="DL66" s="165"/>
      <c r="DM66" s="165"/>
      <c r="DN66" s="165"/>
    </row>
    <row r="67" spans="1:118">
      <c r="AC67" s="238"/>
      <c r="AI67" s="173"/>
      <c r="AJ67" s="173"/>
      <c r="AK67" s="173"/>
      <c r="AL67" s="173"/>
      <c r="AM67" s="173"/>
    </row>
  </sheetData>
  <mergeCells count="112">
    <mergeCell ref="CT8:CW8"/>
    <mergeCell ref="CX8:DN8"/>
    <mergeCell ref="CG8:CH8"/>
    <mergeCell ref="CI8:CL8"/>
    <mergeCell ref="CM8:CO8"/>
    <mergeCell ref="CP8:CQ8"/>
    <mergeCell ref="CR8:CS8"/>
    <mergeCell ref="BT8:BU8"/>
    <mergeCell ref="BV8:BW8"/>
    <mergeCell ref="BX8:CA8"/>
    <mergeCell ref="CB8:CD8"/>
    <mergeCell ref="CE8:CF8"/>
    <mergeCell ref="BF8:BH8"/>
    <mergeCell ref="BI8:BJ8"/>
    <mergeCell ref="BK8:BL8"/>
    <mergeCell ref="BM8:BP8"/>
    <mergeCell ref="BQ8:BS8"/>
    <mergeCell ref="AU8:AW8"/>
    <mergeCell ref="AX8:AY8"/>
    <mergeCell ref="AZ8:BA8"/>
    <mergeCell ref="BB8:BE8"/>
    <mergeCell ref="BA10:BA12"/>
    <mergeCell ref="AI11:AI12"/>
    <mergeCell ref="AL10:AM11"/>
    <mergeCell ref="AN10:AZ11"/>
    <mergeCell ref="AJ8:AK8"/>
    <mergeCell ref="AL8:AN8"/>
    <mergeCell ref="AO8:AP8"/>
    <mergeCell ref="AQ8:AT8"/>
    <mergeCell ref="S8:U8"/>
    <mergeCell ref="V8:W8"/>
    <mergeCell ref="X8:Y8"/>
    <mergeCell ref="AD8:AE8"/>
    <mergeCell ref="AF8:AH8"/>
    <mergeCell ref="DO11:DO12"/>
    <mergeCell ref="DI10:DO10"/>
    <mergeCell ref="DB11:DB12"/>
    <mergeCell ref="DC10:DH10"/>
    <mergeCell ref="CX11:DA11"/>
    <mergeCell ref="DC11:DC12"/>
    <mergeCell ref="DH11:DH12"/>
    <mergeCell ref="DM11:DM12"/>
    <mergeCell ref="BB10:DB10"/>
    <mergeCell ref="BB11:BE11"/>
    <mergeCell ref="BF11:BI11"/>
    <mergeCell ref="CP11:CS11"/>
    <mergeCell ref="CT11:CW11"/>
    <mergeCell ref="CL11:CO11"/>
    <mergeCell ref="CD11:CG11"/>
    <mergeCell ref="CH11:CK11"/>
    <mergeCell ref="BJ11:BM11"/>
    <mergeCell ref="BN11:BQ11"/>
    <mergeCell ref="Q8:R8"/>
    <mergeCell ref="M8:O8"/>
    <mergeCell ref="A10:A12"/>
    <mergeCell ref="AB11:AB12"/>
    <mergeCell ref="AC11:AC12"/>
    <mergeCell ref="AF11:AF12"/>
    <mergeCell ref="B10:B12"/>
    <mergeCell ref="AD11:AD12"/>
    <mergeCell ref="H11:H12"/>
    <mergeCell ref="C10:Y10"/>
    <mergeCell ref="I11:J11"/>
    <mergeCell ref="C11:C12"/>
    <mergeCell ref="Z11:Z12"/>
    <mergeCell ref="Z10:AK10"/>
    <mergeCell ref="AA11:AA12"/>
    <mergeCell ref="Y11:Y12"/>
    <mergeCell ref="AE11:AE12"/>
    <mergeCell ref="AJ11:AK11"/>
    <mergeCell ref="E11:E12"/>
    <mergeCell ref="F11:F12"/>
    <mergeCell ref="AG11:AG12"/>
    <mergeCell ref="G11:G12"/>
    <mergeCell ref="M11:X11"/>
    <mergeCell ref="AH11:AH12"/>
    <mergeCell ref="A2:DN2"/>
    <mergeCell ref="A1:DN1"/>
    <mergeCell ref="DI11:DI12"/>
    <mergeCell ref="DJ11:DJ12"/>
    <mergeCell ref="DK11:DK12"/>
    <mergeCell ref="DL11:DL12"/>
    <mergeCell ref="A9:DN9"/>
    <mergeCell ref="DN11:DN12"/>
    <mergeCell ref="DG11:DG12"/>
    <mergeCell ref="K11:L11"/>
    <mergeCell ref="DE11:DE12"/>
    <mergeCell ref="DF11:DF12"/>
    <mergeCell ref="DD11:DD12"/>
    <mergeCell ref="BR11:BU11"/>
    <mergeCell ref="BV11:BY11"/>
    <mergeCell ref="BZ11:CC11"/>
    <mergeCell ref="D11:D12"/>
    <mergeCell ref="A3:C3"/>
    <mergeCell ref="D6:DN6"/>
    <mergeCell ref="D5:DN5"/>
    <mergeCell ref="D4:DN4"/>
    <mergeCell ref="D3:DN3"/>
    <mergeCell ref="B8:D8"/>
    <mergeCell ref="J8:L8"/>
    <mergeCell ref="B44:B45"/>
    <mergeCell ref="D13:D17"/>
    <mergeCell ref="D18:D23"/>
    <mergeCell ref="D39:D43"/>
    <mergeCell ref="B35:B43"/>
    <mergeCell ref="D44:D45"/>
    <mergeCell ref="D35:D37"/>
    <mergeCell ref="D46:D48"/>
    <mergeCell ref="B46:B54"/>
    <mergeCell ref="D49:D54"/>
    <mergeCell ref="B13:B34"/>
    <mergeCell ref="D24:D34"/>
  </mergeCells>
  <phoneticPr fontId="35" type="noConversion"/>
  <dataValidations xWindow="645" yWindow="544" count="61">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A10:A12" xr:uid="{00000000-0002-0000-0000-000000000000}"/>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B10:B12" xr:uid="{00000000-0002-0000-0000-000001000000}"/>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E11:E12" xr:uid="{00000000-0002-0000-0000-000002000000}"/>
    <dataValidation allowBlank="1" showInputMessage="1" showErrorMessage="1" prompt="Escriba la fórmula de cálculo del indicador. _x000a_Variables usadas para la medición del indicador, debe ser explicita la unidad de medida." sqref="F11:F12 AC11:AC12" xr:uid="{00000000-0002-0000-0000-000003000000}"/>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D11:D12" xr:uid="{00000000-0002-0000-0000-000004000000}"/>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AJ11:AK11 I11:J11" xr:uid="{00000000-0002-0000-0000-000005000000}"/>
    <dataValidation allowBlank="1" showInputMessage="1" showErrorMessage="1" prompt="Totalice la meta de resultado a alcanzar al final de la vigencia de la política pública. Tenga en cuenta el Tipo de Anualización determinado." sqref="Y11:Y12" xr:uid="{00000000-0002-0000-0000-000007000000}"/>
    <dataValidation allowBlank="1" showInputMessage="1" showErrorMessage="1" prompt="Escriba el nombre del indicador. _x000a_Debe evidenciar con precisión la propiedad a medir, y debe guardar coherencia con la fórmula._x000a_Solo se puede tener un indicador por producto o acción." sqref="AB11:AB12" xr:uid="{00000000-0002-0000-0000-000008000000}"/>
    <dataValidation allowBlank="1" showInputMessage="1" showErrorMessage="1" prompt="Formato DD/MM/AAAA_x000a_Escriba la fecha de inicio de ejecución del producto._x000a_" sqref="AL12" xr:uid="{00000000-0002-0000-0000-000009000000}"/>
    <dataValidation type="date" allowBlank="1" showInputMessage="1" showErrorMessage="1" sqref="AL62:AM66 AL53 AL35:AL51" xr:uid="{00000000-0002-0000-0000-00000A000000}">
      <formula1>36526</formula1>
      <formula2>58806</formula2>
    </dataValidation>
    <dataValidation allowBlank="1" showInputMessage="1" showErrorMessage="1" prompt="Formato DD/MM/AAAA_x000a_Escriba la fecha de finalización de ejecución del producto._x000a__x000a_" sqref="AM12" xr:uid="{00000000-0002-0000-0000-00000B000000}"/>
    <dataValidation allowBlank="1" showInputMessage="1" showErrorMessage="1" prompt="Cifras en millones de pesos.  Corresponde al valor con el que se cuenta y se asigna a la implementación de la acción. _x000a_No necesariamente corresponderá al costo." sqref="BO12 CY12 BS12 BW12 CA12 CI12 CE12 CM12" xr:uid="{00000000-0002-0000-0000-00000C000000}"/>
    <dataValidation allowBlank="1" showInputMessage="1" showErrorMessage="1" prompt="Suma de los costos de cada vigencia durante la ejecución de la política pública." sqref="DB11:DB12" xr:uid="{00000000-0002-0000-0000-00000D000000}"/>
    <dataValidation allowBlank="1" showInputMessage="1" showErrorMessage="1" prompt="Seleccione de la lista desplegable, la entidad responsable de la ejecución del producto o acción." sqref="DC11:DD12" xr:uid="{00000000-0002-0000-0000-00000E000000}"/>
    <dataValidation allowBlank="1" showInputMessage="1" showErrorMessage="1" prompt="Escriba la Dirección, Subdirección, Grupo o Unidad responsable de la ejecución del producto o acción._x000a_Utilice nombres completos." sqref="DE11:DE12" xr:uid="{00000000-0002-0000-0000-00000F000000}"/>
    <dataValidation allowBlank="1" showInputMessage="1" showErrorMessage="1" prompt="Escriba el nombre completo de la persona responsable de la ejecución del producto." sqref="DF11:DG12" xr:uid="{00000000-0002-0000-0000-000010000000}"/>
    <dataValidation allowBlank="1" showInputMessage="1" showErrorMessage="1" prompt="Escriba el numero telefónico, número de extensión, correo electrónico de la persona de contacto relacionada en la columna anterior." sqref="DH11:DH12" xr:uid="{00000000-0002-0000-0000-000011000000}"/>
    <dataValidation type="custom" allowBlank="1" showInputMessage="1" showErrorMessage="1" error="La celda debe contener solo texto" sqref="DE62:DF66 DE55:DF55 DE21:DF21 DJ53 DE39:DF39 DF48:DF51 DE13:DF16 DL38 DF23 DE18:DF18 DF40:DF45 DJ13:DK18 DF19:DF20 DE52:DF52 DJ52:DK52 DF30:DF38" xr:uid="{00000000-0002-0000-0000-000013000000}">
      <formula1>ISTEXT(DE13)</formula1>
    </dataValidation>
    <dataValidation type="whole" allowBlank="1" showInputMessage="1" showErrorMessage="1" sqref="AK55:AL55 AK44:AK45 AK62:AK66 AK36 AK38:AK41" xr:uid="{00000000-0002-0000-0000-000014000000}">
      <formula1>2000</formula1>
      <formula2>500000000</formula2>
    </dataValidation>
    <dataValidation allowBlank="1" showInputMessage="1" showErrorMessage="1" prompt="Escriba el nombre de la Política Pública._x000a_Use mayúscula sostenida." sqref="A2" xr:uid="{00000000-0002-0000-0000-000015000000}"/>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A4" xr:uid="{00000000-0002-0000-0000-000016000000}"/>
    <dataValidation allowBlank="1" showInputMessage="1" showErrorMessage="1" prompt="Formato DD/MM/AAAA._x000a_Esta casilla se utiliza en caso de modificación del plan de acción. Difiere de la casilla Fecha de corte de seguimiento." sqref="A5" xr:uid="{00000000-0002-0000-0000-000017000000}"/>
    <dataValidation allowBlank="1" showInputMessage="1" showErrorMessage="1" prompt="Formato DD/MM/AAAA_x000a_Reportar los avances de las acciones de la política y el cumplimiento de sus objetivos, de acuerdo a los cortes establecidos por el CONPES, diciembre y junio de cada año." sqref="A6" xr:uid="{00000000-0002-0000-0000-000018000000}"/>
    <dataValidation allowBlank="1" showInputMessage="1" showErrorMessage="1" prompt="Seleccione de la lista. Identifique los sectores corresponsables, utilice una columna para cada sector con su respectiva entidad." sqref="A8" xr:uid="{00000000-0002-0000-0000-000019000000}"/>
    <dataValidation allowBlank="1" showInputMessage="1" showErrorMessage="1" prompt="Seleccione de la lista desplegable la entidad al que corresponde el documento CONPES D.C." sqref="E8 AC8:AD8" xr:uid="{00000000-0002-0000-0000-00001A000000}"/>
    <dataValidation allowBlank="1" showInputMessage="1" showErrorMessage="1" prompt="Seleccione de la lista desplegable el sector líder de la política pública._x000a_" sqref="A7" xr:uid="{00000000-0002-0000-0000-00001B000000}"/>
    <dataValidation allowBlank="1" showInputMessage="1" showErrorMessage="1" prompt="Seleccione de la lista desplegable la entidad líder de la política pública." sqref="F7" xr:uid="{00000000-0002-0000-0000-00001C000000}"/>
    <dataValidation type="date" allowBlank="1" showInputMessage="1" showErrorMessage="1" sqref="B4:C6" xr:uid="{00000000-0002-0000-0000-00001D000000}">
      <formula1>36526</formula1>
      <formula2>55153</formula2>
    </dataValidation>
    <dataValidation allowBlank="1" showInputMessage="1" showErrorMessage="1" prompt="Defina el Producto que quiere alcanzar a través de la medición." sqref="Z11:Z12" xr:uid="{00000000-0002-0000-0000-00001E000000}"/>
    <dataValidation allowBlank="1" showInputMessage="1" showErrorMessage="1" prompt="Aplica para documentos de política aprobados por el CONPES D.C." sqref="A3:C3" xr:uid="{00000000-0002-0000-0000-00001F000000}"/>
    <dataValidation allowBlank="1" showInputMessage="1" showErrorMessage="1" prompt="Seleccione de la lista desplegable._x000a_Fórmula a través de la cual se acumulan los avances, de tal forma que sea posible determinar el avance del indicador. _x000a__x000a_" sqref="AG11:AG12 H11:H12" xr:uid="{00000000-0002-0000-0000-000020000000}"/>
    <dataValidation allowBlank="1" showInputMessage="1" showErrorMessage="1" prompt="Cifras en millones de pesos. Corresponde al valor con el que se cuenta y se asigna a la implementación de la acción. _x000a_No necesariamente corresponderá al costo." sqref="BK12 BG12 BC12" xr:uid="{00000000-0002-0000-0000-000021000000}"/>
    <dataValidation allowBlank="1" showInputMessage="1" showErrorMessage="1" prompt="Totalice la meta de producto a alcanzar al final de la vigencia de la política pública. Tenga en cuenta el Tipo de Anualización determinado." sqref="BA10:BA12" xr:uid="{00000000-0002-0000-0000-000022000000}"/>
    <dataValidation allowBlank="1" showInputMessage="1" showErrorMessage="1" prompt="Indique los sectores separados por ; que son corresponsables en el cumplimiento del producto (indicador)" sqref="DI11:DI12" xr:uid="{00000000-0002-0000-0000-000023000000}"/>
    <dataValidation allowBlank="1" showInputMessage="1" showErrorMessage="1" prompt="Indique las entidades que son corresponsables con el cumplimiento del producto (indicador), separándolas con un ;" sqref="DJ11:DJ12" xr:uid="{00000000-0002-0000-0000-000024000000}"/>
    <dataValidation allowBlank="1" showInputMessage="1" showErrorMessage="1" prompt="Escriba la Dirección, Subdirección, Grupo o Unidad corresponsables de la ejecución del producto._x000a_Utilice nombres completos no abreviaciones." sqref="DK11:DK12" xr:uid="{00000000-0002-0000-0000-000025000000}"/>
    <dataValidation allowBlank="1" showInputMessage="1" showErrorMessage="1" prompt="Escriba el nombre completo de la persona corresponsable de la ejecución del producto, separados por ;." sqref="DL11:DL12" xr:uid="{00000000-0002-0000-0000-000026000000}"/>
    <dataValidation allowBlank="1" showInputMessage="1" showErrorMessage="1" prompt="Escriba el teléfono de contacto de las personas responsables de la ejecución del producto, separados por ;." sqref="DM11:DM12" xr:uid="{00000000-0002-0000-0000-000027000000}"/>
    <dataValidation allowBlank="1" showInputMessage="1" showErrorMessage="1" prompt="Escriba los correos electrónicos de las personas corresponsables de contacto relacionadas en la columna anterior." sqref="DN11:DN12" xr:uid="{00000000-0002-0000-0000-000028000000}"/>
    <dataValidation type="custom" allowBlank="1" showInputMessage="1" showErrorMessage="1" prompt="Escriba el Objetivo general de la política pública." sqref="A9" xr:uid="{00000000-0002-0000-0000-000029000000}">
      <formula1>ISTEXT(A9)</formula1>
    </dataValidation>
    <dataValidation allowBlank="1" showInputMessage="1" showErrorMessage="1" prompt="Identifique el ODS a que le apunta el indicador de producto. Seleccione de la lista desplegable." sqref="AD11:AD12" xr:uid="{00000000-0002-0000-0000-00002A000000}"/>
    <dataValidation allowBlank="1" showInputMessage="1" showErrorMessage="1" prompt="Identifique la meta ODS a que le apunta el indicador de producto. " sqref="AE11:AE12" xr:uid="{00000000-0002-0000-0000-00002B000000}"/>
    <dataValidation allowBlank="1" showInputMessage="1" showErrorMessage="1" prompt="Determine si el indicador responde a un enfoque (Derechos Humanos, Género, Poblacional - Diferencial, Ambiental y Territorial). Si responde a más de enfoque separelos por ;" sqref="G11:G12 AF11:AF12" xr:uid="{00000000-0002-0000-0000-00002C000000}"/>
    <dataValidation type="list" allowBlank="1" showInputMessage="1" showErrorMessage="1" sqref="G7" xr:uid="{00000000-0002-0000-0000-00002D000000}">
      <formula1>INDIRECT($B$7)</formula1>
    </dataValidation>
    <dataValidation type="list" allowBlank="1" showInputMessage="1" showErrorMessage="1" sqref="F8" xr:uid="{00000000-0002-0000-0000-00002E000000}">
      <formula1>INDIRECT($B$8)</formula1>
    </dataValidation>
    <dataValidation allowBlank="1" showInputMessage="1" showErrorMessage="1" prompt="Identifique la fuente de financiación (Funcionamiento, Inversión, Cooperaciòn, Crédito, etc. )" sqref="BL12 BP12 CZ12 BD12 BH12 BT12 BX12 CB12 CJ12 CF12 CN12" xr:uid="{00000000-0002-0000-0000-00002F000000}"/>
    <dataValidation allowBlank="1" showInputMessage="1" showErrorMessage="1" prompt="Si la fuente de financiación es inversión, identifique el código del proyecto." sqref="DA12 BI12 BM12 BE12 BQ12 BU12 BY12 CG12 CC12 CK12 CO12:CW12" xr:uid="{00000000-0002-0000-0000-000030000000}"/>
    <dataValidation allowBlank="1" showInputMessage="1" showErrorMessage="1" prompt="Si corresponde a un indicador del PDD, identifique el código de la meta el cual se encuentra en el listado de indicadores del plan que se encuentra en la caja de herramientas._x000a__x000a_" sqref="AI11:AI12" xr:uid="{00000000-0002-0000-0000-000031000000}"/>
    <dataValidation allowBlank="1" showInputMessage="1" showErrorMessage="1" prompt="Período que tomará lograr el resultado o producto." sqref="AL10 K11:L11" xr:uid="{00000000-0002-0000-0000-000032000000}"/>
    <dataValidation allowBlank="1" showInputMessage="1" showErrorMessage="1" prompt="Es la interpretación cuantitativa del objetivo de la intervención pública. _x000a_Escriba el valor de la meta para cada vigencia de forma acumulada._x000a_Elimine o adicione columnas de acuerdo al tiempo de ejecución de la política pública." sqref="M11" xr:uid="{00000000-0002-0000-0000-000033000000}"/>
    <dataValidation type="whole" allowBlank="1" showInputMessage="1" showErrorMessage="1" sqref="AJ62:AJ66 AJ55" xr:uid="{00000000-0002-0000-0000-000034000000}">
      <formula1>1</formula1>
      <formula2>500000000</formula2>
    </dataValidation>
    <dataValidation allowBlank="1" showInputMessage="1" showErrorMessage="1" prompt="Cifras en millones de pesos" sqref="BB10" xr:uid="{00000000-0002-0000-0000-000035000000}"/>
    <dataValidation type="custom" allowBlank="1" showInputMessage="1" showErrorMessage="1" sqref="AB62" xr:uid="{00000000-0002-0000-0000-000037000000}">
      <formula1>ISTEXT(AB62)</formula1>
    </dataValidation>
    <dataValidation allowBlank="1" showInputMessage="1" showErrorMessage="1" prompt="Revisar si este indicador corresponde a un indicador del PDD Vigente. Tomarlo del listado de indicadores del plan que se encuentra en la caja de herramientas._x000a__x000a_" sqref="AH11:AH12" xr:uid="{00000000-0002-0000-0000-000039000000}"/>
    <dataValidation allowBlank="1" showInputMessage="1" showErrorMessage="1" prompt="Cifras en millones de pesos. Corresponde al valor de implementar la acción._x000a_" sqref="CL12 BF12 BJ12 BN12 BR12 BV12 CX12 BZ12 CH12 CD12 BB12" xr:uid="{00000000-0002-0000-0000-00003A000000}"/>
    <dataValidation type="list" allowBlank="1" showInputMessage="1" showErrorMessage="1" sqref="DI13:DI14" xr:uid="{00000000-0002-0000-0000-000036000000}">
      <formula1>INDIRECT($BT$13)</formula1>
    </dataValidation>
    <dataValidation type="list" allowBlank="1" showInputMessage="1" showErrorMessage="1" sqref="H13:H66 AG55:AG66 AG13:AG53" xr:uid="{00000000-0002-0000-0000-000038000000}">
      <formula1>ANUALIZACIÓN</formula1>
    </dataValidation>
    <dataValidation type="list" allowBlank="1" showErrorMessage="1" sqref="AG54" xr:uid="{796E9C65-FA56-4C73-B9DB-644B3D21B175}">
      <formula1>ANUALIZACIÓN</formula1>
    </dataValidation>
    <dataValidation type="custom" allowBlank="1" showInputMessage="1" showErrorMessage="1" prompt="La celda debe contener solo texto" sqref="DE54:DF54 DK54:DL54" xr:uid="{A2B14BDB-5969-4CE8-A030-089FF426EA60}">
      <formula1>ISTEXT(DE54)</formula1>
    </dataValidation>
    <dataValidation type="list" allowBlank="1" showInputMessage="1" showErrorMessage="1" sqref="DI52" xr:uid="{A91EBD20-65CF-4690-BD82-4FCE0CCF2636}">
      <formula1>INDIRECT(#REF!)</formula1>
    </dataValidation>
    <dataValidation type="custom" allowBlank="1" showInputMessage="1" showErrorMessage="1" error="La celda es de solo texto" sqref="A13:A61" xr:uid="{00000000-0002-0000-0000-000012000000}">
      <formula1>ISTEXT(A13)</formula1>
    </dataValidation>
  </dataValidations>
  <hyperlinks>
    <hyperlink ref="DH19" r:id="rId1" xr:uid="{03119225-120A-41D3-A82B-A09B7200FF97}"/>
    <hyperlink ref="DH40" r:id="rId2" xr:uid="{AFFC4FC6-4D90-4189-B681-9D685867FCC2}"/>
    <hyperlink ref="DN20" r:id="rId3" xr:uid="{C40257DA-DF40-49EB-8B0D-4E1FC84A9B9D}"/>
    <hyperlink ref="DH14" r:id="rId4" xr:uid="{1A2FA320-B788-4456-A88D-E375B71B7A86}"/>
    <hyperlink ref="DH53" r:id="rId5" xr:uid="{2EF1ADCF-A82C-444D-9D54-D1FE231F3E32}"/>
    <hyperlink ref="DH21" r:id="rId6" xr:uid="{4B0F45F1-1723-47B9-9CFD-562ECB616408}"/>
    <hyperlink ref="DN21" r:id="rId7" xr:uid="{72E5D985-583D-4CBB-8760-458F7E3F132E}"/>
    <hyperlink ref="DH18" r:id="rId8" xr:uid="{95356BD1-0C42-4A68-AE47-C51AEA8E2829}"/>
    <hyperlink ref="DN18" r:id="rId9" xr:uid="{D49197C3-A924-45BD-9A9E-9284BF4822F3}"/>
    <hyperlink ref="DN13" r:id="rId10" xr:uid="{195A2A42-9A06-441F-84C3-8AEBE3198DF5}"/>
    <hyperlink ref="DN19" r:id="rId11" xr:uid="{59D0DFDC-B191-4436-B18D-97E465F61E65}"/>
    <hyperlink ref="DH39" r:id="rId12" xr:uid="{8470FC0C-9C6C-4E16-A826-EF517D401649}"/>
    <hyperlink ref="DH47" r:id="rId13" xr:uid="{D90AF258-80B8-4134-A7F2-96E424FBB355}"/>
    <hyperlink ref="DN40" r:id="rId14" xr:uid="{FA4EA383-9C91-4A4D-9BE6-26929D148EF6}"/>
    <hyperlink ref="DH24" r:id="rId15" xr:uid="{AD1AC36F-A797-48D5-AEC5-5FA3153C292F}"/>
    <hyperlink ref="DH36" r:id="rId16" xr:uid="{69F6DC2B-E46C-4B1B-8FEB-29A5573DCEA4}"/>
    <hyperlink ref="DH41" r:id="rId17" xr:uid="{F0954EDE-B0CD-4139-85EB-B58BDAA7B7AB}"/>
    <hyperlink ref="DH25" r:id="rId18" xr:uid="{79DB8C15-893D-43E5-BCA2-C5B95732987E}"/>
    <hyperlink ref="DH15" r:id="rId19" xr:uid="{0A8144A4-AACB-4DE9-8AD7-240EE820AF07}"/>
    <hyperlink ref="DH44" r:id="rId20" xr:uid="{7C67C66A-2AD0-4497-8841-2E907B9366E2}"/>
    <hyperlink ref="DH45" r:id="rId21" xr:uid="{E93AC1E9-6823-4D4B-BEB4-BDFDA2282E07}"/>
    <hyperlink ref="DH46" r:id="rId22" xr:uid="{367A8798-59C0-4453-9EEB-B9976E1BCDF7}"/>
    <hyperlink ref="DH49" r:id="rId23" xr:uid="{42F54A4F-1A95-4B0E-9E01-46E3720A165D}"/>
    <hyperlink ref="DH16" r:id="rId24" xr:uid="{5D4F89FA-0EE2-48AF-8C14-B60108CD08DE}"/>
    <hyperlink ref="DH27" r:id="rId25" xr:uid="{468E35D7-65A9-44EB-AEC8-798CF64D15CF}"/>
    <hyperlink ref="DH28" r:id="rId26" xr:uid="{A5E12439-B62B-4C8A-92A3-E86EB342AFA5}"/>
    <hyperlink ref="DH29" r:id="rId27" xr:uid="{0CFF72CA-A2AD-48FF-BE67-027C2CF13CE3}"/>
    <hyperlink ref="DH30" r:id="rId28" xr:uid="{FABD6686-27C2-40AB-AA05-FF5C510A8F26}"/>
    <hyperlink ref="DH37" r:id="rId29" xr:uid="{F523C0F8-9C16-4AD1-8B0C-8F81F4E7717D}"/>
    <hyperlink ref="DN37" r:id="rId30" display="omorales@participacionbogota.gov.co" xr:uid="{9BE3E2E4-7F55-4323-8468-CC114824AEA1}"/>
    <hyperlink ref="DH22" r:id="rId31" xr:uid="{B538235C-FC27-42DA-A7D8-A28352EAA7B6}"/>
    <hyperlink ref="DH31" r:id="rId32" xr:uid="{626C154A-E393-44F3-A010-EF72C56781FD}"/>
    <hyperlink ref="DH23" r:id="rId33" xr:uid="{213C09E0-D5FA-4352-8206-7251EF18937C}"/>
    <hyperlink ref="DN23" r:id="rId34" xr:uid="{39096CCA-9E60-406A-8530-003AD3BC33D3}"/>
    <hyperlink ref="DH42" r:id="rId35" xr:uid="{E8D0ABD3-CD66-BA4E-9A3F-70F8800BBDB9}"/>
    <hyperlink ref="DN17" r:id="rId36" xr:uid="{CE90A690-B9A7-4C13-AF6D-837BD84B1138}"/>
    <hyperlink ref="DN38" r:id="rId37" xr:uid="{99626502-D580-4898-B912-469099CA3021}"/>
    <hyperlink ref="DH38" r:id="rId38" xr:uid="{3AB9D2FC-971C-41D3-A822-B2090CB549AD}"/>
    <hyperlink ref="DH17" r:id="rId39" xr:uid="{9C8C9422-1057-4B4C-9EC4-78D5CC8F9E82}"/>
    <hyperlink ref="DH48" r:id="rId40" xr:uid="{A3741D2F-4CF9-4898-BC1B-0803978A4DD8}"/>
    <hyperlink ref="DH43" r:id="rId41" xr:uid="{11B480C7-F60E-469E-B469-C757B490A8D4}"/>
    <hyperlink ref="DN22" r:id="rId42" xr:uid="{8A908DCB-2336-4284-AD81-969DF088EEFF}"/>
    <hyperlink ref="DH13" r:id="rId43" xr:uid="{91F60147-CDF6-4B80-B978-DF2713D2A4F8}"/>
    <hyperlink ref="DH54" r:id="rId44" xr:uid="{A8D6EBCE-53D4-4E0B-8E59-81EDAD479AC1}"/>
    <hyperlink ref="DN54" r:id="rId45" xr:uid="{B8AF9E10-EF64-4A51-90FC-EAE3F12C25CC}"/>
    <hyperlink ref="DH26" r:id="rId46" xr:uid="{31FD54EF-CC9C-48EC-B5B4-B5DF1F3B4DD8}"/>
    <hyperlink ref="DN26" r:id="rId47" xr:uid="{FEAE700F-06C6-47D9-A544-6CFE7CB9E41C}"/>
    <hyperlink ref="DH33" r:id="rId48" xr:uid="{AE6EA60A-A1C4-504D-88AD-611591E4E1A3}"/>
    <hyperlink ref="DH34" r:id="rId49" xr:uid="{3997F47E-C649-4570-898A-C48BEDFAE7B2}"/>
    <hyperlink ref="DH52" r:id="rId50" xr:uid="{5D2392E3-51BE-4045-82DB-91712476FE8E}"/>
    <hyperlink ref="DH20" r:id="rId51" xr:uid="{869BE431-A256-4C9C-8C17-9144BD2BE1FA}"/>
    <hyperlink ref="DH51" r:id="rId52" xr:uid="{FD779F40-697A-40A2-A1F2-D54A199FC0B2}"/>
    <hyperlink ref="DH35" r:id="rId53" xr:uid="{C4FE33EB-313E-433A-A392-6E73E6E2F8D8}"/>
  </hyperlinks>
  <pageMargins left="0.7" right="0.7" top="0.75" bottom="0.75" header="0.3" footer="0.3"/>
  <pageSetup paperSize="9" orientation="portrait" horizontalDpi="1200" verticalDpi="1200" r:id="rId54"/>
  <ignoredErrors>
    <ignoredError sqref="BA35 BA24:BA26 BA41 BA39 BA45 BA16 BA21" formulaRange="1"/>
    <ignoredError sqref="DB18 DB43" formula="1"/>
  </ignoredErrors>
  <extLst>
    <ext xmlns:x14="http://schemas.microsoft.com/office/spreadsheetml/2009/9/main" uri="{CCE6A557-97BC-4b89-ADB6-D9C93CAAB3DF}">
      <x14:dataValidations xmlns:xm="http://schemas.microsoft.com/office/excel/2006/main" xWindow="645" yWindow="544" count="7">
        <x14:dataValidation type="list" allowBlank="1" showInputMessage="1" showErrorMessage="1" xr:uid="{00000000-0002-0000-0000-00003D000000}">
          <x14:formula1>
            <xm:f>Desplegables!$I$4:$I$18</xm:f>
          </x14:formula1>
          <xm:sqref>B8 B7:C7</xm:sqref>
        </x14:dataValidation>
        <x14:dataValidation type="list" allowBlank="1" showInputMessage="1" showErrorMessage="1" xr:uid="{00000000-0002-0000-0000-00003F000000}">
          <x14:formula1>
            <xm:f>'https://scjgovcol-my.sharepoint.com/Users/alejm/OneDrive - Secretaría Distrital de Seguridad, Convivencia y Justicia/MATRICES FELIPE/Agregar otras/[Matriz PA ENTIDADES CORRESPONSABLES PPSCJ - VF IDRD.xlsx]Desplegables'!#REF!</xm:f>
          </x14:formula1>
          <xm:sqref>AF58</xm:sqref>
        </x14:dataValidation>
        <x14:dataValidation type="list" allowBlank="1" showInputMessage="1" showErrorMessage="1" xr:uid="{00000000-0002-0000-0000-000040000000}">
          <x14:formula1>
            <xm:f>'https://scjgovcol-my.sharepoint.com/Users/alejm/OneDrive - Secretaría Distrital de Seguridad, Convivencia y Justicia/MATRICES FELIPE/[Matriz de Plan de Accion SUBSECRETARIA DE SEGURIDAD Y CONVIVENCIA.xlsx]Desplegables'!#REF!</xm:f>
          </x14:formula1>
          <xm:sqref>AH55 AH62:AH66 DC62:DC66 BH62:BH66 BH55 AF55 DC55 AF62:AF66</xm:sqref>
        </x14:dataValidation>
        <x14:dataValidation type="list" allowBlank="1" showInputMessage="1" showErrorMessage="1" xr:uid="{00000000-0002-0000-0000-000041000000}">
          <x14:formula1>
            <xm:f>'https://scjgovcol-my.sharepoint.com/personal/mario_mayorga_scj_gov_co/Documents/MATRICES FELIPE/[Matriz de Plan de Accion 02042019 Subsecretaría Seguridad y Convivencia - V1 RevLC.xlsx]Desplegables'!#REF!</xm:f>
          </x14:formula1>
          <xm:sqref>AH55 BH55 AF55 DC55</xm:sqref>
        </x14:dataValidation>
        <x14:dataValidation type="list" allowBlank="1" showInputMessage="1" showErrorMessage="1" error="La celda debe contener solo texto" xr:uid="{00000000-0002-0000-0000-000043000000}">
          <x14:formula1>
            <xm:f>'https://scjgovcol-my.sharepoint.com/Users/alejm/OneDrive - Secretaría Distrital de Seguridad, Convivencia y Justicia/MATRICES FELIPE/[Matriz de Plan de Accion SUBSECRETARIA DE SEGURIDAD Y CONVIVENCIA.xlsx]Desplegables'!#REF!</xm:f>
          </x14:formula1>
          <xm:sqref>BL62:BL66 BP62:BP66 BP55 BT62:BT66 BT55 BX62:BX66 BX55 CZ62:CZ66 CZ55 BX50 BT50 BL50 CZ51</xm:sqref>
        </x14:dataValidation>
        <x14:dataValidation type="list" allowBlank="1" showInputMessage="1" showErrorMessage="1" error="La celda debe contener solo texto" xr:uid="{00000000-0002-0000-0000-000044000000}">
          <x14:formula1>
            <xm:f>'https://scjgovcol-my.sharepoint.com/personal/mario_mayorga_scj_gov_co/Documents/MATRICES FELIPE/[Matriz de Plan de Accion 02042019 Subsecretaría Seguridad y Convivencia - V1 RevLC.xlsx]Desplegables'!#REF!</xm:f>
          </x14:formula1>
          <xm:sqref>BP55 BT55 BX55 CZ55 BX50 BT50 BL50 CZ51</xm:sqref>
        </x14:dataValidation>
        <x14:dataValidation type="list" allowBlank="1" showInputMessage="1" showErrorMessage="1" xr:uid="{00000000-0002-0000-0000-00003E000000}">
          <x14:formula1>
            <xm:f>Desplegables!$L$24:$L$39</xm:f>
          </x14:formula1>
          <xm:sqref>AE13 AD13:AD17 AD19:AD25 AD27:AD45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99746-B335-4B68-93ED-5F74CD83BA2B}">
  <sheetPr>
    <tabColor rgb="FF0070C0"/>
  </sheetPr>
  <dimension ref="A1:M62"/>
  <sheetViews>
    <sheetView topLeftCell="A48" zoomScale="85" zoomScaleNormal="85" workbookViewId="0">
      <selection activeCell="C57" sqref="C57:M57"/>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60"/>
      <c r="B1" s="61" t="s">
        <v>745</v>
      </c>
      <c r="C1" s="62"/>
      <c r="D1" s="62"/>
      <c r="E1" s="62"/>
      <c r="F1" s="62"/>
      <c r="G1" s="62"/>
      <c r="H1" s="62"/>
      <c r="I1" s="62"/>
      <c r="J1" s="62"/>
      <c r="K1" s="62"/>
      <c r="L1" s="62"/>
      <c r="M1" s="63"/>
    </row>
    <row r="2" spans="1:13" ht="37.5" customHeight="1">
      <c r="A2" s="1186" t="s">
        <v>414</v>
      </c>
      <c r="B2" s="150" t="s">
        <v>415</v>
      </c>
      <c r="C2" s="1195" t="s">
        <v>376</v>
      </c>
      <c r="D2" s="1196"/>
      <c r="E2" s="1196"/>
      <c r="F2" s="1196"/>
      <c r="G2" s="1196"/>
      <c r="H2" s="1196"/>
      <c r="I2" s="1196"/>
      <c r="J2" s="1196"/>
      <c r="K2" s="1196"/>
      <c r="L2" s="1196"/>
      <c r="M2" s="1197"/>
    </row>
    <row r="3" spans="1:13" ht="34">
      <c r="A3" s="1187"/>
      <c r="B3" s="162" t="s">
        <v>499</v>
      </c>
      <c r="C3" s="1202" t="s">
        <v>632</v>
      </c>
      <c r="D3" s="1203"/>
      <c r="E3" s="1203"/>
      <c r="F3" s="1203"/>
      <c r="G3" s="1203"/>
      <c r="H3" s="1203"/>
      <c r="I3" s="1203"/>
      <c r="J3" s="1203"/>
      <c r="K3" s="1203"/>
      <c r="L3" s="1203"/>
      <c r="M3" s="1204"/>
    </row>
    <row r="4" spans="1:13" ht="22.5" customHeight="1">
      <c r="A4" s="1187"/>
      <c r="B4" s="153" t="s">
        <v>290</v>
      </c>
      <c r="C4" s="122" t="s">
        <v>93</v>
      </c>
      <c r="D4" s="123"/>
      <c r="E4" s="124"/>
      <c r="F4" s="1205" t="s">
        <v>291</v>
      </c>
      <c r="G4" s="1206"/>
      <c r="H4" s="125">
        <v>302</v>
      </c>
      <c r="I4" s="126"/>
      <c r="J4" s="126"/>
      <c r="K4" s="126"/>
      <c r="L4" s="126"/>
      <c r="M4" s="127"/>
    </row>
    <row r="5" spans="1:13" ht="22.5" customHeight="1">
      <c r="A5" s="1187"/>
      <c r="B5" s="153" t="s">
        <v>418</v>
      </c>
      <c r="C5" s="1202" t="s">
        <v>570</v>
      </c>
      <c r="D5" s="1203"/>
      <c r="E5" s="1203"/>
      <c r="F5" s="1203"/>
      <c r="G5" s="1203"/>
      <c r="H5" s="1203"/>
      <c r="I5" s="1203"/>
      <c r="J5" s="1203"/>
      <c r="K5" s="1203"/>
      <c r="L5" s="1203"/>
      <c r="M5" s="1204"/>
    </row>
    <row r="6" spans="1:13" ht="17">
      <c r="A6" s="1187"/>
      <c r="B6" s="153" t="s">
        <v>420</v>
      </c>
      <c r="C6" s="1164" t="s">
        <v>571</v>
      </c>
      <c r="D6" s="1165"/>
      <c r="E6" s="1165"/>
      <c r="F6" s="1165"/>
      <c r="G6" s="1165"/>
      <c r="H6" s="1165"/>
      <c r="I6" s="1165"/>
      <c r="J6" s="1165"/>
      <c r="K6" s="1165"/>
      <c r="L6" s="1165"/>
      <c r="M6" s="1166"/>
    </row>
    <row r="7" spans="1:13" ht="17">
      <c r="A7" s="1187"/>
      <c r="B7" s="162" t="s">
        <v>421</v>
      </c>
      <c r="C7" s="1191" t="s">
        <v>28</v>
      </c>
      <c r="D7" s="1192"/>
      <c r="E7" s="128"/>
      <c r="F7" s="128"/>
      <c r="G7" s="129"/>
      <c r="H7" s="67" t="s">
        <v>294</v>
      </c>
      <c r="I7" s="1193" t="s">
        <v>46</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471" t="s">
        <v>46</v>
      </c>
      <c r="D9" s="1471"/>
      <c r="E9" s="28"/>
      <c r="F9" s="1190"/>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74.25" customHeight="1">
      <c r="A11" s="1187"/>
      <c r="B11" s="162" t="s">
        <v>424</v>
      </c>
      <c r="C11" s="1214" t="s">
        <v>572</v>
      </c>
      <c r="D11" s="1215"/>
      <c r="E11" s="1215"/>
      <c r="F11" s="1215"/>
      <c r="G11" s="1215"/>
      <c r="H11" s="1215"/>
      <c r="I11" s="1215"/>
      <c r="J11" s="1215"/>
      <c r="K11" s="1215"/>
      <c r="L11" s="1215"/>
      <c r="M11" s="1218"/>
    </row>
    <row r="12" spans="1:13" ht="95.25" customHeight="1">
      <c r="A12" s="1187"/>
      <c r="B12" s="162" t="s">
        <v>503</v>
      </c>
      <c r="C12" s="1235" t="s">
        <v>573</v>
      </c>
      <c r="D12" s="1233"/>
      <c r="E12" s="1233"/>
      <c r="F12" s="1233"/>
      <c r="G12" s="1233"/>
      <c r="H12" s="1233"/>
      <c r="I12" s="1233"/>
      <c r="J12" s="1233"/>
      <c r="K12" s="1233"/>
      <c r="L12" s="1233"/>
      <c r="M12" s="1234"/>
    </row>
    <row r="13" spans="1:13" ht="34">
      <c r="A13" s="1187"/>
      <c r="B13" s="162" t="s">
        <v>504</v>
      </c>
      <c r="C13" s="1214" t="s">
        <v>361</v>
      </c>
      <c r="D13" s="1215"/>
      <c r="E13" s="1215"/>
      <c r="F13" s="1215"/>
      <c r="G13" s="1215"/>
      <c r="H13" s="1215"/>
      <c r="I13" s="1215"/>
      <c r="J13" s="1215"/>
      <c r="K13" s="1215"/>
      <c r="L13" s="1215"/>
      <c r="M13" s="1218"/>
    </row>
    <row r="14" spans="1:13" ht="81" customHeight="1">
      <c r="A14" s="1187"/>
      <c r="B14" s="1273" t="s">
        <v>505</v>
      </c>
      <c r="C14" s="1184" t="s">
        <v>57</v>
      </c>
      <c r="D14" s="1185"/>
      <c r="E14" s="91" t="s">
        <v>108</v>
      </c>
      <c r="F14" s="1279" t="s">
        <v>574</v>
      </c>
      <c r="G14" s="1215"/>
      <c r="H14" s="1215"/>
      <c r="I14" s="1215"/>
      <c r="J14" s="1215"/>
      <c r="K14" s="1215"/>
      <c r="L14" s="1215"/>
      <c r="M14" s="1218"/>
    </row>
    <row r="15" spans="1:13">
      <c r="A15" s="1187"/>
      <c r="B15" s="1274"/>
      <c r="C15" s="1184"/>
      <c r="D15" s="1185"/>
      <c r="E15" s="1185"/>
      <c r="F15" s="1185"/>
      <c r="G15" s="1185"/>
      <c r="H15" s="1185"/>
      <c r="I15" s="1185"/>
      <c r="J15" s="1185"/>
      <c r="K15" s="1185"/>
      <c r="L15" s="1185"/>
      <c r="M15" s="1272"/>
    </row>
    <row r="16" spans="1:13" ht="17">
      <c r="A16" s="1178" t="s">
        <v>238</v>
      </c>
      <c r="B16" s="151" t="s">
        <v>280</v>
      </c>
      <c r="C16" s="1184"/>
      <c r="D16" s="1185"/>
      <c r="E16" s="1185"/>
      <c r="F16" s="1185"/>
      <c r="G16" s="1185"/>
      <c r="H16" s="1185"/>
      <c r="I16" s="1185"/>
      <c r="J16" s="1185"/>
      <c r="K16" s="1185"/>
      <c r="L16" s="1185"/>
      <c r="M16" s="1272"/>
    </row>
    <row r="17" spans="1:13" ht="17">
      <c r="A17" s="1179"/>
      <c r="B17" s="151" t="s">
        <v>507</v>
      </c>
      <c r="C17" s="1214" t="s">
        <v>575</v>
      </c>
      <c r="D17" s="1215"/>
      <c r="E17" s="1215"/>
      <c r="F17" s="1215"/>
      <c r="G17" s="1215"/>
      <c r="H17" s="1215"/>
      <c r="I17" s="1215"/>
      <c r="J17" s="1215"/>
      <c r="K17" s="1215"/>
      <c r="L17" s="1215"/>
      <c r="M17" s="1218"/>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48"/>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20"/>
      <c r="E23" s="18" t="s">
        <v>436</v>
      </c>
      <c r="F23" s="139" t="s">
        <v>509</v>
      </c>
      <c r="G23" s="1391" t="s">
        <v>576</v>
      </c>
      <c r="H23" s="1391"/>
      <c r="I23" s="1391"/>
      <c r="J23" s="1391"/>
      <c r="K23" s="1391"/>
      <c r="L23" s="1391"/>
      <c r="M23" s="1404"/>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t="s">
        <v>430</v>
      </c>
      <c r="K26" s="24"/>
      <c r="L26" s="26"/>
      <c r="M26" s="116"/>
    </row>
    <row r="27" spans="1:13" ht="17">
      <c r="A27" s="1179"/>
      <c r="B27" s="1174"/>
      <c r="C27" s="77" t="s">
        <v>441</v>
      </c>
      <c r="D27" s="25"/>
      <c r="E27" s="26"/>
      <c r="F27" s="18" t="s">
        <v>442</v>
      </c>
      <c r="G27" s="20"/>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31" t="s">
        <v>324</v>
      </c>
      <c r="E30" s="24"/>
      <c r="F30" s="32" t="s">
        <v>445</v>
      </c>
      <c r="G30" s="20"/>
      <c r="H30" s="24"/>
      <c r="I30" s="32" t="s">
        <v>446</v>
      </c>
      <c r="J30" s="103"/>
      <c r="K30" s="104"/>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1086">
        <v>2023</v>
      </c>
      <c r="E33" s="35"/>
      <c r="F33" s="24" t="s">
        <v>449</v>
      </c>
      <c r="G33" s="36" t="s">
        <v>510</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352">
        <v>2022</v>
      </c>
      <c r="E36" s="6"/>
      <c r="F36" s="352">
        <v>2023</v>
      </c>
      <c r="G36" s="6"/>
      <c r="H36" s="498">
        <v>2024</v>
      </c>
      <c r="I36" s="141"/>
      <c r="J36" s="498">
        <v>2025</v>
      </c>
      <c r="K36" s="6"/>
      <c r="L36" s="352">
        <v>2026</v>
      </c>
      <c r="M36" s="40"/>
    </row>
    <row r="37" spans="1:13">
      <c r="A37" s="1179"/>
      <c r="B37" s="1174"/>
      <c r="C37" s="88"/>
      <c r="D37" s="483"/>
      <c r="E37" s="284"/>
      <c r="F37" s="527">
        <v>2</v>
      </c>
      <c r="G37" s="284"/>
      <c r="H37" s="447">
        <v>2</v>
      </c>
      <c r="I37" s="284"/>
      <c r="J37" s="527">
        <v>2</v>
      </c>
      <c r="K37" s="284"/>
      <c r="L37" s="447">
        <v>2</v>
      </c>
      <c r="M37" s="286"/>
    </row>
    <row r="38" spans="1:13">
      <c r="A38" s="1179"/>
      <c r="B38" s="1174"/>
      <c r="C38" s="88"/>
      <c r="D38" s="496">
        <v>2027</v>
      </c>
      <c r="E38" s="287"/>
      <c r="F38" s="496">
        <v>2028</v>
      </c>
      <c r="G38" s="287"/>
      <c r="H38" s="495">
        <v>2029</v>
      </c>
      <c r="I38" s="288"/>
      <c r="J38" s="496">
        <v>2030</v>
      </c>
      <c r="K38" s="287"/>
      <c r="L38" s="495">
        <v>2031</v>
      </c>
      <c r="M38" s="289"/>
    </row>
    <row r="39" spans="1:13">
      <c r="A39" s="1179"/>
      <c r="B39" s="1174"/>
      <c r="C39" s="88"/>
      <c r="D39" s="447">
        <v>2</v>
      </c>
      <c r="E39" s="284"/>
      <c r="F39" s="527">
        <v>2</v>
      </c>
      <c r="G39" s="284"/>
      <c r="H39" s="483">
        <v>2</v>
      </c>
      <c r="I39" s="290"/>
      <c r="J39" s="528">
        <v>2</v>
      </c>
      <c r="K39" s="525"/>
      <c r="L39" s="522">
        <v>2</v>
      </c>
      <c r="M39" s="526"/>
    </row>
    <row r="40" spans="1:13">
      <c r="A40" s="1179"/>
      <c r="B40" s="1174"/>
      <c r="C40" s="88"/>
      <c r="D40" s="495">
        <v>2032</v>
      </c>
      <c r="E40" s="287"/>
      <c r="F40" s="496">
        <v>2033</v>
      </c>
      <c r="G40" s="287"/>
      <c r="H40" s="496">
        <v>2034</v>
      </c>
      <c r="I40" s="288"/>
      <c r="J40" s="288"/>
      <c r="K40" s="287"/>
      <c r="L40" s="287"/>
      <c r="M40" s="289"/>
    </row>
    <row r="41" spans="1:13">
      <c r="A41" s="1179"/>
      <c r="B41" s="1174"/>
      <c r="C41" s="88"/>
      <c r="D41" s="264">
        <v>2</v>
      </c>
      <c r="E41" s="284"/>
      <c r="F41" s="499">
        <v>2</v>
      </c>
      <c r="G41" s="290"/>
      <c r="H41" s="497"/>
      <c r="I41" s="284"/>
      <c r="J41" s="287"/>
      <c r="K41" s="287"/>
      <c r="L41" s="287"/>
      <c r="M41" s="293"/>
    </row>
    <row r="42" spans="1:13" ht="17">
      <c r="A42" s="1179"/>
      <c r="B42" s="1174"/>
      <c r="C42" s="88"/>
      <c r="D42" s="290"/>
      <c r="E42" s="290"/>
      <c r="F42" s="524" t="s">
        <v>455</v>
      </c>
      <c r="G42" s="290"/>
      <c r="H42" s="287"/>
      <c r="I42" s="287"/>
      <c r="J42" s="287"/>
      <c r="K42" s="287"/>
      <c r="L42" s="287"/>
      <c r="M42" s="293"/>
    </row>
    <row r="43" spans="1:13">
      <c r="A43" s="1179"/>
      <c r="B43" s="1174"/>
      <c r="C43" s="88"/>
      <c r="D43" s="251"/>
      <c r="E43" s="284"/>
      <c r="F43" s="1565">
        <v>22</v>
      </c>
      <c r="G43" s="1442"/>
      <c r="H43" s="1403"/>
      <c r="I43" s="1403"/>
      <c r="J43" s="287"/>
      <c r="K43" s="287"/>
      <c r="L43" s="287"/>
      <c r="M43" s="293"/>
    </row>
    <row r="44" spans="1:13">
      <c r="A44" s="1179"/>
      <c r="B44" s="1174"/>
      <c r="C44" s="89"/>
      <c r="D44" s="10"/>
      <c r="E44" s="99"/>
      <c r="F44" s="10"/>
      <c r="G44" s="99"/>
      <c r="H44" s="97"/>
      <c r="I44" s="74"/>
      <c r="J44" s="97"/>
      <c r="K44" s="74"/>
      <c r="L44" s="97"/>
      <c r="M44" s="75"/>
    </row>
    <row r="45" spans="1:13" ht="18" customHeight="1">
      <c r="A45" s="1179"/>
      <c r="B45" s="1181" t="s">
        <v>456</v>
      </c>
      <c r="C45" s="79"/>
      <c r="D45" s="23"/>
      <c r="E45" s="23"/>
      <c r="F45" s="23"/>
      <c r="G45" s="23"/>
      <c r="H45" s="23"/>
      <c r="I45" s="23"/>
      <c r="J45" s="23"/>
      <c r="K45" s="23"/>
      <c r="L45" s="26"/>
      <c r="M45" s="116"/>
    </row>
    <row r="46" spans="1:13" ht="17">
      <c r="A46" s="1179"/>
      <c r="B46" s="1174"/>
      <c r="C46" s="117"/>
      <c r="D46" s="41" t="s">
        <v>93</v>
      </c>
      <c r="E46" s="42" t="s">
        <v>95</v>
      </c>
      <c r="F46" s="1176" t="s">
        <v>457</v>
      </c>
      <c r="G46" s="1177"/>
      <c r="H46" s="1177"/>
      <c r="I46" s="1177"/>
      <c r="J46" s="1177"/>
      <c r="K46" s="118" t="s">
        <v>458</v>
      </c>
      <c r="L46" s="1219"/>
      <c r="M46" s="1220"/>
    </row>
    <row r="47" spans="1:13" ht="17">
      <c r="A47" s="1179"/>
      <c r="B47" s="1174"/>
      <c r="C47" s="117"/>
      <c r="D47" s="119"/>
      <c r="E47" s="19" t="s">
        <v>430</v>
      </c>
      <c r="F47" s="1176"/>
      <c r="G47" s="1177"/>
      <c r="H47" s="1177"/>
      <c r="I47" s="1177"/>
      <c r="J47" s="1177"/>
      <c r="K47" s="26"/>
      <c r="L47" s="1221"/>
      <c r="M47" s="1222"/>
    </row>
    <row r="48" spans="1:13">
      <c r="A48" s="1179"/>
      <c r="B48" s="1175"/>
      <c r="C48" s="120"/>
      <c r="D48" s="121"/>
      <c r="E48" s="121"/>
      <c r="F48" s="121"/>
      <c r="G48" s="121"/>
      <c r="H48" s="121"/>
      <c r="I48" s="121"/>
      <c r="J48" s="121"/>
      <c r="K48" s="121"/>
      <c r="L48" s="26"/>
      <c r="M48" s="116"/>
    </row>
    <row r="49" spans="1:13" ht="52.5" customHeight="1">
      <c r="A49" s="1179"/>
      <c r="B49" s="162" t="s">
        <v>459</v>
      </c>
      <c r="C49" s="1214" t="s">
        <v>577</v>
      </c>
      <c r="D49" s="1215"/>
      <c r="E49" s="1215"/>
      <c r="F49" s="1215"/>
      <c r="G49" s="1215"/>
      <c r="H49" s="1215"/>
      <c r="I49" s="1215"/>
      <c r="J49" s="1215"/>
      <c r="K49" s="1215"/>
      <c r="L49" s="1215"/>
      <c r="M49" s="1218"/>
    </row>
    <row r="50" spans="1:13" ht="26.25" customHeight="1">
      <c r="A50" s="1179"/>
      <c r="B50" s="151" t="s">
        <v>460</v>
      </c>
      <c r="C50" s="1214" t="s">
        <v>578</v>
      </c>
      <c r="D50" s="1215"/>
      <c r="E50" s="1215"/>
      <c r="F50" s="1215"/>
      <c r="G50" s="1215"/>
      <c r="H50" s="1215"/>
      <c r="I50" s="1215"/>
      <c r="J50" s="1215"/>
      <c r="K50" s="1215"/>
      <c r="L50" s="1215"/>
      <c r="M50" s="1218"/>
    </row>
    <row r="51" spans="1:13" ht="17">
      <c r="A51" s="1179"/>
      <c r="B51" s="151" t="s">
        <v>461</v>
      </c>
      <c r="C51" s="142" t="s">
        <v>579</v>
      </c>
      <c r="D51" s="143"/>
      <c r="E51" s="143"/>
      <c r="F51" s="143"/>
      <c r="G51" s="143"/>
      <c r="H51" s="143"/>
      <c r="I51" s="143"/>
      <c r="J51" s="143"/>
      <c r="K51" s="143"/>
      <c r="L51" s="143"/>
      <c r="M51" s="144"/>
    </row>
    <row r="52" spans="1:13" ht="17">
      <c r="A52" s="1179"/>
      <c r="B52" s="151" t="s">
        <v>462</v>
      </c>
      <c r="C52" s="142" t="s">
        <v>324</v>
      </c>
      <c r="D52" s="143"/>
      <c r="E52" s="143"/>
      <c r="F52" s="143"/>
      <c r="G52" s="143"/>
      <c r="H52" s="143"/>
      <c r="I52" s="143"/>
      <c r="J52" s="143"/>
      <c r="K52" s="143"/>
      <c r="L52" s="143"/>
      <c r="M52" s="144"/>
    </row>
    <row r="53" spans="1:13" ht="15.75" customHeight="1">
      <c r="A53" s="1162" t="s">
        <v>250</v>
      </c>
      <c r="B53" s="155" t="s">
        <v>463</v>
      </c>
      <c r="C53" s="1164" t="s">
        <v>580</v>
      </c>
      <c r="D53" s="1165"/>
      <c r="E53" s="1165"/>
      <c r="F53" s="1165"/>
      <c r="G53" s="1165"/>
      <c r="H53" s="1165"/>
      <c r="I53" s="1165"/>
      <c r="J53" s="1165"/>
      <c r="K53" s="1165"/>
      <c r="L53" s="1165"/>
      <c r="M53" s="1166"/>
    </row>
    <row r="54" spans="1:13" ht="17">
      <c r="A54" s="1163"/>
      <c r="B54" s="155" t="s">
        <v>465</v>
      </c>
      <c r="C54" s="1164" t="s">
        <v>581</v>
      </c>
      <c r="D54" s="1165"/>
      <c r="E54" s="1165"/>
      <c r="F54" s="1165"/>
      <c r="G54" s="1165"/>
      <c r="H54" s="1165"/>
      <c r="I54" s="1165"/>
      <c r="J54" s="1165"/>
      <c r="K54" s="1165"/>
      <c r="L54" s="1165"/>
      <c r="M54" s="1166"/>
    </row>
    <row r="55" spans="1:13" ht="17">
      <c r="A55" s="1163"/>
      <c r="B55" s="155" t="s">
        <v>467</v>
      </c>
      <c r="C55" s="1164" t="s">
        <v>582</v>
      </c>
      <c r="D55" s="1165"/>
      <c r="E55" s="1165"/>
      <c r="F55" s="1165"/>
      <c r="G55" s="1165"/>
      <c r="H55" s="1165"/>
      <c r="I55" s="1165"/>
      <c r="J55" s="1165"/>
      <c r="K55" s="1165"/>
      <c r="L55" s="1165"/>
      <c r="M55" s="1166"/>
    </row>
    <row r="56" spans="1:13" ht="15.75" customHeight="1">
      <c r="A56" s="1163"/>
      <c r="B56" s="156" t="s">
        <v>469</v>
      </c>
      <c r="C56" s="1164" t="s">
        <v>583</v>
      </c>
      <c r="D56" s="1165"/>
      <c r="E56" s="1165"/>
      <c r="F56" s="1165"/>
      <c r="G56" s="1165"/>
      <c r="H56" s="1165"/>
      <c r="I56" s="1165"/>
      <c r="J56" s="1165"/>
      <c r="K56" s="1165"/>
      <c r="L56" s="1165"/>
      <c r="M56" s="1166"/>
    </row>
    <row r="57" spans="1:13" ht="15.75" customHeight="1">
      <c r="A57" s="1163"/>
      <c r="B57" s="155" t="s">
        <v>470</v>
      </c>
      <c r="C57" s="1295" t="s">
        <v>584</v>
      </c>
      <c r="D57" s="1165"/>
      <c r="E57" s="1165"/>
      <c r="F57" s="1165"/>
      <c r="G57" s="1165"/>
      <c r="H57" s="1165"/>
      <c r="I57" s="1165"/>
      <c r="J57" s="1165"/>
      <c r="K57" s="1165"/>
      <c r="L57" s="1165"/>
      <c r="M57" s="1166"/>
    </row>
    <row r="58" spans="1:13" ht="16.5" customHeight="1" thickBot="1">
      <c r="A58" s="1170"/>
      <c r="B58" s="155" t="s">
        <v>472</v>
      </c>
      <c r="C58" s="1164" t="s">
        <v>585</v>
      </c>
      <c r="D58" s="1165"/>
      <c r="E58" s="1165"/>
      <c r="F58" s="1165"/>
      <c r="G58" s="1165"/>
      <c r="H58" s="1165"/>
      <c r="I58" s="1165"/>
      <c r="J58" s="1165"/>
      <c r="K58" s="1165"/>
      <c r="L58" s="1165"/>
      <c r="M58" s="1166"/>
    </row>
    <row r="59" spans="1:13" ht="15.75" customHeight="1">
      <c r="A59" s="1162" t="s">
        <v>474</v>
      </c>
      <c r="B59" s="157" t="s">
        <v>475</v>
      </c>
      <c r="C59" s="1164" t="s">
        <v>586</v>
      </c>
      <c r="D59" s="1165"/>
      <c r="E59" s="1165"/>
      <c r="F59" s="1165"/>
      <c r="G59" s="1165"/>
      <c r="H59" s="1165"/>
      <c r="I59" s="1165"/>
      <c r="J59" s="1165"/>
      <c r="K59" s="1165"/>
      <c r="L59" s="1165"/>
      <c r="M59" s="1166"/>
    </row>
    <row r="60" spans="1:13" ht="30" customHeight="1">
      <c r="A60" s="1163"/>
      <c r="B60" s="157" t="s">
        <v>476</v>
      </c>
      <c r="C60" s="1164" t="s">
        <v>558</v>
      </c>
      <c r="D60" s="1165"/>
      <c r="E60" s="1165"/>
      <c r="F60" s="1165"/>
      <c r="G60" s="1165"/>
      <c r="H60" s="1165"/>
      <c r="I60" s="1165"/>
      <c r="J60" s="1165"/>
      <c r="K60" s="1165"/>
      <c r="L60" s="1165"/>
      <c r="M60" s="1166"/>
    </row>
    <row r="61" spans="1:13" ht="30" customHeight="1" thickBot="1">
      <c r="A61" s="1163"/>
      <c r="B61" s="158" t="s">
        <v>294</v>
      </c>
      <c r="C61" s="1164" t="s">
        <v>582</v>
      </c>
      <c r="D61" s="1165"/>
      <c r="E61" s="1165"/>
      <c r="F61" s="1165"/>
      <c r="G61" s="1165"/>
      <c r="H61" s="1165"/>
      <c r="I61" s="1165"/>
      <c r="J61" s="1165"/>
      <c r="K61" s="1165"/>
      <c r="L61" s="1165"/>
      <c r="M61" s="1166"/>
    </row>
    <row r="62" spans="1:13" ht="18" thickBot="1">
      <c r="A62" s="149" t="s">
        <v>254</v>
      </c>
      <c r="B62" s="159"/>
      <c r="C62" s="1167"/>
      <c r="D62" s="1168"/>
      <c r="E62" s="1168"/>
      <c r="F62" s="1168"/>
      <c r="G62" s="1168"/>
      <c r="H62" s="1168"/>
      <c r="I62" s="1168"/>
      <c r="J62" s="1168"/>
      <c r="K62" s="1168"/>
      <c r="L62" s="1168"/>
      <c r="M62" s="1169"/>
    </row>
  </sheetData>
  <mergeCells count="50">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G23:M23"/>
    <mergeCell ref="B25:B28"/>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459E3BFE-F58D-4D1E-B94F-F51845400513}">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212C9418-32BE-4C1E-8B4E-9BC847B7900D}"/>
    <dataValidation allowBlank="1" showInputMessage="1" showErrorMessage="1" prompt="Determine si el indicador responde a un enfoque (Derechos Humanos, Género, Diferencial, Poblacional, Ambiental y Territorial). Si responde a más de enfoque separelos por ;" sqref="B16" xr:uid="{4B057F4F-31FA-4DA0-B5A6-5B570F9B6287}"/>
    <dataValidation allowBlank="1" showInputMessage="1" showErrorMessage="1" prompt="Identifique la meta ODS a que le apunta el indicador de producto. Seleccione de la lista desplegable." sqref="E14" xr:uid="{B2EEDD54-90E6-4F01-9B31-ED499F244866}"/>
    <dataValidation allowBlank="1" showInputMessage="1" showErrorMessage="1" prompt="Identifique el ODS a que le apunta el indicador de producto. Seleccione de la lista desplegable._x000a_" sqref="B14:B15" xr:uid="{F5FF51FF-4D16-4AB7-98D6-92A0DC881A1A}"/>
    <dataValidation allowBlank="1" showInputMessage="1" showErrorMessage="1" prompt="Incluir una ficha por cada indicador, ya sea de producto o de resultado" sqref="B1" xr:uid="{0C229A99-D3DA-4371-9145-DB345E4501E7}"/>
    <dataValidation allowBlank="1" showInputMessage="1" showErrorMessage="1" prompt="Seleccione de la lista desplegable" sqref="B4 B7 H7" xr:uid="{3E64B781-371B-4AAD-B398-6FC35151BB36}"/>
  </dataValidations>
  <hyperlinks>
    <hyperlink ref="C57" r:id="rId1" xr:uid="{A596EB65-616F-4DB7-A7DD-ACE75AED8A4A}"/>
  </hyperlinks>
  <pageMargins left="0.7" right="0.7" top="0.75" bottom="0.75" header="0.3" footer="0.3"/>
  <pageSetup paperSize="9" orientation="portrait" horizontalDpi="1200" verticalDpi="1200"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12C9B-D6D8-4C14-A250-35A340AA0612}">
  <sheetPr>
    <tabColor rgb="FF0070C0"/>
  </sheetPr>
  <dimension ref="A1:M62"/>
  <sheetViews>
    <sheetView topLeftCell="A49" zoomScale="85" zoomScaleNormal="85" workbookViewId="0">
      <selection activeCell="C55" sqref="C55:M55"/>
    </sheetView>
  </sheetViews>
  <sheetFormatPr baseColWidth="10" defaultColWidth="11.5" defaultRowHeight="16"/>
  <cols>
    <col min="1" max="1" width="25.1640625" style="12" customWidth="1"/>
    <col min="2" max="2" width="39.1640625" style="43" customWidth="1"/>
    <col min="3" max="3" width="11.5" style="12"/>
    <col min="4" max="4" width="15" style="12" customWidth="1"/>
    <col min="5" max="16384" width="11.5" style="12"/>
  </cols>
  <sheetData>
    <row r="1" spans="1:13" ht="17" thickBot="1">
      <c r="A1" s="315"/>
      <c r="B1" s="61" t="s">
        <v>746</v>
      </c>
      <c r="C1" s="62"/>
      <c r="D1" s="62"/>
      <c r="E1" s="62"/>
      <c r="F1" s="62"/>
      <c r="G1" s="62"/>
      <c r="H1" s="62"/>
      <c r="I1" s="62"/>
      <c r="J1" s="62"/>
      <c r="K1" s="62"/>
      <c r="L1" s="62"/>
      <c r="M1" s="63"/>
    </row>
    <row r="2" spans="1:13" ht="17">
      <c r="A2" s="1310" t="s">
        <v>414</v>
      </c>
      <c r="B2" s="150" t="s">
        <v>415</v>
      </c>
      <c r="C2" s="1583" t="s">
        <v>380</v>
      </c>
      <c r="D2" s="1584"/>
      <c r="E2" s="1584"/>
      <c r="F2" s="1584"/>
      <c r="G2" s="1584"/>
      <c r="H2" s="1584"/>
      <c r="I2" s="1584"/>
      <c r="J2" s="1584"/>
      <c r="K2" s="1584"/>
      <c r="L2" s="1584"/>
      <c r="M2" s="1585"/>
    </row>
    <row r="3" spans="1:13" ht="34">
      <c r="A3" s="1311"/>
      <c r="B3" s="151" t="s">
        <v>499</v>
      </c>
      <c r="C3" s="1586" t="s">
        <v>707</v>
      </c>
      <c r="D3" s="1587"/>
      <c r="E3" s="1587"/>
      <c r="F3" s="1587"/>
      <c r="G3" s="1587"/>
      <c r="H3" s="1587"/>
      <c r="I3" s="1587"/>
      <c r="J3" s="1587"/>
      <c r="K3" s="1587"/>
      <c r="L3" s="1587"/>
      <c r="M3" s="1588"/>
    </row>
    <row r="4" spans="1:13" ht="17">
      <c r="A4" s="1311"/>
      <c r="B4" s="153" t="s">
        <v>290</v>
      </c>
      <c r="C4" s="122" t="s">
        <v>95</v>
      </c>
      <c r="F4" s="1205" t="s">
        <v>291</v>
      </c>
      <c r="G4" s="1206"/>
      <c r="H4" s="125" t="s">
        <v>354</v>
      </c>
      <c r="I4" s="1441"/>
      <c r="J4" s="1165"/>
      <c r="K4" s="1165"/>
      <c r="L4" s="1165"/>
      <c r="M4" s="1166"/>
    </row>
    <row r="5" spans="1:13" ht="17">
      <c r="A5" s="1311"/>
      <c r="B5" s="153" t="s">
        <v>418</v>
      </c>
      <c r="C5" s="1586" t="s">
        <v>807</v>
      </c>
      <c r="D5" s="1587"/>
      <c r="E5" s="1587"/>
      <c r="F5" s="1587"/>
      <c r="G5" s="1587"/>
      <c r="H5" s="1587"/>
      <c r="I5" s="1587"/>
      <c r="J5" s="1587"/>
      <c r="K5" s="1587"/>
      <c r="L5" s="1587"/>
      <c r="M5" s="1588"/>
    </row>
    <row r="6" spans="1:13" ht="17">
      <c r="A6" s="1311"/>
      <c r="B6" s="153" t="s">
        <v>420</v>
      </c>
      <c r="C6" s="122" t="s">
        <v>807</v>
      </c>
      <c r="D6" s="126"/>
      <c r="E6" s="126"/>
      <c r="F6" s="126"/>
      <c r="G6" s="126"/>
      <c r="H6" s="126"/>
      <c r="I6" s="126"/>
      <c r="J6" s="126"/>
      <c r="K6" s="126"/>
      <c r="L6" s="126"/>
      <c r="M6" s="127"/>
    </row>
    <row r="7" spans="1:13" ht="17">
      <c r="A7" s="1311"/>
      <c r="B7" s="162" t="s">
        <v>421</v>
      </c>
      <c r="C7" s="1191" t="s">
        <v>10</v>
      </c>
      <c r="D7" s="1192"/>
      <c r="E7" s="128"/>
      <c r="F7" s="128"/>
      <c r="G7" s="129"/>
      <c r="H7" s="67" t="s">
        <v>294</v>
      </c>
      <c r="I7" s="1193" t="s">
        <v>18</v>
      </c>
      <c r="J7" s="1192"/>
      <c r="K7" s="1192"/>
      <c r="L7" s="1192"/>
      <c r="M7" s="1194"/>
    </row>
    <row r="8" spans="1:13">
      <c r="A8" s="1311"/>
      <c r="B8" s="1273" t="s">
        <v>422</v>
      </c>
      <c r="C8" s="130"/>
      <c r="D8" s="131"/>
      <c r="E8" s="131"/>
      <c r="F8" s="131"/>
      <c r="G8" s="131"/>
      <c r="H8" s="131"/>
      <c r="I8" s="131"/>
      <c r="J8" s="131"/>
      <c r="K8" s="131"/>
      <c r="L8" s="132"/>
      <c r="M8" s="133"/>
    </row>
    <row r="9" spans="1:13">
      <c r="A9" s="1311"/>
      <c r="B9" s="1274"/>
      <c r="C9" s="1189" t="s">
        <v>327</v>
      </c>
      <c r="D9" s="1190"/>
      <c r="E9" s="28"/>
      <c r="F9" s="1190"/>
      <c r="G9" s="1190"/>
      <c r="H9" s="28"/>
      <c r="I9" s="1190"/>
      <c r="J9" s="1190"/>
      <c r="K9" s="28"/>
      <c r="L9" s="26"/>
      <c r="M9" s="116"/>
    </row>
    <row r="10" spans="1:13">
      <c r="A10" s="1311"/>
      <c r="B10" s="1287"/>
      <c r="C10" s="1189" t="s">
        <v>423</v>
      </c>
      <c r="D10" s="1190"/>
      <c r="E10" s="134"/>
      <c r="F10" s="1190" t="s">
        <v>423</v>
      </c>
      <c r="G10" s="1190"/>
      <c r="H10" s="134"/>
      <c r="I10" s="1190" t="s">
        <v>423</v>
      </c>
      <c r="J10" s="1190"/>
      <c r="K10" s="134"/>
      <c r="L10" s="121"/>
      <c r="M10" s="135"/>
    </row>
    <row r="11" spans="1:13" ht="74.25" customHeight="1">
      <c r="A11" s="1311"/>
      <c r="B11" s="162" t="s">
        <v>424</v>
      </c>
      <c r="C11" s="1577" t="s">
        <v>1130</v>
      </c>
      <c r="D11" s="1580"/>
      <c r="E11" s="1580"/>
      <c r="F11" s="1580"/>
      <c r="G11" s="1580"/>
      <c r="H11" s="1580"/>
      <c r="I11" s="1580"/>
      <c r="J11" s="1580"/>
      <c r="K11" s="1580"/>
      <c r="L11" s="1580"/>
      <c r="M11" s="1581"/>
    </row>
    <row r="12" spans="1:13" ht="132" customHeight="1">
      <c r="A12" s="1311"/>
      <c r="B12" s="162" t="s">
        <v>503</v>
      </c>
      <c r="C12" s="1577" t="s">
        <v>1129</v>
      </c>
      <c r="D12" s="1578"/>
      <c r="E12" s="1578"/>
      <c r="F12" s="1578"/>
      <c r="G12" s="1578"/>
      <c r="H12" s="1578"/>
      <c r="I12" s="1578"/>
      <c r="J12" s="1578"/>
      <c r="K12" s="1578"/>
      <c r="L12" s="1578"/>
      <c r="M12" s="1579"/>
    </row>
    <row r="13" spans="1:13" ht="38.25" customHeight="1">
      <c r="A13" s="1311"/>
      <c r="B13" s="151" t="s">
        <v>504</v>
      </c>
      <c r="C13" s="1577" t="s">
        <v>705</v>
      </c>
      <c r="D13" s="1580"/>
      <c r="E13" s="1580"/>
      <c r="F13" s="1580"/>
      <c r="G13" s="1580"/>
      <c r="H13" s="1580"/>
      <c r="I13" s="1580"/>
      <c r="J13" s="1580"/>
      <c r="K13" s="1580"/>
      <c r="L13" s="1580"/>
      <c r="M13" s="1581"/>
    </row>
    <row r="14" spans="1:13" ht="17">
      <c r="A14" s="1311"/>
      <c r="B14" s="1273" t="s">
        <v>505</v>
      </c>
      <c r="C14" s="1184" t="s">
        <v>69</v>
      </c>
      <c r="D14" s="1185"/>
      <c r="E14" s="91" t="s">
        <v>108</v>
      </c>
      <c r="F14" s="1582" t="s">
        <v>587</v>
      </c>
      <c r="G14" s="1580"/>
      <c r="H14" s="1580"/>
      <c r="I14" s="1580"/>
      <c r="J14" s="1580"/>
      <c r="K14" s="1580"/>
      <c r="L14" s="1580"/>
      <c r="M14" s="1581"/>
    </row>
    <row r="15" spans="1:13">
      <c r="A15" s="1311"/>
      <c r="B15" s="1274"/>
      <c r="C15" s="1184"/>
      <c r="D15" s="1185"/>
      <c r="E15" s="1185"/>
      <c r="F15" s="1185"/>
      <c r="G15" s="1185"/>
      <c r="H15" s="1185"/>
      <c r="I15" s="1185"/>
      <c r="J15" s="1185"/>
      <c r="K15" s="1185"/>
      <c r="L15" s="1185"/>
      <c r="M15" s="1272"/>
    </row>
    <row r="16" spans="1:13" ht="17">
      <c r="A16" s="1296" t="s">
        <v>238</v>
      </c>
      <c r="B16" s="151" t="s">
        <v>280</v>
      </c>
      <c r="C16" s="1184" t="s">
        <v>806</v>
      </c>
      <c r="D16" s="1185"/>
      <c r="E16" s="1185"/>
      <c r="F16" s="1185"/>
      <c r="G16" s="1185"/>
      <c r="H16" s="1185"/>
      <c r="I16" s="1185"/>
      <c r="J16" s="1185"/>
      <c r="K16" s="1185"/>
      <c r="L16" s="1185"/>
      <c r="M16" s="1272"/>
    </row>
    <row r="17" spans="1:13" ht="36.75" customHeight="1">
      <c r="A17" s="1297"/>
      <c r="B17" s="151" t="s">
        <v>507</v>
      </c>
      <c r="C17" s="1184" t="s">
        <v>634</v>
      </c>
      <c r="D17" s="1185"/>
      <c r="E17" s="1185"/>
      <c r="F17" s="1185"/>
      <c r="G17" s="1185"/>
      <c r="H17" s="1185"/>
      <c r="I17" s="1185"/>
      <c r="J17" s="1185"/>
      <c r="K17" s="1185"/>
      <c r="L17" s="1185"/>
      <c r="M17" s="1272"/>
    </row>
    <row r="18" spans="1:13" ht="8.25" customHeight="1">
      <c r="A18" s="1297"/>
      <c r="B18" s="1181" t="s">
        <v>425</v>
      </c>
      <c r="C18" s="138"/>
      <c r="D18" s="13"/>
      <c r="E18" s="13"/>
      <c r="F18" s="13"/>
      <c r="G18" s="13"/>
      <c r="H18" s="13"/>
      <c r="I18" s="13"/>
      <c r="J18" s="13"/>
      <c r="K18" s="13"/>
      <c r="L18" s="13"/>
      <c r="M18" s="14"/>
    </row>
    <row r="19" spans="1:13" ht="9" customHeight="1">
      <c r="A19" s="1297"/>
      <c r="B19" s="1174"/>
      <c r="C19" s="76"/>
      <c r="D19" s="15"/>
      <c r="E19" s="5"/>
      <c r="F19" s="15"/>
      <c r="G19" s="5"/>
      <c r="H19" s="15"/>
      <c r="I19" s="5"/>
      <c r="J19" s="15"/>
      <c r="K19" s="5"/>
      <c r="L19" s="5"/>
      <c r="M19" s="16"/>
    </row>
    <row r="20" spans="1:13" ht="17">
      <c r="A20" s="1297"/>
      <c r="B20" s="1174"/>
      <c r="C20" s="77" t="s">
        <v>426</v>
      </c>
      <c r="D20" s="17"/>
      <c r="E20" s="18" t="s">
        <v>427</v>
      </c>
      <c r="F20" s="17"/>
      <c r="G20" s="18" t="s">
        <v>428</v>
      </c>
      <c r="H20" s="17"/>
      <c r="I20" s="18" t="s">
        <v>429</v>
      </c>
      <c r="J20" s="148"/>
      <c r="K20" s="18"/>
      <c r="L20" s="18"/>
      <c r="M20" s="66"/>
    </row>
    <row r="21" spans="1:13" ht="17">
      <c r="A21" s="1297"/>
      <c r="B21" s="1174"/>
      <c r="C21" s="77" t="s">
        <v>431</v>
      </c>
      <c r="D21" s="19"/>
      <c r="E21" s="18" t="s">
        <v>432</v>
      </c>
      <c r="F21" s="20"/>
      <c r="G21" s="18" t="s">
        <v>433</v>
      </c>
      <c r="H21" s="20"/>
      <c r="I21" s="18"/>
      <c r="J21" s="68"/>
      <c r="K21" s="18"/>
      <c r="L21" s="18"/>
      <c r="M21" s="66"/>
    </row>
    <row r="22" spans="1:13" ht="17">
      <c r="A22" s="1297"/>
      <c r="B22" s="1174"/>
      <c r="C22" s="77" t="s">
        <v>434</v>
      </c>
      <c r="D22" s="19"/>
      <c r="E22" s="18" t="s">
        <v>435</v>
      </c>
      <c r="F22" s="19"/>
      <c r="G22" s="18"/>
      <c r="H22" s="68"/>
      <c r="I22" s="18"/>
      <c r="J22" s="68"/>
      <c r="K22" s="18"/>
      <c r="L22" s="18"/>
      <c r="M22" s="66"/>
    </row>
    <row r="23" spans="1:13" ht="17">
      <c r="A23" s="1297"/>
      <c r="B23" s="1174"/>
      <c r="C23" s="77" t="s">
        <v>105</v>
      </c>
      <c r="D23" s="19" t="s">
        <v>430</v>
      </c>
      <c r="E23" s="18" t="s">
        <v>436</v>
      </c>
      <c r="F23" s="1570" t="s">
        <v>550</v>
      </c>
      <c r="G23" s="1570"/>
      <c r="H23" s="316"/>
      <c r="I23" s="316"/>
      <c r="J23" s="316"/>
      <c r="K23" s="316"/>
      <c r="L23" s="316"/>
      <c r="M23" s="317"/>
    </row>
    <row r="24" spans="1:13" ht="9.75" customHeight="1">
      <c r="A24" s="1297"/>
      <c r="B24" s="1175"/>
      <c r="C24" s="78"/>
      <c r="D24" s="21"/>
      <c r="E24" s="21"/>
      <c r="F24" s="21"/>
      <c r="G24" s="21"/>
      <c r="H24" s="21"/>
      <c r="I24" s="21"/>
      <c r="J24" s="21"/>
      <c r="K24" s="21"/>
      <c r="L24" s="21"/>
      <c r="M24" s="22"/>
    </row>
    <row r="25" spans="1:13">
      <c r="A25" s="1297"/>
      <c r="B25" s="1181" t="s">
        <v>437</v>
      </c>
      <c r="C25" s="79"/>
      <c r="D25" s="23"/>
      <c r="E25" s="23"/>
      <c r="F25" s="23"/>
      <c r="G25" s="23"/>
      <c r="H25" s="23"/>
      <c r="I25" s="23"/>
      <c r="J25" s="23"/>
      <c r="K25" s="23"/>
      <c r="L25" s="132"/>
      <c r="M25" s="133"/>
    </row>
    <row r="26" spans="1:13" ht="17">
      <c r="A26" s="1297"/>
      <c r="B26" s="1174"/>
      <c r="C26" s="77" t="s">
        <v>438</v>
      </c>
      <c r="D26" s="20"/>
      <c r="E26" s="24"/>
      <c r="F26" s="18" t="s">
        <v>439</v>
      </c>
      <c r="G26" s="19"/>
      <c r="H26" s="24"/>
      <c r="I26" s="18" t="s">
        <v>440</v>
      </c>
      <c r="J26" s="19" t="s">
        <v>430</v>
      </c>
      <c r="K26" s="24"/>
      <c r="L26" s="26"/>
      <c r="M26" s="116"/>
    </row>
    <row r="27" spans="1:13" ht="17">
      <c r="A27" s="1297"/>
      <c r="B27" s="1174"/>
      <c r="C27" s="77" t="s">
        <v>441</v>
      </c>
      <c r="D27" s="25"/>
      <c r="E27" s="26"/>
      <c r="F27" s="18" t="s">
        <v>442</v>
      </c>
      <c r="G27" s="20"/>
      <c r="H27" s="26"/>
      <c r="I27" s="27"/>
      <c r="J27" s="26"/>
      <c r="K27" s="28"/>
      <c r="L27" s="26"/>
      <c r="M27" s="116"/>
    </row>
    <row r="28" spans="1:13">
      <c r="A28" s="1297"/>
      <c r="B28" s="1175"/>
      <c r="C28" s="80"/>
      <c r="D28" s="29"/>
      <c r="E28" s="29"/>
      <c r="F28" s="29"/>
      <c r="G28" s="29"/>
      <c r="H28" s="29"/>
      <c r="I28" s="29"/>
      <c r="J28" s="29"/>
      <c r="K28" s="29"/>
      <c r="L28" s="121"/>
      <c r="M28" s="135"/>
    </row>
    <row r="29" spans="1:13" ht="17">
      <c r="A29" s="1297"/>
      <c r="B29" s="154" t="s">
        <v>443</v>
      </c>
      <c r="C29" s="81"/>
      <c r="D29" s="59"/>
      <c r="E29" s="59"/>
      <c r="F29" s="59"/>
      <c r="G29" s="59"/>
      <c r="H29" s="59"/>
      <c r="I29" s="59"/>
      <c r="J29" s="59"/>
      <c r="K29" s="59"/>
      <c r="L29" s="59"/>
      <c r="M29" s="82"/>
    </row>
    <row r="30" spans="1:13" ht="17">
      <c r="A30" s="1297"/>
      <c r="B30" s="154"/>
      <c r="C30" s="83" t="s">
        <v>444</v>
      </c>
      <c r="D30" s="249" t="s">
        <v>324</v>
      </c>
      <c r="E30" s="24"/>
      <c r="F30" s="32" t="s">
        <v>445</v>
      </c>
      <c r="G30" s="20" t="s">
        <v>354</v>
      </c>
      <c r="H30" s="24"/>
      <c r="I30" s="32" t="s">
        <v>446</v>
      </c>
      <c r="J30" s="103"/>
      <c r="K30" s="104"/>
      <c r="L30" s="101"/>
      <c r="M30" s="30"/>
    </row>
    <row r="31" spans="1:13">
      <c r="A31" s="1297"/>
      <c r="B31" s="153"/>
      <c r="C31" s="78"/>
      <c r="D31" s="21"/>
      <c r="E31" s="21"/>
      <c r="F31" s="21"/>
      <c r="G31" s="21"/>
      <c r="H31" s="21"/>
      <c r="I31" s="21"/>
      <c r="J31" s="21"/>
      <c r="K31" s="21"/>
      <c r="L31" s="21"/>
      <c r="M31" s="22"/>
    </row>
    <row r="32" spans="1:13">
      <c r="A32" s="1297"/>
      <c r="B32" s="1181" t="s">
        <v>447</v>
      </c>
      <c r="C32" s="84"/>
      <c r="D32" s="33"/>
      <c r="E32" s="33"/>
      <c r="F32" s="33"/>
      <c r="G32" s="33"/>
      <c r="H32" s="33"/>
      <c r="I32" s="33"/>
      <c r="J32" s="33"/>
      <c r="K32" s="33"/>
      <c r="L32" s="132"/>
      <c r="M32" s="133"/>
    </row>
    <row r="33" spans="1:13" ht="17">
      <c r="A33" s="1297"/>
      <c r="B33" s="1174"/>
      <c r="C33" s="85" t="s">
        <v>448</v>
      </c>
      <c r="D33" s="266">
        <v>2023</v>
      </c>
      <c r="E33" s="35"/>
      <c r="F33" s="24" t="s">
        <v>449</v>
      </c>
      <c r="G33" s="266">
        <v>2034</v>
      </c>
      <c r="H33" s="35"/>
      <c r="I33" s="32"/>
      <c r="J33" s="35"/>
      <c r="K33" s="35"/>
      <c r="L33" s="26"/>
      <c r="M33" s="116"/>
    </row>
    <row r="34" spans="1:13">
      <c r="A34" s="1297"/>
      <c r="B34" s="1175"/>
      <c r="C34" s="78"/>
      <c r="D34" s="37"/>
      <c r="E34" s="38"/>
      <c r="F34" s="21"/>
      <c r="G34" s="38"/>
      <c r="H34" s="38"/>
      <c r="I34" s="39"/>
      <c r="J34" s="38"/>
      <c r="K34" s="38"/>
      <c r="L34" s="121"/>
      <c r="M34" s="135"/>
    </row>
    <row r="35" spans="1:13">
      <c r="A35" s="1297"/>
      <c r="B35" s="1181" t="s">
        <v>450</v>
      </c>
      <c r="C35" s="86"/>
      <c r="D35" s="73"/>
      <c r="E35" s="73"/>
      <c r="F35" s="73"/>
      <c r="G35" s="73"/>
      <c r="H35" s="73"/>
      <c r="I35" s="73"/>
      <c r="J35" s="73"/>
      <c r="K35" s="73"/>
      <c r="L35" s="73"/>
      <c r="M35" s="87"/>
    </row>
    <row r="36" spans="1:13">
      <c r="A36" s="1297"/>
      <c r="B36" s="1174"/>
      <c r="C36" s="88"/>
      <c r="D36" s="352">
        <v>2023</v>
      </c>
      <c r="E36" s="6"/>
      <c r="F36" s="352">
        <v>2024</v>
      </c>
      <c r="G36" s="6"/>
      <c r="H36" s="767">
        <v>2025</v>
      </c>
      <c r="I36" s="318"/>
      <c r="J36" s="492">
        <v>2026</v>
      </c>
      <c r="K36" s="6"/>
      <c r="L36" s="352">
        <v>2027</v>
      </c>
      <c r="M36" s="40"/>
    </row>
    <row r="37" spans="1:13">
      <c r="A37" s="1297"/>
      <c r="B37" s="1174"/>
      <c r="C37" s="88"/>
      <c r="D37" s="529">
        <v>20</v>
      </c>
      <c r="E37" s="9"/>
      <c r="F37" s="500">
        <v>20</v>
      </c>
      <c r="G37" s="99"/>
      <c r="H37" s="399">
        <v>20</v>
      </c>
      <c r="I37" s="9"/>
      <c r="J37" s="500">
        <v>20</v>
      </c>
      <c r="K37" s="9"/>
      <c r="L37" s="500">
        <v>20</v>
      </c>
      <c r="M37" s="100"/>
    </row>
    <row r="38" spans="1:13">
      <c r="A38" s="1297"/>
      <c r="B38" s="1174"/>
      <c r="C38" s="88"/>
      <c r="D38" s="352">
        <v>2028</v>
      </c>
      <c r="E38" s="6"/>
      <c r="F38" s="352">
        <v>2029</v>
      </c>
      <c r="G38" s="6"/>
      <c r="H38" s="769">
        <v>2030</v>
      </c>
      <c r="I38" s="318"/>
      <c r="J38" s="767">
        <v>2031</v>
      </c>
      <c r="K38" s="6"/>
      <c r="L38" s="770">
        <v>2032</v>
      </c>
      <c r="M38" s="16"/>
    </row>
    <row r="39" spans="1:13">
      <c r="A39" s="1297"/>
      <c r="B39" s="1174"/>
      <c r="C39" s="88"/>
      <c r="D39" s="500">
        <v>20</v>
      </c>
      <c r="E39" s="9"/>
      <c r="F39" s="352">
        <v>20</v>
      </c>
      <c r="G39" s="99"/>
      <c r="H39" s="399">
        <v>20</v>
      </c>
      <c r="I39" s="99"/>
      <c r="J39" s="399">
        <v>20</v>
      </c>
      <c r="K39" s="99"/>
      <c r="L39" s="399">
        <v>20</v>
      </c>
      <c r="M39" s="100"/>
    </row>
    <row r="40" spans="1:13" ht="17">
      <c r="A40" s="1297"/>
      <c r="B40" s="1174"/>
      <c r="C40" s="88"/>
      <c r="D40" s="352">
        <v>2033</v>
      </c>
      <c r="E40" s="6"/>
      <c r="F40" s="352">
        <v>2034</v>
      </c>
      <c r="G40" s="6"/>
      <c r="H40" s="768" t="s">
        <v>455</v>
      </c>
      <c r="I40" s="318"/>
      <c r="J40" s="318"/>
      <c r="K40" s="6"/>
      <c r="L40" s="6"/>
      <c r="M40" s="16"/>
    </row>
    <row r="41" spans="1:13">
      <c r="A41" s="1297"/>
      <c r="B41" s="1174"/>
      <c r="C41" s="88"/>
      <c r="D41" s="493">
        <v>20</v>
      </c>
      <c r="E41" s="9"/>
      <c r="F41" s="447">
        <v>20</v>
      </c>
      <c r="G41" s="9"/>
      <c r="H41" s="352">
        <v>240</v>
      </c>
      <c r="I41" s="6"/>
      <c r="J41" s="102"/>
      <c r="K41" s="6"/>
      <c r="L41" s="102"/>
      <c r="M41" s="90"/>
    </row>
    <row r="42" spans="1:13">
      <c r="A42" s="1297"/>
      <c r="B42" s="1174"/>
      <c r="C42" s="88"/>
      <c r="D42" s="102"/>
      <c r="E42" s="102"/>
      <c r="F42" s="102"/>
      <c r="G42" s="102"/>
      <c r="H42" s="102"/>
      <c r="I42" s="102"/>
      <c r="J42" s="102"/>
      <c r="K42" s="6"/>
      <c r="L42" s="102"/>
      <c r="M42" s="90"/>
    </row>
    <row r="43" spans="1:13">
      <c r="A43" s="1297"/>
      <c r="B43" s="1174"/>
      <c r="C43" s="88"/>
      <c r="D43" s="102"/>
      <c r="E43" s="102"/>
      <c r="F43" s="102"/>
      <c r="G43" s="102"/>
      <c r="H43" s="102"/>
      <c r="I43" s="102"/>
      <c r="J43" s="102"/>
      <c r="K43" s="6"/>
      <c r="L43" s="102"/>
      <c r="M43" s="90"/>
    </row>
    <row r="44" spans="1:13">
      <c r="A44" s="1297"/>
      <c r="B44" s="1174"/>
      <c r="C44" s="89"/>
      <c r="D44" s="102"/>
      <c r="E44" s="102"/>
      <c r="F44" s="102"/>
      <c r="G44" s="102"/>
      <c r="H44" s="102"/>
      <c r="I44" s="102"/>
      <c r="J44" s="97"/>
      <c r="K44" s="74"/>
      <c r="L44" s="97"/>
      <c r="M44" s="75"/>
    </row>
    <row r="45" spans="1:13" ht="18" customHeight="1">
      <c r="A45" s="1297"/>
      <c r="B45" s="1181" t="s">
        <v>456</v>
      </c>
      <c r="C45" s="79"/>
      <c r="D45" s="23"/>
      <c r="E45" s="23"/>
      <c r="F45" s="23"/>
      <c r="G45" s="23"/>
      <c r="H45" s="23"/>
      <c r="I45" s="23"/>
      <c r="J45" s="23"/>
      <c r="K45" s="23"/>
      <c r="L45" s="26"/>
      <c r="M45" s="116"/>
    </row>
    <row r="46" spans="1:13" ht="17">
      <c r="A46" s="1297"/>
      <c r="B46" s="1174"/>
      <c r="C46" s="117"/>
      <c r="D46" s="41" t="s">
        <v>93</v>
      </c>
      <c r="E46" s="42" t="s">
        <v>95</v>
      </c>
      <c r="F46" s="1176" t="s">
        <v>457</v>
      </c>
      <c r="G46" s="1571" t="s">
        <v>511</v>
      </c>
      <c r="H46" s="1572"/>
      <c r="I46" s="1572"/>
      <c r="J46" s="1573"/>
      <c r="K46" s="118" t="s">
        <v>458</v>
      </c>
      <c r="L46" s="1219"/>
      <c r="M46" s="1220"/>
    </row>
    <row r="47" spans="1:13">
      <c r="A47" s="1297"/>
      <c r="B47" s="1174"/>
      <c r="C47" s="117"/>
      <c r="D47" s="119" t="s">
        <v>430</v>
      </c>
      <c r="E47" s="19"/>
      <c r="F47" s="1176"/>
      <c r="G47" s="1565"/>
      <c r="H47" s="1574"/>
      <c r="I47" s="1574"/>
      <c r="J47" s="1575"/>
      <c r="K47" s="26"/>
      <c r="L47" s="1221"/>
      <c r="M47" s="1222"/>
    </row>
    <row r="48" spans="1:13">
      <c r="A48" s="1297"/>
      <c r="B48" s="1175"/>
      <c r="C48" s="120"/>
      <c r="D48" s="121"/>
      <c r="E48" s="121"/>
      <c r="F48" s="121"/>
      <c r="G48" s="121"/>
      <c r="H48" s="121"/>
      <c r="I48" s="121"/>
      <c r="J48" s="121"/>
      <c r="K48" s="121"/>
      <c r="L48" s="26"/>
      <c r="M48" s="116"/>
    </row>
    <row r="49" spans="1:13" ht="112.5" customHeight="1">
      <c r="A49" s="1297"/>
      <c r="B49" s="162" t="s">
        <v>459</v>
      </c>
      <c r="C49" s="1214" t="s">
        <v>1131</v>
      </c>
      <c r="D49" s="1215"/>
      <c r="E49" s="1215"/>
      <c r="F49" s="1215"/>
      <c r="G49" s="1215"/>
      <c r="H49" s="1215"/>
      <c r="I49" s="1215"/>
      <c r="J49" s="1215"/>
      <c r="K49" s="1215"/>
      <c r="L49" s="1215"/>
      <c r="M49" s="1218"/>
    </row>
    <row r="50" spans="1:13" ht="15.75" customHeight="1">
      <c r="A50" s="1297"/>
      <c r="B50" s="151" t="s">
        <v>460</v>
      </c>
      <c r="C50" s="1214" t="s">
        <v>1132</v>
      </c>
      <c r="D50" s="1215"/>
      <c r="E50" s="1215"/>
      <c r="F50" s="1215"/>
      <c r="G50" s="1215"/>
      <c r="H50" s="1215"/>
      <c r="I50" s="1215"/>
      <c r="J50" s="1215"/>
      <c r="K50" s="1215"/>
      <c r="L50" s="1215"/>
      <c r="M50" s="1218"/>
    </row>
    <row r="51" spans="1:13" ht="17">
      <c r="A51" s="1297"/>
      <c r="B51" s="151" t="s">
        <v>461</v>
      </c>
      <c r="C51" s="142" t="s">
        <v>579</v>
      </c>
      <c r="D51" s="143"/>
      <c r="E51" s="143"/>
      <c r="F51" s="143"/>
      <c r="G51" s="143"/>
      <c r="H51" s="143"/>
      <c r="I51" s="143"/>
      <c r="J51" s="143"/>
      <c r="K51" s="143"/>
      <c r="L51" s="143"/>
      <c r="M51" s="144"/>
    </row>
    <row r="52" spans="1:13" ht="17">
      <c r="A52" s="1297"/>
      <c r="B52" s="151" t="s">
        <v>462</v>
      </c>
      <c r="C52" s="1576">
        <v>45323</v>
      </c>
      <c r="D52" s="1215"/>
      <c r="E52" s="143"/>
      <c r="F52" s="143"/>
      <c r="G52" s="143"/>
      <c r="H52" s="143"/>
      <c r="I52" s="143"/>
      <c r="J52" s="143"/>
      <c r="K52" s="143"/>
      <c r="L52" s="143"/>
      <c r="M52" s="144"/>
    </row>
    <row r="53" spans="1:13" ht="15.75" customHeight="1">
      <c r="A53" s="1162" t="s">
        <v>250</v>
      </c>
      <c r="B53" s="155" t="s">
        <v>463</v>
      </c>
      <c r="C53" s="1164" t="s">
        <v>384</v>
      </c>
      <c r="D53" s="1165"/>
      <c r="E53" s="1165"/>
      <c r="F53" s="1165"/>
      <c r="G53" s="1165"/>
      <c r="H53" s="1165"/>
      <c r="I53" s="1165"/>
      <c r="J53" s="1165"/>
      <c r="K53" s="1165"/>
      <c r="L53" s="1165"/>
      <c r="M53" s="1166"/>
    </row>
    <row r="54" spans="1:13" ht="15.5" customHeight="1">
      <c r="A54" s="1163"/>
      <c r="B54" s="155" t="s">
        <v>465</v>
      </c>
      <c r="C54" s="1164" t="s">
        <v>588</v>
      </c>
      <c r="D54" s="1165"/>
      <c r="E54" s="1165"/>
      <c r="F54" s="1165"/>
      <c r="G54" s="1165"/>
      <c r="H54" s="1165"/>
      <c r="I54" s="1165"/>
      <c r="J54" s="1165"/>
      <c r="K54" s="1165"/>
      <c r="L54" s="1165"/>
      <c r="M54" s="1166"/>
    </row>
    <row r="55" spans="1:13" ht="15.5" customHeight="1">
      <c r="A55" s="1163"/>
      <c r="B55" s="155" t="s">
        <v>467</v>
      </c>
      <c r="C55" s="1164" t="s">
        <v>589</v>
      </c>
      <c r="D55" s="1165"/>
      <c r="E55" s="1165"/>
      <c r="F55" s="1165"/>
      <c r="G55" s="1165"/>
      <c r="H55" s="1165"/>
      <c r="I55" s="1165"/>
      <c r="J55" s="1165"/>
      <c r="K55" s="1165"/>
      <c r="L55" s="1165"/>
      <c r="M55" s="1166"/>
    </row>
    <row r="56" spans="1:13" ht="15.75" customHeight="1">
      <c r="A56" s="1163"/>
      <c r="B56" s="156" t="s">
        <v>469</v>
      </c>
      <c r="C56" s="1164" t="s">
        <v>383</v>
      </c>
      <c r="D56" s="1165"/>
      <c r="E56" s="1165"/>
      <c r="F56" s="1165"/>
      <c r="G56" s="1165"/>
      <c r="H56" s="1165"/>
      <c r="I56" s="1165"/>
      <c r="J56" s="1165"/>
      <c r="K56" s="1165"/>
      <c r="L56" s="1165"/>
      <c r="M56" s="1166"/>
    </row>
    <row r="57" spans="1:13" ht="15.75" customHeight="1">
      <c r="A57" s="1163"/>
      <c r="B57" s="155" t="s">
        <v>470</v>
      </c>
      <c r="C57" s="1394" t="s">
        <v>385</v>
      </c>
      <c r="D57" s="1568"/>
      <c r="E57" s="1568"/>
      <c r="F57" s="1568"/>
      <c r="G57" s="1568"/>
      <c r="H57" s="1568"/>
      <c r="I57" s="1568"/>
      <c r="J57" s="1568"/>
      <c r="K57" s="1568"/>
      <c r="L57" s="1568"/>
      <c r="M57" s="1569"/>
    </row>
    <row r="58" spans="1:13" ht="18" thickBot="1">
      <c r="A58" s="1170"/>
      <c r="B58" s="155" t="s">
        <v>472</v>
      </c>
      <c r="C58" s="1164">
        <v>6012417900</v>
      </c>
      <c r="D58" s="1165"/>
      <c r="E58" s="1165"/>
      <c r="F58" s="1165"/>
      <c r="G58" s="1165"/>
      <c r="H58" s="1165"/>
      <c r="I58" s="1165"/>
      <c r="J58" s="1165"/>
      <c r="K58" s="1165"/>
      <c r="L58" s="1165"/>
      <c r="M58" s="1166"/>
    </row>
    <row r="59" spans="1:13" ht="15.75" customHeight="1">
      <c r="A59" s="1162" t="s">
        <v>474</v>
      </c>
      <c r="B59" s="157" t="s">
        <v>475</v>
      </c>
      <c r="C59" s="1164" t="s">
        <v>557</v>
      </c>
      <c r="D59" s="1165"/>
      <c r="E59" s="1165"/>
      <c r="F59" s="1165"/>
      <c r="G59" s="1165"/>
      <c r="H59" s="1165"/>
      <c r="I59" s="1165"/>
      <c r="J59" s="1165"/>
      <c r="K59" s="1165"/>
      <c r="L59" s="1165"/>
      <c r="M59" s="1166"/>
    </row>
    <row r="60" spans="1:13" ht="30" customHeight="1">
      <c r="A60" s="1163"/>
      <c r="B60" s="157" t="s">
        <v>476</v>
      </c>
      <c r="C60" s="1164" t="s">
        <v>558</v>
      </c>
      <c r="D60" s="1165"/>
      <c r="E60" s="1165"/>
      <c r="F60" s="1165"/>
      <c r="G60" s="1165"/>
      <c r="H60" s="1165"/>
      <c r="I60" s="1165"/>
      <c r="J60" s="1165"/>
      <c r="K60" s="1165"/>
      <c r="L60" s="1165"/>
      <c r="M60" s="1166"/>
    </row>
    <row r="61" spans="1:13" ht="30" customHeight="1" thickBot="1">
      <c r="A61" s="1163"/>
      <c r="B61" s="158" t="s">
        <v>294</v>
      </c>
      <c r="C61" s="1164" t="s">
        <v>327</v>
      </c>
      <c r="D61" s="1165"/>
      <c r="E61" s="1165"/>
      <c r="F61" s="1165"/>
      <c r="G61" s="1165"/>
      <c r="H61" s="1165"/>
      <c r="I61" s="1165"/>
      <c r="J61" s="1165"/>
      <c r="K61" s="1165"/>
      <c r="L61" s="1165"/>
      <c r="M61" s="1166"/>
    </row>
    <row r="62" spans="1:13" ht="18" thickBot="1">
      <c r="A62" s="149" t="s">
        <v>254</v>
      </c>
      <c r="B62" s="320"/>
      <c r="C62" s="1443"/>
      <c r="D62" s="1566"/>
      <c r="E62" s="1566"/>
      <c r="F62" s="1566"/>
      <c r="G62" s="1566"/>
      <c r="H62" s="1566"/>
      <c r="I62" s="1566"/>
      <c r="J62" s="1566"/>
      <c r="K62" s="1566"/>
      <c r="L62" s="1566"/>
      <c r="M62" s="1567"/>
    </row>
  </sheetData>
  <mergeCells count="49">
    <mergeCell ref="C11:M11"/>
    <mergeCell ref="A2:A15"/>
    <mergeCell ref="C2:M2"/>
    <mergeCell ref="C3:M3"/>
    <mergeCell ref="F4:G4"/>
    <mergeCell ref="I4:M4"/>
    <mergeCell ref="C5:M5"/>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A16:A52"/>
    <mergeCell ref="C16:M16"/>
    <mergeCell ref="C17:M17"/>
    <mergeCell ref="B18:B24"/>
    <mergeCell ref="F23:G23"/>
    <mergeCell ref="B25:B28"/>
    <mergeCell ref="B32:B34"/>
    <mergeCell ref="B35:B44"/>
    <mergeCell ref="B45:B48"/>
    <mergeCell ref="F46:F47"/>
    <mergeCell ref="G46:J47"/>
    <mergeCell ref="L46:M47"/>
    <mergeCell ref="C49:M49"/>
    <mergeCell ref="C50:M50"/>
    <mergeCell ref="C52:D52"/>
    <mergeCell ref="C62:M62"/>
    <mergeCell ref="C57:M57"/>
    <mergeCell ref="C58:M58"/>
    <mergeCell ref="A59:A61"/>
    <mergeCell ref="C59:M59"/>
    <mergeCell ref="C60:M60"/>
    <mergeCell ref="C61:M61"/>
    <mergeCell ref="A53:A58"/>
    <mergeCell ref="C53:M53"/>
    <mergeCell ref="C54:M54"/>
    <mergeCell ref="C55:M55"/>
    <mergeCell ref="C56:M56"/>
  </mergeCells>
  <dataValidations count="7">
    <dataValidation allowBlank="1" showInputMessage="1" showErrorMessage="1" prompt="Seleccione de la lista desplegable" sqref="B4 B7 H7" xr:uid="{B53D3B1C-52C5-4DA9-8CC8-5B239A6074AD}"/>
    <dataValidation allowBlank="1" showInputMessage="1" showErrorMessage="1" prompt="Incluir una ficha por cada indicador, ya sea de producto o de resultado" sqref="B1" xr:uid="{52630929-C9FF-4CA8-BEA0-DD9484613094}"/>
    <dataValidation allowBlank="1" showInputMessage="1" showErrorMessage="1" prompt="Identifique el ODS a que le apunta el indicador de producto. Seleccione de la lista desplegable._x000a_" sqref="B14:B15" xr:uid="{A086BCCF-FF46-4743-B316-D22C73049824}"/>
    <dataValidation allowBlank="1" showInputMessage="1" showErrorMessage="1" prompt="Identifique la meta ODS a que le apunta el indicador de producto. Seleccione de la lista desplegable." sqref="E14" xr:uid="{B7B1EA6A-9E24-4A79-BA6D-9968B7F77BCF}"/>
    <dataValidation allowBlank="1" showInputMessage="1" showErrorMessage="1" prompt="Determine si el indicador responde a un enfoque (Derechos Humanos, Género, Diferencial, Poblacional, Ambiental y Territorial). Si responde a más de enfoque separelos por ;" sqref="B16" xr:uid="{579D4598-DD50-41E6-8CCA-E93E9D011420}"/>
    <dataValidation allowBlank="1" showInputMessage="1" showErrorMessage="1" prompt="Si corresponde a un indicador del PDD, identifique el código de la meta el cual se encuentra en el listado de indicadores del plan que se encuentra en la caja de herramientas._x000a__x000a_" sqref="F4" xr:uid="{901BC269-749A-42FF-953B-605ED740CA37}"/>
    <dataValidation type="list" allowBlank="1" showInputMessage="1" showErrorMessage="1" sqref="I7:M7" xr:uid="{9AB0FAE4-D52C-4324-A2F9-DFEC89DADCB4}">
      <formula1>INDIRECT($C$7)</formula1>
    </dataValidation>
  </dataValidations>
  <hyperlinks>
    <hyperlink ref="C57" r:id="rId1" xr:uid="{C5DF9968-AB2A-474D-A376-7626B48845A0}"/>
  </hyperlinks>
  <pageMargins left="0.7" right="0.7" top="0.75" bottom="0.75" header="0.3" footer="0.3"/>
  <pageSetup paperSize="9" orientation="portrait" horizontalDpi="1200" verticalDpi="1200"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E459B-EB3D-45A9-9EB0-DB9326347873}">
  <sheetPr>
    <tabColor rgb="FF0070C0"/>
  </sheetPr>
  <dimension ref="A1:M62"/>
  <sheetViews>
    <sheetView topLeftCell="A48" zoomScaleNormal="100" workbookViewId="0">
      <selection activeCell="O38" sqref="O38"/>
    </sheetView>
  </sheetViews>
  <sheetFormatPr baseColWidth="10" defaultColWidth="11.5" defaultRowHeight="16"/>
  <cols>
    <col min="1" max="1" width="25.1640625" style="12" customWidth="1"/>
    <col min="2" max="2" width="39.1640625" style="43" customWidth="1"/>
    <col min="3" max="3" width="11.5" style="12"/>
    <col min="4" max="4" width="15" style="12" customWidth="1"/>
    <col min="5" max="16384" width="11.5" style="12"/>
  </cols>
  <sheetData>
    <row r="1" spans="1:13" ht="17" thickBot="1">
      <c r="A1" s="315"/>
      <c r="B1" s="61" t="s">
        <v>747</v>
      </c>
      <c r="C1" s="62"/>
      <c r="D1" s="62"/>
      <c r="E1" s="62"/>
      <c r="F1" s="62"/>
      <c r="G1" s="62"/>
      <c r="H1" s="62"/>
      <c r="I1" s="62"/>
      <c r="J1" s="62"/>
      <c r="K1" s="62"/>
      <c r="L1" s="62"/>
      <c r="M1" s="63"/>
    </row>
    <row r="2" spans="1:13" ht="51.75" customHeight="1">
      <c r="A2" s="1310" t="s">
        <v>414</v>
      </c>
      <c r="B2" s="150" t="s">
        <v>415</v>
      </c>
      <c r="C2" s="1583" t="s">
        <v>718</v>
      </c>
      <c r="D2" s="1584"/>
      <c r="E2" s="1584"/>
      <c r="F2" s="1584"/>
      <c r="G2" s="1584"/>
      <c r="H2" s="1584"/>
      <c r="I2" s="1584"/>
      <c r="J2" s="1584"/>
      <c r="K2" s="1584"/>
      <c r="L2" s="1584"/>
      <c r="M2" s="1585"/>
    </row>
    <row r="3" spans="1:13" ht="34">
      <c r="A3" s="1311"/>
      <c r="B3" s="151" t="s">
        <v>499</v>
      </c>
      <c r="C3" s="1586" t="s">
        <v>711</v>
      </c>
      <c r="D3" s="1587"/>
      <c r="E3" s="1587"/>
      <c r="F3" s="1587"/>
      <c r="G3" s="1587"/>
      <c r="H3" s="1587"/>
      <c r="I3" s="1587"/>
      <c r="J3" s="1587"/>
      <c r="K3" s="1587"/>
      <c r="L3" s="1587"/>
      <c r="M3" s="1588"/>
    </row>
    <row r="4" spans="1:13" ht="17">
      <c r="A4" s="1311"/>
      <c r="B4" s="153" t="s">
        <v>290</v>
      </c>
      <c r="C4" s="122" t="s">
        <v>353</v>
      </c>
      <c r="F4" s="1205" t="s">
        <v>291</v>
      </c>
      <c r="G4" s="1206"/>
      <c r="H4" s="125" t="s">
        <v>354</v>
      </c>
      <c r="I4" s="1441"/>
      <c r="J4" s="1165"/>
      <c r="K4" s="1165"/>
      <c r="L4" s="1165"/>
      <c r="M4" s="1166"/>
    </row>
    <row r="5" spans="1:13" ht="17">
      <c r="A5" s="1311"/>
      <c r="B5" s="153" t="s">
        <v>418</v>
      </c>
      <c r="C5" s="1586"/>
      <c r="D5" s="1587"/>
      <c r="E5" s="1587"/>
      <c r="F5" s="1587"/>
      <c r="G5" s="1587"/>
      <c r="H5" s="1587"/>
      <c r="I5" s="1587"/>
      <c r="J5" s="1587"/>
      <c r="K5" s="1587"/>
      <c r="L5" s="1587"/>
      <c r="M5" s="1588"/>
    </row>
    <row r="6" spans="1:13" ht="17">
      <c r="A6" s="1311"/>
      <c r="B6" s="153" t="s">
        <v>420</v>
      </c>
      <c r="C6" s="122"/>
      <c r="D6" s="126"/>
      <c r="E6" s="126"/>
      <c r="F6" s="126"/>
      <c r="G6" s="126"/>
      <c r="H6" s="126"/>
      <c r="I6" s="126"/>
      <c r="J6" s="126"/>
      <c r="K6" s="126"/>
      <c r="L6" s="126"/>
      <c r="M6" s="127"/>
    </row>
    <row r="7" spans="1:13" ht="17">
      <c r="A7" s="1311"/>
      <c r="B7" s="162" t="s">
        <v>421</v>
      </c>
      <c r="C7" s="1191" t="s">
        <v>10</v>
      </c>
      <c r="D7" s="1192"/>
      <c r="E7" s="128"/>
      <c r="F7" s="128"/>
      <c r="G7" s="129"/>
      <c r="H7" s="67" t="s">
        <v>294</v>
      </c>
      <c r="I7" s="1193" t="s">
        <v>18</v>
      </c>
      <c r="J7" s="1192"/>
      <c r="K7" s="1192"/>
      <c r="L7" s="1192"/>
      <c r="M7" s="1194"/>
    </row>
    <row r="8" spans="1:13">
      <c r="A8" s="1311"/>
      <c r="B8" s="1273" t="s">
        <v>422</v>
      </c>
      <c r="C8" s="130"/>
      <c r="D8" s="131"/>
      <c r="E8" s="131"/>
      <c r="F8" s="131"/>
      <c r="G8" s="131"/>
      <c r="H8" s="131"/>
      <c r="I8" s="131"/>
      <c r="J8" s="131"/>
      <c r="K8" s="131"/>
      <c r="L8" s="132"/>
      <c r="M8" s="133"/>
    </row>
    <row r="9" spans="1:13">
      <c r="A9" s="1311"/>
      <c r="B9" s="1274"/>
      <c r="C9" s="1590" t="s">
        <v>327</v>
      </c>
      <c r="D9" s="1207"/>
      <c r="E9" s="28"/>
      <c r="F9" s="1190"/>
      <c r="G9" s="1190"/>
      <c r="H9" s="28"/>
      <c r="I9" s="1190"/>
      <c r="J9" s="1190"/>
      <c r="K9" s="28"/>
      <c r="L9" s="26"/>
      <c r="M9" s="116"/>
    </row>
    <row r="10" spans="1:13">
      <c r="A10" s="1311"/>
      <c r="B10" s="1287"/>
      <c r="C10" s="1189" t="s">
        <v>423</v>
      </c>
      <c r="D10" s="1190"/>
      <c r="E10" s="134"/>
      <c r="F10" s="1190" t="s">
        <v>423</v>
      </c>
      <c r="G10" s="1190"/>
      <c r="H10" s="134"/>
      <c r="I10" s="1190" t="s">
        <v>423</v>
      </c>
      <c r="J10" s="1190"/>
      <c r="K10" s="134"/>
      <c r="L10" s="121"/>
      <c r="M10" s="135"/>
    </row>
    <row r="11" spans="1:13" ht="106.5" customHeight="1">
      <c r="A11" s="1311"/>
      <c r="B11" s="162" t="s">
        <v>424</v>
      </c>
      <c r="C11" s="1577" t="s">
        <v>1134</v>
      </c>
      <c r="D11" s="1580"/>
      <c r="E11" s="1580"/>
      <c r="F11" s="1580"/>
      <c r="G11" s="1580"/>
      <c r="H11" s="1580"/>
      <c r="I11" s="1580"/>
      <c r="J11" s="1580"/>
      <c r="K11" s="1580"/>
      <c r="L11" s="1580"/>
      <c r="M11" s="1581"/>
    </row>
    <row r="12" spans="1:13" ht="93" customHeight="1">
      <c r="A12" s="1311"/>
      <c r="B12" s="162" t="s">
        <v>503</v>
      </c>
      <c r="C12" s="1589" t="s">
        <v>1133</v>
      </c>
      <c r="D12" s="1578"/>
      <c r="E12" s="1578"/>
      <c r="F12" s="1578"/>
      <c r="G12" s="1578"/>
      <c r="H12" s="1578"/>
      <c r="I12" s="1578"/>
      <c r="J12" s="1578"/>
      <c r="K12" s="1578"/>
      <c r="L12" s="1578"/>
      <c r="M12" s="1579"/>
    </row>
    <row r="13" spans="1:13" ht="34">
      <c r="A13" s="1311"/>
      <c r="B13" s="151" t="s">
        <v>504</v>
      </c>
      <c r="C13" s="1577" t="s">
        <v>705</v>
      </c>
      <c r="D13" s="1580"/>
      <c r="E13" s="1580"/>
      <c r="F13" s="1580"/>
      <c r="G13" s="1580"/>
      <c r="H13" s="1580"/>
      <c r="I13" s="1580"/>
      <c r="J13" s="1580"/>
      <c r="K13" s="1580"/>
      <c r="L13" s="1580"/>
      <c r="M13" s="1581"/>
    </row>
    <row r="14" spans="1:13" ht="17">
      <c r="A14" s="1311"/>
      <c r="B14" s="1273" t="s">
        <v>505</v>
      </c>
      <c r="C14" s="1184" t="s">
        <v>69</v>
      </c>
      <c r="D14" s="1185"/>
      <c r="E14" s="91" t="s">
        <v>108</v>
      </c>
      <c r="F14" s="1582" t="s">
        <v>587</v>
      </c>
      <c r="G14" s="1580"/>
      <c r="H14" s="1580"/>
      <c r="I14" s="1580"/>
      <c r="J14" s="1580"/>
      <c r="K14" s="1580"/>
      <c r="L14" s="1580"/>
      <c r="M14" s="1581"/>
    </row>
    <row r="15" spans="1:13">
      <c r="A15" s="1311"/>
      <c r="B15" s="1274"/>
      <c r="C15" s="1184"/>
      <c r="D15" s="1185"/>
      <c r="E15" s="1185"/>
      <c r="F15" s="1185"/>
      <c r="G15" s="1185"/>
      <c r="H15" s="1185"/>
      <c r="I15" s="1185"/>
      <c r="J15" s="1185"/>
      <c r="K15" s="1185"/>
      <c r="L15" s="1185"/>
      <c r="M15" s="1272"/>
    </row>
    <row r="16" spans="1:13" ht="17">
      <c r="A16" s="1296" t="s">
        <v>238</v>
      </c>
      <c r="B16" s="151" t="s">
        <v>280</v>
      </c>
      <c r="C16" s="1184" t="s">
        <v>5</v>
      </c>
      <c r="D16" s="1185"/>
      <c r="E16" s="1185"/>
      <c r="F16" s="1185"/>
      <c r="G16" s="1185"/>
      <c r="H16" s="1185"/>
      <c r="I16" s="1185"/>
      <c r="J16" s="1185"/>
      <c r="K16" s="1185"/>
      <c r="L16" s="1185"/>
      <c r="M16" s="1272"/>
    </row>
    <row r="17" spans="1:13" ht="36.75" customHeight="1">
      <c r="A17" s="1297"/>
      <c r="B17" s="151" t="s">
        <v>507</v>
      </c>
      <c r="C17" s="1214" t="s">
        <v>712</v>
      </c>
      <c r="D17" s="1215"/>
      <c r="E17" s="1215"/>
      <c r="F17" s="1215"/>
      <c r="G17" s="1215"/>
      <c r="H17" s="1215"/>
      <c r="I17" s="1215"/>
      <c r="J17" s="1215"/>
      <c r="K17" s="1215"/>
      <c r="L17" s="1215"/>
      <c r="M17" s="1218"/>
    </row>
    <row r="18" spans="1:13" ht="8.25" customHeight="1">
      <c r="A18" s="1297"/>
      <c r="B18" s="1181" t="s">
        <v>425</v>
      </c>
      <c r="C18" s="138"/>
      <c r="D18" s="13"/>
      <c r="E18" s="13"/>
      <c r="F18" s="13"/>
      <c r="G18" s="13"/>
      <c r="H18" s="13"/>
      <c r="I18" s="13"/>
      <c r="J18" s="13"/>
      <c r="K18" s="13"/>
      <c r="L18" s="13"/>
      <c r="M18" s="14"/>
    </row>
    <row r="19" spans="1:13" ht="9" customHeight="1">
      <c r="A19" s="1297"/>
      <c r="B19" s="1174"/>
      <c r="C19" s="76"/>
      <c r="D19" s="15"/>
      <c r="E19" s="5"/>
      <c r="F19" s="15"/>
      <c r="G19" s="5"/>
      <c r="H19" s="15"/>
      <c r="I19" s="5"/>
      <c r="J19" s="15"/>
      <c r="K19" s="5"/>
      <c r="L19" s="5"/>
      <c r="M19" s="16"/>
    </row>
    <row r="20" spans="1:13" ht="17">
      <c r="A20" s="1297"/>
      <c r="B20" s="1174"/>
      <c r="C20" s="77" t="s">
        <v>426</v>
      </c>
      <c r="D20" s="17"/>
      <c r="E20" s="18" t="s">
        <v>427</v>
      </c>
      <c r="F20" s="17"/>
      <c r="G20" s="18" t="s">
        <v>428</v>
      </c>
      <c r="H20" s="17"/>
      <c r="I20" s="18" t="s">
        <v>429</v>
      </c>
      <c r="J20" s="19" t="s">
        <v>430</v>
      </c>
      <c r="K20" s="18"/>
      <c r="L20" s="18"/>
      <c r="M20" s="66"/>
    </row>
    <row r="21" spans="1:13" ht="17">
      <c r="A21" s="1297"/>
      <c r="B21" s="1174"/>
      <c r="C21" s="77" t="s">
        <v>431</v>
      </c>
      <c r="D21" s="19"/>
      <c r="E21" s="18" t="s">
        <v>432</v>
      </c>
      <c r="F21" s="20"/>
      <c r="G21" s="18" t="s">
        <v>433</v>
      </c>
      <c r="H21" s="20"/>
      <c r="I21" s="18"/>
      <c r="J21" s="68"/>
      <c r="K21" s="18"/>
      <c r="L21" s="18"/>
      <c r="M21" s="66"/>
    </row>
    <row r="22" spans="1:13" ht="17">
      <c r="A22" s="1297"/>
      <c r="B22" s="1174"/>
      <c r="C22" s="77" t="s">
        <v>434</v>
      </c>
      <c r="D22" s="19"/>
      <c r="E22" s="18" t="s">
        <v>435</v>
      </c>
      <c r="F22" s="19"/>
      <c r="G22" s="18"/>
      <c r="H22" s="68"/>
      <c r="I22" s="18"/>
      <c r="J22" s="68"/>
      <c r="K22" s="18"/>
      <c r="L22" s="18"/>
      <c r="M22" s="66"/>
    </row>
    <row r="23" spans="1:13" ht="17">
      <c r="A23" s="1297"/>
      <c r="B23" s="1174"/>
      <c r="C23" s="77" t="s">
        <v>105</v>
      </c>
      <c r="D23" s="19"/>
      <c r="E23" s="18" t="s">
        <v>436</v>
      </c>
      <c r="F23" s="1570"/>
      <c r="G23" s="1570"/>
      <c r="H23" s="316"/>
      <c r="I23" s="316"/>
      <c r="J23" s="316"/>
      <c r="K23" s="316"/>
      <c r="L23" s="316"/>
      <c r="M23" s="317"/>
    </row>
    <row r="24" spans="1:13" ht="9.75" customHeight="1">
      <c r="A24" s="1297"/>
      <c r="B24" s="1175"/>
      <c r="C24" s="78"/>
      <c r="D24" s="21"/>
      <c r="E24" s="21"/>
      <c r="F24" s="21"/>
      <c r="G24" s="21"/>
      <c r="H24" s="21"/>
      <c r="I24" s="21"/>
      <c r="J24" s="21"/>
      <c r="K24" s="21"/>
      <c r="L24" s="21"/>
      <c r="M24" s="22"/>
    </row>
    <row r="25" spans="1:13">
      <c r="A25" s="1297"/>
      <c r="B25" s="1181" t="s">
        <v>437</v>
      </c>
      <c r="C25" s="79"/>
      <c r="D25" s="23"/>
      <c r="E25" s="23"/>
      <c r="F25" s="23"/>
      <c r="G25" s="23"/>
      <c r="H25" s="23"/>
      <c r="I25" s="23"/>
      <c r="J25" s="23"/>
      <c r="K25" s="23"/>
      <c r="L25" s="132"/>
      <c r="M25" s="133"/>
    </row>
    <row r="26" spans="1:13" ht="17">
      <c r="A26" s="1297"/>
      <c r="B26" s="1174"/>
      <c r="C26" s="77" t="s">
        <v>438</v>
      </c>
      <c r="D26" s="20"/>
      <c r="E26" s="24"/>
      <c r="F26" s="18" t="s">
        <v>439</v>
      </c>
      <c r="G26" s="19"/>
      <c r="H26" s="24"/>
      <c r="I26" s="18" t="s">
        <v>440</v>
      </c>
      <c r="J26" s="19" t="s">
        <v>430</v>
      </c>
      <c r="K26" s="24"/>
      <c r="L26" s="26"/>
      <c r="M26" s="116"/>
    </row>
    <row r="27" spans="1:13" ht="17">
      <c r="A27" s="1297"/>
      <c r="B27" s="1174"/>
      <c r="C27" s="77" t="s">
        <v>441</v>
      </c>
      <c r="D27" s="25"/>
      <c r="E27" s="26"/>
      <c r="F27" s="18" t="s">
        <v>442</v>
      </c>
      <c r="G27" s="20"/>
      <c r="H27" s="26"/>
      <c r="I27" s="27"/>
      <c r="J27" s="26"/>
      <c r="K27" s="28"/>
      <c r="L27" s="26"/>
      <c r="M27" s="116"/>
    </row>
    <row r="28" spans="1:13">
      <c r="A28" s="1297"/>
      <c r="B28" s="1175"/>
      <c r="C28" s="80"/>
      <c r="D28" s="29"/>
      <c r="E28" s="29"/>
      <c r="F28" s="29"/>
      <c r="G28" s="29"/>
      <c r="H28" s="29"/>
      <c r="I28" s="29"/>
      <c r="J28" s="29"/>
      <c r="K28" s="29"/>
      <c r="L28" s="121"/>
      <c r="M28" s="135"/>
    </row>
    <row r="29" spans="1:13" ht="17">
      <c r="A29" s="1297"/>
      <c r="B29" s="154" t="s">
        <v>443</v>
      </c>
      <c r="C29" s="81"/>
      <c r="D29" s="59"/>
      <c r="E29" s="59"/>
      <c r="F29" s="59"/>
      <c r="G29" s="59"/>
      <c r="H29" s="59"/>
      <c r="I29" s="59"/>
      <c r="J29" s="59"/>
      <c r="K29" s="59"/>
      <c r="L29" s="59"/>
      <c r="M29" s="82"/>
    </row>
    <row r="30" spans="1:13" ht="17">
      <c r="A30" s="1297"/>
      <c r="B30" s="154"/>
      <c r="C30" s="83" t="s">
        <v>444</v>
      </c>
      <c r="D30" s="249" t="s">
        <v>324</v>
      </c>
      <c r="E30" s="24"/>
      <c r="F30" s="32" t="s">
        <v>445</v>
      </c>
      <c r="G30" s="20">
        <v>2022</v>
      </c>
      <c r="H30" s="24"/>
      <c r="I30" s="32" t="s">
        <v>446</v>
      </c>
      <c r="J30" s="103"/>
      <c r="K30" s="104"/>
      <c r="L30" s="101"/>
      <c r="M30" s="30"/>
    </row>
    <row r="31" spans="1:13">
      <c r="A31" s="1297"/>
      <c r="B31" s="153"/>
      <c r="C31" s="78"/>
      <c r="D31" s="21"/>
      <c r="E31" s="21"/>
      <c r="F31" s="21"/>
      <c r="G31" s="21"/>
      <c r="H31" s="21"/>
      <c r="I31" s="21"/>
      <c r="J31" s="21"/>
      <c r="K31" s="21"/>
      <c r="L31" s="21"/>
      <c r="M31" s="22"/>
    </row>
    <row r="32" spans="1:13">
      <c r="A32" s="1297"/>
      <c r="B32" s="1181" t="s">
        <v>447</v>
      </c>
      <c r="C32" s="84"/>
      <c r="D32" s="33"/>
      <c r="E32" s="33"/>
      <c r="F32" s="33"/>
      <c r="G32" s="33"/>
      <c r="H32" s="33"/>
      <c r="I32" s="33"/>
      <c r="J32" s="33"/>
      <c r="K32" s="33"/>
      <c r="L32" s="132"/>
      <c r="M32" s="133"/>
    </row>
    <row r="33" spans="1:13" ht="17">
      <c r="A33" s="1297"/>
      <c r="B33" s="1174"/>
      <c r="C33" s="85" t="s">
        <v>448</v>
      </c>
      <c r="D33" s="266">
        <v>2024</v>
      </c>
      <c r="E33" s="35"/>
      <c r="F33" s="24" t="s">
        <v>449</v>
      </c>
      <c r="G33" s="266">
        <v>2034</v>
      </c>
      <c r="H33" s="35"/>
      <c r="I33" s="32"/>
      <c r="J33" s="35"/>
      <c r="K33" s="35"/>
      <c r="L33" s="26"/>
      <c r="M33" s="116"/>
    </row>
    <row r="34" spans="1:13">
      <c r="A34" s="1297"/>
      <c r="B34" s="1175"/>
      <c r="C34" s="78"/>
      <c r="D34" s="37"/>
      <c r="E34" s="38"/>
      <c r="F34" s="21"/>
      <c r="G34" s="38"/>
      <c r="H34" s="38"/>
      <c r="I34" s="39"/>
      <c r="J34" s="38"/>
      <c r="K34" s="38"/>
      <c r="L34" s="121"/>
      <c r="M34" s="135"/>
    </row>
    <row r="35" spans="1:13">
      <c r="A35" s="1297"/>
      <c r="B35" s="1181" t="s">
        <v>450</v>
      </c>
      <c r="C35" s="86"/>
      <c r="D35" s="73"/>
      <c r="E35" s="73"/>
      <c r="F35" s="73"/>
      <c r="G35" s="73"/>
      <c r="H35" s="73"/>
      <c r="I35" s="73"/>
      <c r="J35" s="73"/>
      <c r="K35" s="73"/>
      <c r="L35" s="73"/>
      <c r="M35" s="87"/>
    </row>
    <row r="36" spans="1:13">
      <c r="A36" s="1297"/>
      <c r="B36" s="1174"/>
      <c r="C36" s="88"/>
      <c r="D36" s="6"/>
      <c r="E36" s="6"/>
      <c r="F36" s="6"/>
      <c r="G36" s="6"/>
      <c r="H36" s="318">
        <v>2024</v>
      </c>
      <c r="I36" s="318"/>
      <c r="J36" s="318">
        <v>2025</v>
      </c>
      <c r="K36" s="6"/>
      <c r="L36" s="6">
        <v>2026</v>
      </c>
      <c r="M36" s="40"/>
    </row>
    <row r="37" spans="1:13">
      <c r="A37" s="1297"/>
      <c r="B37" s="1174"/>
      <c r="C37" s="88"/>
      <c r="D37" s="301"/>
      <c r="E37" s="9"/>
      <c r="F37" s="301"/>
      <c r="G37" s="9"/>
      <c r="H37" s="301">
        <v>336</v>
      </c>
      <c r="I37" s="9"/>
      <c r="J37" s="301">
        <v>336</v>
      </c>
      <c r="K37" s="9"/>
      <c r="L37" s="301">
        <v>336</v>
      </c>
      <c r="M37" s="100"/>
    </row>
    <row r="38" spans="1:13">
      <c r="A38" s="1297"/>
      <c r="B38" s="1174"/>
      <c r="C38" s="88"/>
      <c r="D38" s="6">
        <v>2027</v>
      </c>
      <c r="E38" s="6"/>
      <c r="F38" s="6">
        <v>2028</v>
      </c>
      <c r="G38" s="6"/>
      <c r="H38" s="318">
        <v>2029</v>
      </c>
      <c r="I38" s="318"/>
      <c r="J38" s="318">
        <v>2030</v>
      </c>
      <c r="K38" s="6"/>
      <c r="L38" s="6">
        <v>2031</v>
      </c>
      <c r="M38" s="16"/>
    </row>
    <row r="39" spans="1:13">
      <c r="A39" s="1297"/>
      <c r="B39" s="1174"/>
      <c r="C39" s="88"/>
      <c r="D39" s="301">
        <v>336</v>
      </c>
      <c r="E39" s="9"/>
      <c r="F39" s="301">
        <v>336</v>
      </c>
      <c r="G39" s="9"/>
      <c r="H39" s="301">
        <v>336</v>
      </c>
      <c r="I39" s="9"/>
      <c r="J39" s="301">
        <v>336</v>
      </c>
      <c r="K39" s="9"/>
      <c r="L39" s="301">
        <v>336</v>
      </c>
      <c r="M39" s="100"/>
    </row>
    <row r="40" spans="1:13" ht="17">
      <c r="A40" s="1297"/>
      <c r="B40" s="1174"/>
      <c r="C40" s="88"/>
      <c r="D40" s="6">
        <v>2032</v>
      </c>
      <c r="E40" s="6"/>
      <c r="F40" s="6">
        <v>2033</v>
      </c>
      <c r="G40" s="6"/>
      <c r="H40" s="6">
        <v>2034</v>
      </c>
      <c r="I40" s="6"/>
      <c r="J40" s="10" t="s">
        <v>455</v>
      </c>
      <c r="K40" s="6"/>
      <c r="L40" s="6"/>
      <c r="M40" s="16"/>
    </row>
    <row r="41" spans="1:13">
      <c r="A41" s="1297"/>
      <c r="B41" s="1174"/>
      <c r="C41" s="88"/>
      <c r="D41" s="301">
        <v>336</v>
      </c>
      <c r="E41" s="9"/>
      <c r="F41" s="301">
        <v>336</v>
      </c>
      <c r="G41" s="9"/>
      <c r="H41" s="301">
        <v>336</v>
      </c>
      <c r="I41" s="9"/>
      <c r="J41" s="446">
        <v>4032</v>
      </c>
      <c r="K41" s="9"/>
      <c r="L41" s="102"/>
      <c r="M41" s="90"/>
    </row>
    <row r="42" spans="1:13">
      <c r="A42" s="1297"/>
      <c r="B42" s="1174"/>
      <c r="C42" s="88"/>
      <c r="D42" s="102"/>
      <c r="E42" s="102"/>
      <c r="F42" s="102"/>
      <c r="G42" s="102"/>
      <c r="H42" s="102"/>
      <c r="I42" s="102"/>
      <c r="J42" s="102"/>
      <c r="K42" s="6"/>
      <c r="L42" s="102"/>
      <c r="M42" s="90"/>
    </row>
    <row r="43" spans="1:13">
      <c r="A43" s="1297"/>
      <c r="B43" s="1174"/>
      <c r="C43" s="88"/>
      <c r="D43" s="102"/>
      <c r="E43" s="102"/>
      <c r="F43" s="102"/>
      <c r="G43" s="102"/>
      <c r="H43" s="102"/>
      <c r="I43" s="102"/>
      <c r="J43" s="102"/>
      <c r="K43" s="6"/>
      <c r="L43" s="102"/>
      <c r="M43" s="90"/>
    </row>
    <row r="44" spans="1:13">
      <c r="A44" s="1297"/>
      <c r="B44" s="1174"/>
      <c r="C44" s="89"/>
      <c r="D44" s="102"/>
      <c r="E44" s="102"/>
      <c r="F44" s="102"/>
      <c r="G44" s="102"/>
      <c r="H44" s="102"/>
      <c r="I44" s="102"/>
      <c r="J44" s="97"/>
      <c r="K44" s="74"/>
      <c r="L44" s="97"/>
      <c r="M44" s="75"/>
    </row>
    <row r="45" spans="1:13" ht="18" customHeight="1">
      <c r="A45" s="1297"/>
      <c r="B45" s="1181" t="s">
        <v>456</v>
      </c>
      <c r="C45" s="79"/>
      <c r="D45" s="23"/>
      <c r="E45" s="23"/>
      <c r="F45" s="23"/>
      <c r="G45" s="23"/>
      <c r="H45" s="23"/>
      <c r="I45" s="23"/>
      <c r="J45" s="23"/>
      <c r="K45" s="23"/>
      <c r="L45" s="26"/>
      <c r="M45" s="116"/>
    </row>
    <row r="46" spans="1:13" ht="17">
      <c r="A46" s="1297"/>
      <c r="B46" s="1174"/>
      <c r="C46" s="117"/>
      <c r="D46" s="41" t="s">
        <v>93</v>
      </c>
      <c r="E46" s="42" t="s">
        <v>95</v>
      </c>
      <c r="F46" s="1176" t="s">
        <v>457</v>
      </c>
      <c r="G46" s="1571"/>
      <c r="H46" s="1572"/>
      <c r="I46" s="1572"/>
      <c r="J46" s="1573"/>
      <c r="K46" s="118" t="s">
        <v>458</v>
      </c>
      <c r="L46" s="1219"/>
      <c r="M46" s="1220"/>
    </row>
    <row r="47" spans="1:13" ht="17">
      <c r="A47" s="1297"/>
      <c r="B47" s="1174"/>
      <c r="C47" s="117"/>
      <c r="D47" s="119"/>
      <c r="E47" s="19" t="s">
        <v>430</v>
      </c>
      <c r="F47" s="1176"/>
      <c r="G47" s="1565"/>
      <c r="H47" s="1574"/>
      <c r="I47" s="1574"/>
      <c r="J47" s="1575"/>
      <c r="K47" s="26"/>
      <c r="L47" s="1221"/>
      <c r="M47" s="1222"/>
    </row>
    <row r="48" spans="1:13">
      <c r="A48" s="1297"/>
      <c r="B48" s="1175"/>
      <c r="C48" s="120"/>
      <c r="D48" s="121"/>
      <c r="E48" s="121"/>
      <c r="F48" s="121"/>
      <c r="G48" s="121"/>
      <c r="H48" s="121"/>
      <c r="I48" s="121"/>
      <c r="J48" s="121"/>
      <c r="K48" s="121"/>
      <c r="L48" s="26"/>
      <c r="M48" s="116"/>
    </row>
    <row r="49" spans="1:13" ht="154.5" customHeight="1">
      <c r="A49" s="1297"/>
      <c r="B49" s="162" t="s">
        <v>459</v>
      </c>
      <c r="C49" s="1214" t="s">
        <v>1135</v>
      </c>
      <c r="D49" s="1215"/>
      <c r="E49" s="1215"/>
      <c r="F49" s="1215"/>
      <c r="G49" s="1215"/>
      <c r="H49" s="1215"/>
      <c r="I49" s="1215"/>
      <c r="J49" s="1215"/>
      <c r="K49" s="1215"/>
      <c r="L49" s="1215"/>
      <c r="M49" s="1218"/>
    </row>
    <row r="50" spans="1:13" ht="18" customHeight="1">
      <c r="A50" s="1297"/>
      <c r="B50" s="151" t="s">
        <v>460</v>
      </c>
      <c r="C50" s="1239" t="s">
        <v>1136</v>
      </c>
      <c r="D50" s="1215"/>
      <c r="E50" s="1215"/>
      <c r="F50" s="1215"/>
      <c r="G50" s="1215"/>
      <c r="H50" s="1215"/>
      <c r="I50" s="1215"/>
      <c r="J50" s="1215"/>
      <c r="K50" s="1215"/>
      <c r="L50" s="1215"/>
      <c r="M50" s="1218"/>
    </row>
    <row r="51" spans="1:13" ht="17">
      <c r="A51" s="1297"/>
      <c r="B51" s="151" t="s">
        <v>461</v>
      </c>
      <c r="C51" s="142" t="s">
        <v>623</v>
      </c>
      <c r="D51" s="143"/>
      <c r="E51" s="143"/>
      <c r="F51" s="143"/>
      <c r="G51" s="143"/>
      <c r="H51" s="143"/>
      <c r="I51" s="143"/>
      <c r="J51" s="143"/>
      <c r="K51" s="143"/>
      <c r="L51" s="143"/>
      <c r="M51" s="144"/>
    </row>
    <row r="52" spans="1:13" ht="17">
      <c r="A52" s="1297"/>
      <c r="B52" s="151" t="s">
        <v>462</v>
      </c>
      <c r="C52" s="1576">
        <v>45323</v>
      </c>
      <c r="D52" s="1215"/>
      <c r="E52" s="143"/>
      <c r="F52" s="143"/>
      <c r="G52" s="143"/>
      <c r="H52" s="143"/>
      <c r="I52" s="143"/>
      <c r="J52" s="143"/>
      <c r="K52" s="143"/>
      <c r="L52" s="143"/>
      <c r="M52" s="144"/>
    </row>
    <row r="53" spans="1:13" ht="15.75" customHeight="1">
      <c r="A53" s="1162" t="s">
        <v>250</v>
      </c>
      <c r="B53" s="155" t="s">
        <v>463</v>
      </c>
      <c r="C53" s="1164" t="s">
        <v>487</v>
      </c>
      <c r="D53" s="1165"/>
      <c r="E53" s="1165"/>
      <c r="F53" s="1165"/>
      <c r="G53" s="1165"/>
      <c r="H53" s="1165"/>
      <c r="I53" s="1165"/>
      <c r="J53" s="1165"/>
      <c r="K53" s="1165"/>
      <c r="L53" s="1165"/>
      <c r="M53" s="1166"/>
    </row>
    <row r="54" spans="1:13" ht="15.5" customHeight="1">
      <c r="A54" s="1163"/>
      <c r="B54" s="155" t="s">
        <v>465</v>
      </c>
      <c r="C54" s="1164" t="s">
        <v>466</v>
      </c>
      <c r="D54" s="1165"/>
      <c r="E54" s="1165"/>
      <c r="F54" s="1165"/>
      <c r="G54" s="1165"/>
      <c r="H54" s="1165"/>
      <c r="I54" s="1165"/>
      <c r="J54" s="1165"/>
      <c r="K54" s="1165"/>
      <c r="L54" s="1165"/>
      <c r="M54" s="1166"/>
    </row>
    <row r="55" spans="1:13" ht="15.5" customHeight="1">
      <c r="A55" s="1163"/>
      <c r="B55" s="155" t="s">
        <v>467</v>
      </c>
      <c r="C55" s="1164" t="s">
        <v>589</v>
      </c>
      <c r="D55" s="1165"/>
      <c r="E55" s="1165"/>
      <c r="F55" s="1165"/>
      <c r="G55" s="1165"/>
      <c r="H55" s="1165"/>
      <c r="I55" s="1165"/>
      <c r="J55" s="1165"/>
      <c r="K55" s="1165"/>
      <c r="L55" s="1165"/>
      <c r="M55" s="1166"/>
    </row>
    <row r="56" spans="1:13" ht="15.75" customHeight="1">
      <c r="A56" s="1163"/>
      <c r="B56" s="156" t="s">
        <v>469</v>
      </c>
      <c r="C56" s="1164" t="s">
        <v>466</v>
      </c>
      <c r="D56" s="1165"/>
      <c r="E56" s="1165"/>
      <c r="F56" s="1165"/>
      <c r="G56" s="1165"/>
      <c r="H56" s="1165"/>
      <c r="I56" s="1165"/>
      <c r="J56" s="1165"/>
      <c r="K56" s="1165"/>
      <c r="L56" s="1165"/>
      <c r="M56" s="1166"/>
    </row>
    <row r="57" spans="1:13" ht="15.75" customHeight="1">
      <c r="A57" s="1163"/>
      <c r="B57" s="155" t="s">
        <v>470</v>
      </c>
      <c r="C57" s="1295" t="s">
        <v>471</v>
      </c>
      <c r="D57" s="1568"/>
      <c r="E57" s="1568"/>
      <c r="F57" s="1568"/>
      <c r="G57" s="1568"/>
      <c r="H57" s="1568"/>
      <c r="I57" s="1568"/>
      <c r="J57" s="1568"/>
      <c r="K57" s="1568"/>
      <c r="L57" s="1568"/>
      <c r="M57" s="1569"/>
    </row>
    <row r="58" spans="1:13" ht="18" thickBot="1">
      <c r="A58" s="1170"/>
      <c r="B58" s="155" t="s">
        <v>472</v>
      </c>
      <c r="C58" s="1164">
        <v>6012417900</v>
      </c>
      <c r="D58" s="1165"/>
      <c r="E58" s="1165"/>
      <c r="F58" s="1165"/>
      <c r="G58" s="1165"/>
      <c r="H58" s="1165"/>
      <c r="I58" s="1165"/>
      <c r="J58" s="1165"/>
      <c r="K58" s="1165"/>
      <c r="L58" s="1165"/>
      <c r="M58" s="1166"/>
    </row>
    <row r="59" spans="1:13" ht="15.75" customHeight="1">
      <c r="A59" s="1162" t="s">
        <v>474</v>
      </c>
      <c r="B59" s="157" t="s">
        <v>475</v>
      </c>
      <c r="C59" s="1164" t="s">
        <v>557</v>
      </c>
      <c r="D59" s="1165"/>
      <c r="E59" s="1165"/>
      <c r="F59" s="1165"/>
      <c r="G59" s="1165"/>
      <c r="H59" s="1165"/>
      <c r="I59" s="1165"/>
      <c r="J59" s="1165"/>
      <c r="K59" s="1165"/>
      <c r="L59" s="1165"/>
      <c r="M59" s="1166"/>
    </row>
    <row r="60" spans="1:13" ht="30" customHeight="1">
      <c r="A60" s="1163"/>
      <c r="B60" s="157" t="s">
        <v>476</v>
      </c>
      <c r="C60" s="1164" t="s">
        <v>558</v>
      </c>
      <c r="D60" s="1165"/>
      <c r="E60" s="1165"/>
      <c r="F60" s="1165"/>
      <c r="G60" s="1165"/>
      <c r="H60" s="1165"/>
      <c r="I60" s="1165"/>
      <c r="J60" s="1165"/>
      <c r="K60" s="1165"/>
      <c r="L60" s="1165"/>
      <c r="M60" s="1166"/>
    </row>
    <row r="61" spans="1:13" ht="30" customHeight="1" thickBot="1">
      <c r="A61" s="1163"/>
      <c r="B61" s="158" t="s">
        <v>294</v>
      </c>
      <c r="C61" s="1164" t="s">
        <v>327</v>
      </c>
      <c r="D61" s="1165"/>
      <c r="E61" s="1165"/>
      <c r="F61" s="1165"/>
      <c r="G61" s="1165"/>
      <c r="H61" s="1165"/>
      <c r="I61" s="1165"/>
      <c r="J61" s="1165"/>
      <c r="K61" s="1165"/>
      <c r="L61" s="1165"/>
      <c r="M61" s="1166"/>
    </row>
    <row r="62" spans="1:13" ht="18" thickBot="1">
      <c r="A62" s="149" t="s">
        <v>254</v>
      </c>
      <c r="B62" s="320"/>
      <c r="C62" s="1443"/>
      <c r="D62" s="1566"/>
      <c r="E62" s="1566"/>
      <c r="F62" s="1566"/>
      <c r="G62" s="1566"/>
      <c r="H62" s="1566"/>
      <c r="I62" s="1566"/>
      <c r="J62" s="1566"/>
      <c r="K62" s="1566"/>
      <c r="L62" s="1566"/>
      <c r="M62" s="1567"/>
    </row>
  </sheetData>
  <mergeCells count="49">
    <mergeCell ref="C11:M11"/>
    <mergeCell ref="A2:A15"/>
    <mergeCell ref="C2:M2"/>
    <mergeCell ref="C3:M3"/>
    <mergeCell ref="F4:G4"/>
    <mergeCell ref="I4:M4"/>
    <mergeCell ref="C5:M5"/>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A16:A52"/>
    <mergeCell ref="C16:M16"/>
    <mergeCell ref="C17:M17"/>
    <mergeCell ref="B18:B24"/>
    <mergeCell ref="F23:G23"/>
    <mergeCell ref="B25:B28"/>
    <mergeCell ref="B32:B34"/>
    <mergeCell ref="B35:B44"/>
    <mergeCell ref="B45:B48"/>
    <mergeCell ref="F46:F47"/>
    <mergeCell ref="G46:J47"/>
    <mergeCell ref="L46:M47"/>
    <mergeCell ref="C49:M49"/>
    <mergeCell ref="C50:M50"/>
    <mergeCell ref="C52:D52"/>
    <mergeCell ref="C62:M62"/>
    <mergeCell ref="C57:M57"/>
    <mergeCell ref="C58:M58"/>
    <mergeCell ref="A59:A61"/>
    <mergeCell ref="C59:M59"/>
    <mergeCell ref="C60:M60"/>
    <mergeCell ref="C61:M61"/>
    <mergeCell ref="A53:A58"/>
    <mergeCell ref="C53:M53"/>
    <mergeCell ref="C54:M54"/>
    <mergeCell ref="C55:M55"/>
    <mergeCell ref="C56:M56"/>
  </mergeCells>
  <dataValidations count="7">
    <dataValidation type="list" allowBlank="1" showInputMessage="1" showErrorMessage="1" sqref="I7:M7" xr:uid="{A2A52671-E166-484A-821E-EB3A9340F663}">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DC5D6DC4-89C8-4238-8ABB-725700D16462}"/>
    <dataValidation allowBlank="1" showInputMessage="1" showErrorMessage="1" prompt="Determine si el indicador responde a un enfoque (Derechos Humanos, Género, Diferencial, Poblacional, Ambiental y Territorial). Si responde a más de enfoque separelos por ;" sqref="B16" xr:uid="{4B0855AA-0638-49A2-831F-4CB61BD6E6E6}"/>
    <dataValidation allowBlank="1" showInputMessage="1" showErrorMessage="1" prompt="Identifique la meta ODS a que le apunta el indicador de producto. Seleccione de la lista desplegable." sqref="E14" xr:uid="{03BA83BD-67EE-43D6-A05E-A645DAEDDD94}"/>
    <dataValidation allowBlank="1" showInputMessage="1" showErrorMessage="1" prompt="Identifique el ODS a que le apunta el indicador de producto. Seleccione de la lista desplegable._x000a_" sqref="B14:B15" xr:uid="{8A9A7772-90FA-4B2E-BBEF-5550852060CE}"/>
    <dataValidation allowBlank="1" showInputMessage="1" showErrorMessage="1" prompt="Incluir una ficha por cada indicador, ya sea de producto o de resultado" sqref="B1" xr:uid="{06638F32-2B10-4A24-9690-296D8D1818D1}"/>
    <dataValidation allowBlank="1" showInputMessage="1" showErrorMessage="1" prompt="Seleccione de la lista desplegable" sqref="B4 B7 H7" xr:uid="{B1E1B935-FE6F-4B7D-AC6B-BBF2FD538755}"/>
  </dataValidations>
  <hyperlinks>
    <hyperlink ref="C57" r:id="rId1" xr:uid="{4574FA39-E7E0-4BB6-B831-55F4AFF0976F}"/>
  </hyperlinks>
  <pageMargins left="0.7" right="0.7" top="0.75" bottom="0.75" header="0.3" footer="0.3"/>
  <pageSetup paperSize="9" orientation="portrait" horizontalDpi="1200" verticalDpi="1200"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4264C-1B4C-45F3-ABEC-349794945E17}">
  <sheetPr>
    <tabColor rgb="FF0070C0"/>
  </sheetPr>
  <dimension ref="A1:M62"/>
  <sheetViews>
    <sheetView topLeftCell="A42" zoomScaleNormal="100" workbookViewId="0">
      <selection activeCell="K52" sqref="K52"/>
    </sheetView>
  </sheetViews>
  <sheetFormatPr baseColWidth="10" defaultColWidth="11.5" defaultRowHeight="16"/>
  <cols>
    <col min="1" max="1" width="25.1640625" style="12" customWidth="1"/>
    <col min="2" max="2" width="39.1640625" style="43" customWidth="1"/>
    <col min="3" max="3" width="11.5" style="12" bestFit="1"/>
    <col min="4" max="4" width="15" style="12" customWidth="1"/>
    <col min="5" max="16384" width="11.5" style="12"/>
  </cols>
  <sheetData>
    <row r="1" spans="1:13" ht="17" thickBot="1">
      <c r="A1" s="315"/>
      <c r="B1" s="61" t="s">
        <v>906</v>
      </c>
      <c r="C1" s="62"/>
      <c r="D1" s="62"/>
      <c r="E1" s="62"/>
      <c r="F1" s="62"/>
      <c r="G1" s="62"/>
      <c r="H1" s="62"/>
      <c r="I1" s="62"/>
      <c r="J1" s="62"/>
      <c r="K1" s="62"/>
      <c r="L1" s="62"/>
      <c r="M1" s="63"/>
    </row>
    <row r="2" spans="1:13" ht="51.75" customHeight="1">
      <c r="A2" s="1310" t="s">
        <v>414</v>
      </c>
      <c r="B2" s="150" t="s">
        <v>415</v>
      </c>
      <c r="C2" s="1594" t="s">
        <v>904</v>
      </c>
      <c r="D2" s="1595"/>
      <c r="E2" s="1595"/>
      <c r="F2" s="1595"/>
      <c r="G2" s="1595"/>
      <c r="H2" s="1595"/>
      <c r="I2" s="1595"/>
      <c r="J2" s="1595"/>
      <c r="K2" s="1595"/>
      <c r="L2" s="1595"/>
      <c r="M2" s="1596"/>
    </row>
    <row r="3" spans="1:13" ht="25.5" customHeight="1">
      <c r="A3" s="1311"/>
      <c r="B3" s="151" t="s">
        <v>499</v>
      </c>
      <c r="C3" s="1586" t="s">
        <v>711</v>
      </c>
      <c r="D3" s="1587"/>
      <c r="E3" s="1587"/>
      <c r="F3" s="1587"/>
      <c r="G3" s="1587"/>
      <c r="H3" s="1587"/>
      <c r="I3" s="1587"/>
      <c r="J3" s="1587"/>
      <c r="K3" s="1587"/>
      <c r="L3" s="1587"/>
      <c r="M3" s="1588"/>
    </row>
    <row r="4" spans="1:13" ht="17" customHeight="1">
      <c r="A4" s="1311"/>
      <c r="B4" s="153" t="s">
        <v>290</v>
      </c>
      <c r="C4" s="122" t="s">
        <v>353</v>
      </c>
      <c r="F4" s="1205" t="s">
        <v>291</v>
      </c>
      <c r="G4" s="1206"/>
      <c r="H4" s="125" t="s">
        <v>354</v>
      </c>
      <c r="I4" s="1441"/>
      <c r="J4" s="1165"/>
      <c r="K4" s="1165"/>
      <c r="L4" s="1165"/>
      <c r="M4" s="1166"/>
    </row>
    <row r="5" spans="1:13" ht="17" customHeight="1">
      <c r="A5" s="1311"/>
      <c r="B5" s="153" t="s">
        <v>418</v>
      </c>
      <c r="C5" s="1586"/>
      <c r="D5" s="1587"/>
      <c r="E5" s="1587"/>
      <c r="F5" s="1587"/>
      <c r="G5" s="1587"/>
      <c r="H5" s="1587"/>
      <c r="I5" s="1587"/>
      <c r="J5" s="1587"/>
      <c r="K5" s="1587"/>
      <c r="L5" s="1587"/>
      <c r="M5" s="1588"/>
    </row>
    <row r="6" spans="1:13" ht="17" customHeight="1">
      <c r="A6" s="1311"/>
      <c r="B6" s="153" t="s">
        <v>420</v>
      </c>
      <c r="C6" s="122"/>
      <c r="D6" s="126"/>
      <c r="E6" s="126"/>
      <c r="F6" s="126"/>
      <c r="G6" s="126"/>
      <c r="H6" s="126"/>
      <c r="I6" s="126"/>
      <c r="J6" s="126"/>
      <c r="K6" s="126"/>
      <c r="L6" s="126"/>
      <c r="M6" s="127"/>
    </row>
    <row r="7" spans="1:13" ht="17" customHeight="1">
      <c r="A7" s="1311"/>
      <c r="B7" s="162" t="s">
        <v>421</v>
      </c>
      <c r="C7" s="1191" t="s">
        <v>10</v>
      </c>
      <c r="D7" s="1192"/>
      <c r="E7" s="128"/>
      <c r="F7" s="128"/>
      <c r="G7" s="129"/>
      <c r="H7" s="67" t="s">
        <v>294</v>
      </c>
      <c r="I7" s="1193" t="s">
        <v>18</v>
      </c>
      <c r="J7" s="1192"/>
      <c r="K7" s="1192"/>
      <c r="L7" s="1192"/>
      <c r="M7" s="1194"/>
    </row>
    <row r="8" spans="1:13" ht="16" customHeight="1">
      <c r="A8" s="1311"/>
      <c r="B8" s="1273" t="s">
        <v>422</v>
      </c>
      <c r="C8" s="130"/>
      <c r="D8" s="131"/>
      <c r="E8" s="131"/>
      <c r="F8" s="131"/>
      <c r="G8" s="131"/>
      <c r="H8" s="131"/>
      <c r="I8" s="131"/>
      <c r="J8" s="131"/>
      <c r="K8" s="131"/>
      <c r="L8" s="132"/>
      <c r="M8" s="133"/>
    </row>
    <row r="9" spans="1:13" ht="16" customHeight="1">
      <c r="A9" s="1311"/>
      <c r="B9" s="1274"/>
      <c r="C9" s="1590" t="s">
        <v>327</v>
      </c>
      <c r="D9" s="1207"/>
      <c r="E9" s="28"/>
      <c r="F9" s="1190"/>
      <c r="G9" s="1190"/>
      <c r="H9" s="28"/>
      <c r="I9" s="1190"/>
      <c r="J9" s="1190"/>
      <c r="K9" s="28"/>
      <c r="L9" s="26"/>
      <c r="M9" s="116"/>
    </row>
    <row r="10" spans="1:13" ht="16" customHeight="1">
      <c r="A10" s="1311"/>
      <c r="B10" s="1287"/>
      <c r="C10" s="1189" t="s">
        <v>423</v>
      </c>
      <c r="D10" s="1190"/>
      <c r="E10" s="134"/>
      <c r="F10" s="1190" t="s">
        <v>423</v>
      </c>
      <c r="G10" s="1190"/>
      <c r="H10" s="134"/>
      <c r="I10" s="1190" t="s">
        <v>423</v>
      </c>
      <c r="J10" s="1190"/>
      <c r="K10" s="134"/>
      <c r="L10" s="121"/>
      <c r="M10" s="135"/>
    </row>
    <row r="11" spans="1:13" ht="71.25" customHeight="1">
      <c r="A11" s="1311"/>
      <c r="B11" s="162" t="s">
        <v>424</v>
      </c>
      <c r="C11" s="1591" t="s">
        <v>1137</v>
      </c>
      <c r="D11" s="1592"/>
      <c r="E11" s="1592"/>
      <c r="F11" s="1592"/>
      <c r="G11" s="1592"/>
      <c r="H11" s="1592"/>
      <c r="I11" s="1592"/>
      <c r="J11" s="1592"/>
      <c r="K11" s="1592"/>
      <c r="L11" s="1592"/>
      <c r="M11" s="1593"/>
    </row>
    <row r="12" spans="1:13" ht="155" customHeight="1">
      <c r="A12" s="1311"/>
      <c r="B12" s="162" t="s">
        <v>503</v>
      </c>
      <c r="C12" s="1597" t="s">
        <v>1138</v>
      </c>
      <c r="D12" s="1598"/>
      <c r="E12" s="1598"/>
      <c r="F12" s="1598"/>
      <c r="G12" s="1598"/>
      <c r="H12" s="1598"/>
      <c r="I12" s="1598"/>
      <c r="J12" s="1598"/>
      <c r="K12" s="1598"/>
      <c r="L12" s="1598"/>
      <c r="M12" s="1599"/>
    </row>
    <row r="13" spans="1:13" ht="34" customHeight="1">
      <c r="A13" s="1311"/>
      <c r="B13" s="151" t="s">
        <v>504</v>
      </c>
      <c r="C13" s="1591" t="s">
        <v>705</v>
      </c>
      <c r="D13" s="1592"/>
      <c r="E13" s="1592"/>
      <c r="F13" s="1592"/>
      <c r="G13" s="1592"/>
      <c r="H13" s="1592"/>
      <c r="I13" s="1592"/>
      <c r="J13" s="1592"/>
      <c r="K13" s="1592"/>
      <c r="L13" s="1592"/>
      <c r="M13" s="1593"/>
    </row>
    <row r="14" spans="1:13" ht="17" customHeight="1">
      <c r="A14" s="1311"/>
      <c r="B14" s="1273" t="s">
        <v>505</v>
      </c>
      <c r="C14" s="1549" t="s">
        <v>86</v>
      </c>
      <c r="D14" s="1550"/>
      <c r="E14" s="454" t="s">
        <v>108</v>
      </c>
      <c r="F14" s="1600" t="s">
        <v>360</v>
      </c>
      <c r="G14" s="1592"/>
      <c r="H14" s="1592"/>
      <c r="I14" s="1592"/>
      <c r="J14" s="1592"/>
      <c r="K14" s="1592"/>
      <c r="L14" s="1592"/>
      <c r="M14" s="1593"/>
    </row>
    <row r="15" spans="1:13" ht="16" customHeight="1">
      <c r="A15" s="1311"/>
      <c r="B15" s="1274"/>
      <c r="C15" s="1549"/>
      <c r="D15" s="1550"/>
      <c r="E15" s="1550"/>
      <c r="F15" s="1550"/>
      <c r="G15" s="1550"/>
      <c r="H15" s="1550"/>
      <c r="I15" s="1550"/>
      <c r="J15" s="1550"/>
      <c r="K15" s="1550"/>
      <c r="L15" s="1550"/>
      <c r="M15" s="1552"/>
    </row>
    <row r="16" spans="1:13" ht="17" customHeight="1">
      <c r="A16" s="1296" t="s">
        <v>238</v>
      </c>
      <c r="B16" s="151" t="s">
        <v>280</v>
      </c>
      <c r="C16" s="1549" t="s">
        <v>5</v>
      </c>
      <c r="D16" s="1550"/>
      <c r="E16" s="1550"/>
      <c r="F16" s="1550"/>
      <c r="G16" s="1550"/>
      <c r="H16" s="1550"/>
      <c r="I16" s="1550"/>
      <c r="J16" s="1550"/>
      <c r="K16" s="1550"/>
      <c r="L16" s="1550"/>
      <c r="M16" s="1552"/>
    </row>
    <row r="17" spans="1:13" ht="36.75" customHeight="1">
      <c r="A17" s="1297"/>
      <c r="B17" s="151" t="s">
        <v>507</v>
      </c>
      <c r="C17" s="1269" t="s">
        <v>907</v>
      </c>
      <c r="D17" s="1544"/>
      <c r="E17" s="1544"/>
      <c r="F17" s="1544"/>
      <c r="G17" s="1544"/>
      <c r="H17" s="1544"/>
      <c r="I17" s="1544"/>
      <c r="J17" s="1544"/>
      <c r="K17" s="1544"/>
      <c r="L17" s="1544"/>
      <c r="M17" s="1545"/>
    </row>
    <row r="18" spans="1:13" ht="8.25" customHeight="1">
      <c r="A18" s="1297"/>
      <c r="B18" s="1181" t="s">
        <v>425</v>
      </c>
      <c r="C18" s="138"/>
      <c r="D18" s="13"/>
      <c r="E18" s="13"/>
      <c r="F18" s="13"/>
      <c r="G18" s="13"/>
      <c r="H18" s="13"/>
      <c r="I18" s="13"/>
      <c r="J18" s="13"/>
      <c r="K18" s="13"/>
      <c r="L18" s="13"/>
      <c r="M18" s="14"/>
    </row>
    <row r="19" spans="1:13" ht="9" customHeight="1">
      <c r="A19" s="1297"/>
      <c r="B19" s="1174"/>
      <c r="C19" s="76"/>
      <c r="D19" s="15"/>
      <c r="E19" s="5"/>
      <c r="F19" s="15"/>
      <c r="G19" s="5"/>
      <c r="H19" s="15"/>
      <c r="I19" s="5"/>
      <c r="J19" s="15"/>
      <c r="K19" s="5"/>
      <c r="L19" s="5"/>
      <c r="M19" s="16"/>
    </row>
    <row r="20" spans="1:13" ht="17" customHeight="1">
      <c r="A20" s="1297"/>
      <c r="B20" s="1174"/>
      <c r="C20" s="455" t="s">
        <v>426</v>
      </c>
      <c r="D20" s="456"/>
      <c r="E20" s="801" t="s">
        <v>427</v>
      </c>
      <c r="F20" s="456"/>
      <c r="G20" s="801" t="s">
        <v>428</v>
      </c>
      <c r="H20" s="456"/>
      <c r="I20" s="801" t="s">
        <v>429</v>
      </c>
      <c r="J20" s="457" t="s">
        <v>430</v>
      </c>
      <c r="K20" s="801"/>
      <c r="L20" s="801"/>
      <c r="M20" s="458"/>
    </row>
    <row r="21" spans="1:13" ht="17" customHeight="1">
      <c r="A21" s="1297"/>
      <c r="B21" s="1174"/>
      <c r="C21" s="455" t="s">
        <v>431</v>
      </c>
      <c r="D21" s="457"/>
      <c r="E21" s="801" t="s">
        <v>432</v>
      </c>
      <c r="F21" s="459"/>
      <c r="G21" s="801" t="s">
        <v>433</v>
      </c>
      <c r="H21" s="459"/>
      <c r="I21" s="801"/>
      <c r="J21" s="802"/>
      <c r="K21" s="801"/>
      <c r="L21" s="801"/>
      <c r="M21" s="458"/>
    </row>
    <row r="22" spans="1:13" ht="17" customHeight="1">
      <c r="A22" s="1297"/>
      <c r="B22" s="1174"/>
      <c r="C22" s="455" t="s">
        <v>434</v>
      </c>
      <c r="D22" s="457"/>
      <c r="E22" s="801" t="s">
        <v>435</v>
      </c>
      <c r="F22" s="457"/>
      <c r="G22" s="801"/>
      <c r="H22" s="802"/>
      <c r="I22" s="801"/>
      <c r="J22" s="802"/>
      <c r="K22" s="801"/>
      <c r="L22" s="801"/>
      <c r="M22" s="458"/>
    </row>
    <row r="23" spans="1:13" ht="17" customHeight="1">
      <c r="A23" s="1297"/>
      <c r="B23" s="1174"/>
      <c r="C23" s="455" t="s">
        <v>105</v>
      </c>
      <c r="D23" s="457" t="s">
        <v>430</v>
      </c>
      <c r="E23" s="801" t="s">
        <v>436</v>
      </c>
      <c r="F23" s="1570" t="s">
        <v>908</v>
      </c>
      <c r="G23" s="1570"/>
      <c r="H23" s="316"/>
      <c r="I23" s="316"/>
      <c r="J23" s="316"/>
      <c r="K23" s="316"/>
      <c r="L23" s="316"/>
      <c r="M23" s="317"/>
    </row>
    <row r="24" spans="1:13" ht="9.75" customHeight="1">
      <c r="A24" s="1297"/>
      <c r="B24" s="1175"/>
      <c r="C24" s="460"/>
      <c r="D24" s="461"/>
      <c r="E24" s="461"/>
      <c r="F24" s="461"/>
      <c r="G24" s="461"/>
      <c r="H24" s="461"/>
      <c r="I24" s="461"/>
      <c r="J24" s="461"/>
      <c r="K24" s="461"/>
      <c r="L24" s="461"/>
      <c r="M24" s="462"/>
    </row>
    <row r="25" spans="1:13" ht="16" customHeight="1">
      <c r="A25" s="1297"/>
      <c r="B25" s="1181" t="s">
        <v>437</v>
      </c>
      <c r="C25" s="463"/>
      <c r="D25" s="464"/>
      <c r="E25" s="464"/>
      <c r="F25" s="464"/>
      <c r="G25" s="464"/>
      <c r="H25" s="464"/>
      <c r="I25" s="464"/>
      <c r="J25" s="464"/>
      <c r="K25" s="464"/>
      <c r="L25" s="132"/>
      <c r="M25" s="133"/>
    </row>
    <row r="26" spans="1:13" ht="17" customHeight="1">
      <c r="A26" s="1297"/>
      <c r="B26" s="1174"/>
      <c r="C26" s="455" t="s">
        <v>438</v>
      </c>
      <c r="D26" s="459"/>
      <c r="E26" s="803"/>
      <c r="F26" s="801" t="s">
        <v>439</v>
      </c>
      <c r="G26" s="457"/>
      <c r="H26" s="803"/>
      <c r="I26" s="801" t="s">
        <v>440</v>
      </c>
      <c r="J26" s="457" t="s">
        <v>430</v>
      </c>
      <c r="K26" s="803"/>
      <c r="L26" s="26"/>
      <c r="M26" s="116"/>
    </row>
    <row r="27" spans="1:13" ht="17" customHeight="1">
      <c r="A27" s="1297"/>
      <c r="B27" s="1174"/>
      <c r="C27" s="455" t="s">
        <v>441</v>
      </c>
      <c r="D27" s="25"/>
      <c r="E27" s="26"/>
      <c r="F27" s="801" t="s">
        <v>442</v>
      </c>
      <c r="G27" s="459"/>
      <c r="H27" s="26"/>
      <c r="I27" s="27"/>
      <c r="J27" s="26"/>
      <c r="K27" s="28"/>
      <c r="L27" s="26"/>
      <c r="M27" s="116"/>
    </row>
    <row r="28" spans="1:13" ht="16" customHeight="1">
      <c r="A28" s="1297"/>
      <c r="B28" s="1175"/>
      <c r="C28" s="465"/>
      <c r="D28" s="466"/>
      <c r="E28" s="466"/>
      <c r="F28" s="466"/>
      <c r="G28" s="466"/>
      <c r="H28" s="466"/>
      <c r="I28" s="466"/>
      <c r="J28" s="466"/>
      <c r="K28" s="466"/>
      <c r="L28" s="121"/>
      <c r="M28" s="135"/>
    </row>
    <row r="29" spans="1:13" ht="17" customHeight="1">
      <c r="A29" s="1297"/>
      <c r="B29" s="154" t="s">
        <v>443</v>
      </c>
      <c r="C29" s="467"/>
      <c r="D29" s="468"/>
      <c r="E29" s="468"/>
      <c r="F29" s="468"/>
      <c r="G29" s="468"/>
      <c r="H29" s="468"/>
      <c r="I29" s="468"/>
      <c r="J29" s="468"/>
      <c r="K29" s="468"/>
      <c r="L29" s="468"/>
      <c r="M29" s="469"/>
    </row>
    <row r="30" spans="1:13" ht="17" customHeight="1">
      <c r="A30" s="1297"/>
      <c r="B30" s="154"/>
      <c r="C30" s="470" t="s">
        <v>444</v>
      </c>
      <c r="D30" s="471" t="s">
        <v>324</v>
      </c>
      <c r="E30" s="803"/>
      <c r="F30" s="804" t="s">
        <v>445</v>
      </c>
      <c r="G30" s="459" t="s">
        <v>354</v>
      </c>
      <c r="H30" s="803"/>
      <c r="I30" s="804" t="s">
        <v>446</v>
      </c>
      <c r="J30" s="805" t="s">
        <v>354</v>
      </c>
      <c r="K30" s="537"/>
      <c r="L30" s="473"/>
      <c r="M30" s="474"/>
    </row>
    <row r="31" spans="1:13" ht="16" customHeight="1">
      <c r="A31" s="1297"/>
      <c r="B31" s="153"/>
      <c r="C31" s="460"/>
      <c r="D31" s="461"/>
      <c r="E31" s="461"/>
      <c r="F31" s="461"/>
      <c r="G31" s="461"/>
      <c r="H31" s="461"/>
      <c r="I31" s="461"/>
      <c r="J31" s="461"/>
      <c r="K31" s="461"/>
      <c r="L31" s="461"/>
      <c r="M31" s="462"/>
    </row>
    <row r="32" spans="1:13" ht="16" customHeight="1">
      <c r="A32" s="1297"/>
      <c r="B32" s="1181" t="s">
        <v>447</v>
      </c>
      <c r="C32" s="84"/>
      <c r="D32" s="33"/>
      <c r="E32" s="33"/>
      <c r="F32" s="33"/>
      <c r="G32" s="33"/>
      <c r="H32" s="33"/>
      <c r="I32" s="33"/>
      <c r="J32" s="33"/>
      <c r="K32" s="33"/>
      <c r="L32" s="132"/>
      <c r="M32" s="133"/>
    </row>
    <row r="33" spans="1:13" ht="17" customHeight="1">
      <c r="A33" s="1297"/>
      <c r="B33" s="1174"/>
      <c r="C33" s="475" t="s">
        <v>448</v>
      </c>
      <c r="D33" s="1087">
        <v>2024</v>
      </c>
      <c r="E33" s="35"/>
      <c r="F33" s="803" t="s">
        <v>449</v>
      </c>
      <c r="G33" s="1087">
        <v>2034</v>
      </c>
      <c r="H33" s="35"/>
      <c r="I33" s="804"/>
      <c r="J33" s="35"/>
      <c r="K33" s="35"/>
      <c r="L33" s="26"/>
      <c r="M33" s="116"/>
    </row>
    <row r="34" spans="1:13" ht="16" customHeight="1">
      <c r="A34" s="1297"/>
      <c r="B34" s="1175"/>
      <c r="C34" s="460"/>
      <c r="D34" s="333"/>
      <c r="E34" s="38"/>
      <c r="F34" s="461"/>
      <c r="G34" s="38"/>
      <c r="H34" s="38"/>
      <c r="I34" s="477"/>
      <c r="J34" s="38"/>
      <c r="K34" s="38"/>
      <c r="L34" s="121"/>
      <c r="M34" s="135"/>
    </row>
    <row r="35" spans="1:13" ht="16" customHeight="1">
      <c r="A35" s="1297"/>
      <c r="B35" s="1181" t="s">
        <v>450</v>
      </c>
      <c r="C35" s="86"/>
      <c r="D35" s="73"/>
      <c r="E35" s="73"/>
      <c r="F35" s="73"/>
      <c r="G35" s="73"/>
      <c r="H35" s="73"/>
      <c r="I35" s="73"/>
      <c r="J35" s="73"/>
      <c r="K35" s="73"/>
      <c r="L35" s="73"/>
      <c r="M35" s="87"/>
    </row>
    <row r="36" spans="1:13" ht="16" customHeight="1">
      <c r="A36" s="1297"/>
      <c r="B36" s="1174"/>
      <c r="C36" s="88"/>
      <c r="D36" s="6"/>
      <c r="E36" s="6"/>
      <c r="F36" s="6"/>
      <c r="G36" s="6"/>
      <c r="H36" s="318">
        <v>2024</v>
      </c>
      <c r="I36" s="318"/>
      <c r="J36" s="318">
        <v>2025</v>
      </c>
      <c r="K36" s="6"/>
      <c r="L36" s="6">
        <v>2026</v>
      </c>
      <c r="M36" s="40"/>
    </row>
    <row r="37" spans="1:13" ht="16" customHeight="1">
      <c r="A37" s="1297"/>
      <c r="B37" s="1174"/>
      <c r="C37" s="88"/>
      <c r="D37" s="301"/>
      <c r="E37" s="9"/>
      <c r="F37" s="301"/>
      <c r="G37" s="9"/>
      <c r="H37" s="301">
        <v>1</v>
      </c>
      <c r="I37" s="9"/>
      <c r="J37" s="301">
        <v>1</v>
      </c>
      <c r="K37" s="9"/>
      <c r="L37" s="301">
        <v>1</v>
      </c>
      <c r="M37" s="100"/>
    </row>
    <row r="38" spans="1:13" ht="16" customHeight="1">
      <c r="A38" s="1297"/>
      <c r="B38" s="1174"/>
      <c r="C38" s="88"/>
      <c r="D38" s="6">
        <v>2027</v>
      </c>
      <c r="E38" s="6"/>
      <c r="F38" s="6">
        <v>2028</v>
      </c>
      <c r="G38" s="6"/>
      <c r="H38" s="318">
        <v>2029</v>
      </c>
      <c r="I38" s="318"/>
      <c r="J38" s="318">
        <v>2030</v>
      </c>
      <c r="K38" s="6"/>
      <c r="L38" s="6">
        <v>2031</v>
      </c>
      <c r="M38" s="16"/>
    </row>
    <row r="39" spans="1:13" ht="16" customHeight="1">
      <c r="A39" s="1297"/>
      <c r="B39" s="1174"/>
      <c r="C39" s="88"/>
      <c r="D39" s="301">
        <v>1</v>
      </c>
      <c r="E39" s="9"/>
      <c r="F39" s="301">
        <v>1</v>
      </c>
      <c r="G39" s="9"/>
      <c r="H39" s="301">
        <v>1</v>
      </c>
      <c r="I39" s="9"/>
      <c r="J39" s="301">
        <v>1</v>
      </c>
      <c r="K39" s="9"/>
      <c r="L39" s="301">
        <v>1</v>
      </c>
      <c r="M39" s="100"/>
    </row>
    <row r="40" spans="1:13" ht="17" customHeight="1">
      <c r="A40" s="1297"/>
      <c r="B40" s="1174"/>
      <c r="C40" s="88"/>
      <c r="D40" s="6">
        <v>2032</v>
      </c>
      <c r="E40" s="6"/>
      <c r="F40" s="6">
        <v>2033</v>
      </c>
      <c r="G40" s="6"/>
      <c r="H40" s="6">
        <v>2034</v>
      </c>
      <c r="I40" s="6"/>
      <c r="J40" s="10" t="s">
        <v>455</v>
      </c>
      <c r="K40" s="6"/>
      <c r="L40" s="6"/>
      <c r="M40" s="16"/>
    </row>
    <row r="41" spans="1:13" ht="16" customHeight="1">
      <c r="A41" s="1297"/>
      <c r="B41" s="1174"/>
      <c r="C41" s="88"/>
      <c r="D41" s="301">
        <v>1</v>
      </c>
      <c r="E41" s="9"/>
      <c r="F41" s="301">
        <v>1</v>
      </c>
      <c r="G41" s="9"/>
      <c r="H41" s="301">
        <v>1</v>
      </c>
      <c r="I41" s="9"/>
      <c r="J41" s="301">
        <v>11</v>
      </c>
      <c r="K41" s="9"/>
      <c r="L41" s="102"/>
      <c r="M41" s="90"/>
    </row>
    <row r="42" spans="1:13" ht="16" customHeight="1">
      <c r="A42" s="1297"/>
      <c r="B42" s="1174"/>
      <c r="C42" s="88"/>
      <c r="D42" s="102"/>
      <c r="E42" s="102"/>
      <c r="F42" s="102"/>
      <c r="G42" s="102"/>
      <c r="H42" s="102"/>
      <c r="I42" s="102"/>
      <c r="J42" s="102"/>
      <c r="K42" s="6"/>
      <c r="L42" s="102"/>
      <c r="M42" s="90"/>
    </row>
    <row r="43" spans="1:13" ht="16" customHeight="1">
      <c r="A43" s="1297"/>
      <c r="B43" s="1174"/>
      <c r="C43" s="88"/>
      <c r="D43" s="102"/>
      <c r="E43" s="102"/>
      <c r="F43" s="102"/>
      <c r="G43" s="102"/>
      <c r="H43" s="102"/>
      <c r="I43" s="102"/>
      <c r="J43" s="102"/>
      <c r="K43" s="6"/>
      <c r="L43" s="102"/>
      <c r="M43" s="90"/>
    </row>
    <row r="44" spans="1:13" ht="16" customHeight="1">
      <c r="A44" s="1297"/>
      <c r="B44" s="1174"/>
      <c r="C44" s="89"/>
      <c r="D44" s="102"/>
      <c r="E44" s="102"/>
      <c r="F44" s="102"/>
      <c r="G44" s="102"/>
      <c r="H44" s="102"/>
      <c r="I44" s="102"/>
      <c r="J44" s="97"/>
      <c r="K44" s="74"/>
      <c r="L44" s="97"/>
      <c r="M44" s="75"/>
    </row>
    <row r="45" spans="1:13" ht="18" customHeight="1">
      <c r="A45" s="1297"/>
      <c r="B45" s="1181" t="s">
        <v>456</v>
      </c>
      <c r="C45" s="463"/>
      <c r="D45" s="464"/>
      <c r="E45" s="464"/>
      <c r="F45" s="464"/>
      <c r="G45" s="464"/>
      <c r="H45" s="464"/>
      <c r="I45" s="464"/>
      <c r="J45" s="464"/>
      <c r="K45" s="464"/>
      <c r="L45" s="26"/>
      <c r="M45" s="116"/>
    </row>
    <row r="46" spans="1:13" ht="17" customHeight="1">
      <c r="A46" s="1297"/>
      <c r="B46" s="1174"/>
      <c r="C46" s="117"/>
      <c r="D46" s="41" t="s">
        <v>93</v>
      </c>
      <c r="E46" s="42" t="s">
        <v>95</v>
      </c>
      <c r="F46" s="1553" t="s">
        <v>457</v>
      </c>
      <c r="G46" s="1571" t="s">
        <v>103</v>
      </c>
      <c r="H46" s="1572"/>
      <c r="I46" s="1572"/>
      <c r="J46" s="1573"/>
      <c r="K46" s="806" t="s">
        <v>458</v>
      </c>
      <c r="L46" s="1219"/>
      <c r="M46" s="1220"/>
    </row>
    <row r="47" spans="1:13" ht="17" customHeight="1">
      <c r="A47" s="1297"/>
      <c r="B47" s="1174"/>
      <c r="C47" s="117"/>
      <c r="D47" s="119" t="s">
        <v>430</v>
      </c>
      <c r="E47" s="457"/>
      <c r="F47" s="1553"/>
      <c r="G47" s="1565"/>
      <c r="H47" s="1574"/>
      <c r="I47" s="1574"/>
      <c r="J47" s="1575"/>
      <c r="K47" s="26"/>
      <c r="L47" s="1221"/>
      <c r="M47" s="1222"/>
    </row>
    <row r="48" spans="1:13" ht="16" customHeight="1">
      <c r="A48" s="1297"/>
      <c r="B48" s="1175"/>
      <c r="C48" s="120"/>
      <c r="D48" s="121"/>
      <c r="E48" s="121"/>
      <c r="F48" s="121"/>
      <c r="G48" s="121"/>
      <c r="H48" s="121"/>
      <c r="I48" s="121"/>
      <c r="J48" s="121"/>
      <c r="K48" s="121"/>
      <c r="L48" s="26"/>
      <c r="M48" s="116"/>
    </row>
    <row r="49" spans="1:13" ht="71" customHeight="1">
      <c r="A49" s="1297"/>
      <c r="B49" s="162" t="s">
        <v>459</v>
      </c>
      <c r="C49" s="1269" t="s">
        <v>1140</v>
      </c>
      <c r="D49" s="1544"/>
      <c r="E49" s="1544"/>
      <c r="F49" s="1544"/>
      <c r="G49" s="1544"/>
      <c r="H49" s="1544"/>
      <c r="I49" s="1544"/>
      <c r="J49" s="1544"/>
      <c r="K49" s="1544"/>
      <c r="L49" s="1544"/>
      <c r="M49" s="1545"/>
    </row>
    <row r="50" spans="1:13" ht="18" customHeight="1">
      <c r="A50" s="1297"/>
      <c r="B50" s="151" t="s">
        <v>460</v>
      </c>
      <c r="C50" s="1269" t="s">
        <v>1141</v>
      </c>
      <c r="D50" s="1544"/>
      <c r="E50" s="1544"/>
      <c r="F50" s="1544"/>
      <c r="G50" s="1544"/>
      <c r="H50" s="1544"/>
      <c r="I50" s="1544"/>
      <c r="J50" s="1544"/>
      <c r="K50" s="1544"/>
      <c r="L50" s="1544"/>
      <c r="M50" s="1545"/>
    </row>
    <row r="51" spans="1:13" ht="17" customHeight="1">
      <c r="A51" s="1297"/>
      <c r="B51" s="151" t="s">
        <v>461</v>
      </c>
      <c r="C51" s="786" t="s">
        <v>623</v>
      </c>
      <c r="D51" s="787"/>
      <c r="E51" s="787"/>
      <c r="F51" s="787"/>
      <c r="G51" s="787"/>
      <c r="H51" s="787"/>
      <c r="I51" s="787"/>
      <c r="J51" s="787"/>
      <c r="K51" s="787"/>
      <c r="L51" s="787"/>
      <c r="M51" s="788"/>
    </row>
    <row r="52" spans="1:13" ht="17" customHeight="1">
      <c r="A52" s="1297"/>
      <c r="B52" s="151" t="s">
        <v>462</v>
      </c>
      <c r="C52" s="1601">
        <v>45323</v>
      </c>
      <c r="D52" s="1544"/>
      <c r="E52" s="787"/>
      <c r="F52" s="787"/>
      <c r="G52" s="787"/>
      <c r="H52" s="787"/>
      <c r="I52" s="787"/>
      <c r="J52" s="787"/>
      <c r="K52" s="787"/>
      <c r="L52" s="787"/>
      <c r="M52" s="788"/>
    </row>
    <row r="53" spans="1:13" ht="15.75" customHeight="1">
      <c r="A53" s="1162" t="s">
        <v>250</v>
      </c>
      <c r="B53" s="155" t="s">
        <v>463</v>
      </c>
      <c r="C53" s="1164" t="s">
        <v>487</v>
      </c>
      <c r="D53" s="1165"/>
      <c r="E53" s="1165"/>
      <c r="F53" s="1165"/>
      <c r="G53" s="1165"/>
      <c r="H53" s="1165"/>
      <c r="I53" s="1165"/>
      <c r="J53" s="1165"/>
      <c r="K53" s="1165"/>
      <c r="L53" s="1165"/>
      <c r="M53" s="1166"/>
    </row>
    <row r="54" spans="1:13" ht="15.5" customHeight="1">
      <c r="A54" s="1163"/>
      <c r="B54" s="155" t="s">
        <v>465</v>
      </c>
      <c r="C54" s="1164" t="s">
        <v>466</v>
      </c>
      <c r="D54" s="1165"/>
      <c r="E54" s="1165"/>
      <c r="F54" s="1165"/>
      <c r="G54" s="1165"/>
      <c r="H54" s="1165"/>
      <c r="I54" s="1165"/>
      <c r="J54" s="1165"/>
      <c r="K54" s="1165"/>
      <c r="L54" s="1165"/>
      <c r="M54" s="1166"/>
    </row>
    <row r="55" spans="1:13" ht="15.5" customHeight="1">
      <c r="A55" s="1163"/>
      <c r="B55" s="155" t="s">
        <v>467</v>
      </c>
      <c r="C55" s="1164" t="s">
        <v>589</v>
      </c>
      <c r="D55" s="1165"/>
      <c r="E55" s="1165"/>
      <c r="F55" s="1165"/>
      <c r="G55" s="1165"/>
      <c r="H55" s="1165"/>
      <c r="I55" s="1165"/>
      <c r="J55" s="1165"/>
      <c r="K55" s="1165"/>
      <c r="L55" s="1165"/>
      <c r="M55" s="1166"/>
    </row>
    <row r="56" spans="1:13" ht="15.75" customHeight="1">
      <c r="A56" s="1163"/>
      <c r="B56" s="156" t="s">
        <v>469</v>
      </c>
      <c r="C56" s="1164" t="s">
        <v>466</v>
      </c>
      <c r="D56" s="1165"/>
      <c r="E56" s="1165"/>
      <c r="F56" s="1165"/>
      <c r="G56" s="1165"/>
      <c r="H56" s="1165"/>
      <c r="I56" s="1165"/>
      <c r="J56" s="1165"/>
      <c r="K56" s="1165"/>
      <c r="L56" s="1165"/>
      <c r="M56" s="1166"/>
    </row>
    <row r="57" spans="1:13" ht="15.75" customHeight="1">
      <c r="A57" s="1163"/>
      <c r="B57" s="155" t="s">
        <v>470</v>
      </c>
      <c r="C57" s="1171" t="s">
        <v>471</v>
      </c>
      <c r="D57" s="1605"/>
      <c r="E57" s="1605"/>
      <c r="F57" s="1605"/>
      <c r="G57" s="1605"/>
      <c r="H57" s="1605"/>
      <c r="I57" s="1605"/>
      <c r="J57" s="1605"/>
      <c r="K57" s="1605"/>
      <c r="L57" s="1605"/>
      <c r="M57" s="1606"/>
    </row>
    <row r="58" spans="1:13" ht="18" customHeight="1" thickBot="1">
      <c r="A58" s="1170"/>
      <c r="B58" s="155" t="s">
        <v>472</v>
      </c>
      <c r="C58" s="1164">
        <v>6012417900</v>
      </c>
      <c r="D58" s="1165"/>
      <c r="E58" s="1165"/>
      <c r="F58" s="1165"/>
      <c r="G58" s="1165"/>
      <c r="H58" s="1165"/>
      <c r="I58" s="1165"/>
      <c r="J58" s="1165"/>
      <c r="K58" s="1165"/>
      <c r="L58" s="1165"/>
      <c r="M58" s="1166"/>
    </row>
    <row r="59" spans="1:13" ht="15.75" customHeight="1">
      <c r="A59" s="1162" t="s">
        <v>474</v>
      </c>
      <c r="B59" s="157" t="s">
        <v>475</v>
      </c>
      <c r="C59" s="1164" t="s">
        <v>557</v>
      </c>
      <c r="D59" s="1165"/>
      <c r="E59" s="1165"/>
      <c r="F59" s="1165"/>
      <c r="G59" s="1165"/>
      <c r="H59" s="1165"/>
      <c r="I59" s="1165"/>
      <c r="J59" s="1165"/>
      <c r="K59" s="1165"/>
      <c r="L59" s="1165"/>
      <c r="M59" s="1166"/>
    </row>
    <row r="60" spans="1:13" ht="30" customHeight="1">
      <c r="A60" s="1163"/>
      <c r="B60" s="157" t="s">
        <v>476</v>
      </c>
      <c r="C60" s="1164" t="s">
        <v>558</v>
      </c>
      <c r="D60" s="1165"/>
      <c r="E60" s="1165"/>
      <c r="F60" s="1165"/>
      <c r="G60" s="1165"/>
      <c r="H60" s="1165"/>
      <c r="I60" s="1165"/>
      <c r="J60" s="1165"/>
      <c r="K60" s="1165"/>
      <c r="L60" s="1165"/>
      <c r="M60" s="1166"/>
    </row>
    <row r="61" spans="1:13" ht="30" customHeight="1" thickBot="1">
      <c r="A61" s="1163"/>
      <c r="B61" s="158" t="s">
        <v>294</v>
      </c>
      <c r="C61" s="1164" t="s">
        <v>327</v>
      </c>
      <c r="D61" s="1165"/>
      <c r="E61" s="1165"/>
      <c r="F61" s="1165"/>
      <c r="G61" s="1165"/>
      <c r="H61" s="1165"/>
      <c r="I61" s="1165"/>
      <c r="J61" s="1165"/>
      <c r="K61" s="1165"/>
      <c r="L61" s="1165"/>
      <c r="M61" s="1166"/>
    </row>
    <row r="62" spans="1:13" ht="35" customHeight="1" thickBot="1">
      <c r="A62" s="149" t="s">
        <v>254</v>
      </c>
      <c r="B62" s="320"/>
      <c r="C62" s="1602" t="s">
        <v>1139</v>
      </c>
      <c r="D62" s="1603"/>
      <c r="E62" s="1603"/>
      <c r="F62" s="1603"/>
      <c r="G62" s="1603"/>
      <c r="H62" s="1603"/>
      <c r="I62" s="1603"/>
      <c r="J62" s="1603"/>
      <c r="K62" s="1603"/>
      <c r="L62" s="1603"/>
      <c r="M62" s="1604"/>
    </row>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F23:G23"/>
    <mergeCell ref="B25:B28"/>
    <mergeCell ref="B32:B34"/>
    <mergeCell ref="B35:B44"/>
    <mergeCell ref="B45:B48"/>
    <mergeCell ref="F46:F47"/>
    <mergeCell ref="G46:J47"/>
    <mergeCell ref="L46:M47"/>
    <mergeCell ref="C49:M49"/>
    <mergeCell ref="C50:M50"/>
    <mergeCell ref="C52:D52"/>
    <mergeCell ref="C12:M12"/>
    <mergeCell ref="C13:M13"/>
    <mergeCell ref="B14:B15"/>
    <mergeCell ref="C14:D14"/>
    <mergeCell ref="F14:M14"/>
    <mergeCell ref="C15:M15"/>
    <mergeCell ref="C11:M11"/>
    <mergeCell ref="A2:A15"/>
    <mergeCell ref="C2:M2"/>
    <mergeCell ref="C3:M3"/>
    <mergeCell ref="F4:G4"/>
    <mergeCell ref="I4:M4"/>
    <mergeCell ref="C5:M5"/>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B43EE6E8-551D-4EE0-88FF-9C205454B823}"/>
    <dataValidation allowBlank="1" showInputMessage="1" showErrorMessage="1" prompt="Incluir una ficha por cada indicador, ya sea de producto o de resultado" sqref="B1" xr:uid="{ACB041A7-31C7-4B3C-A516-1D8101B17300}"/>
    <dataValidation allowBlank="1" showInputMessage="1" showErrorMessage="1" prompt="Identifique el ODS a que le apunta el indicador de producto. Seleccione de la lista desplegable._x000a_" sqref="B14:B15" xr:uid="{E2B93F27-ABE4-4A23-8574-B1E334A99E9B}"/>
    <dataValidation allowBlank="1" showInputMessage="1" showErrorMessage="1" prompt="Identifique la meta ODS a que le apunta el indicador de producto. Seleccione de la lista desplegable." sqref="E14" xr:uid="{183879BB-FD40-41AD-BD03-35154E5A3ACC}"/>
    <dataValidation allowBlank="1" showInputMessage="1" showErrorMessage="1" prompt="Determine si el indicador responde a un enfoque (Derechos Humanos, Género, Diferencial, Poblacional, Ambiental y Territorial). Si responde a más de enfoque separelos por ;" sqref="B16" xr:uid="{DFB1601C-C5EE-4F3D-80DD-62EDDEA39ACF}"/>
    <dataValidation allowBlank="1" showInputMessage="1" showErrorMessage="1" prompt="Si corresponde a un indicador del PDD, identifique el código de la meta el cual se encuentra en el listado de indicadores del plan que se encuentra en la caja de herramientas._x000a__x000a_" sqref="F4" xr:uid="{3BB72326-53A4-4613-9EE8-63B98E221EEC}"/>
    <dataValidation type="list" allowBlank="1" showInputMessage="1" showErrorMessage="1" sqref="I7:M7" xr:uid="{7998F2D9-FDDB-4521-A343-1BAD1A48D5E6}">
      <formula1>INDIRECT($C$7)</formula1>
    </dataValidation>
  </dataValidations>
  <hyperlinks>
    <hyperlink ref="C57" r:id="rId1" xr:uid="{A5B4E9B3-885E-486A-B6CF-EB664A6A27F5}"/>
  </hyperlinks>
  <pageMargins left="0.7" right="0.7" top="0.75" bottom="0.75" header="0.3" footer="0.3"/>
  <pageSetup paperSize="9" orientation="portrait" horizontalDpi="1200" verticalDpi="1200"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968B9-9590-470C-AF5A-8B389F439AA7}">
  <sheetPr>
    <tabColor rgb="FF0070C0"/>
  </sheetPr>
  <dimension ref="A1:M62"/>
  <sheetViews>
    <sheetView topLeftCell="A49" zoomScale="90" zoomScaleNormal="90" workbookViewId="0">
      <selection activeCell="C57" sqref="C57:M57"/>
    </sheetView>
  </sheetViews>
  <sheetFormatPr baseColWidth="10" defaultColWidth="11.5" defaultRowHeight="16"/>
  <cols>
    <col min="1" max="1" width="25.1640625" style="12" customWidth="1"/>
    <col min="2" max="2" width="39.1640625" style="43" customWidth="1"/>
    <col min="3" max="3" width="11.5" style="12"/>
    <col min="4" max="4" width="15" style="12" customWidth="1"/>
    <col min="5" max="16384" width="11.5" style="12"/>
  </cols>
  <sheetData>
    <row r="1" spans="1:13" ht="17" thickBot="1">
      <c r="A1" s="315"/>
      <c r="B1" s="61" t="s">
        <v>906</v>
      </c>
      <c r="C1" s="62"/>
      <c r="D1" s="62"/>
      <c r="E1" s="62"/>
      <c r="F1" s="62"/>
      <c r="G1" s="62"/>
      <c r="H1" s="62"/>
      <c r="I1" s="62"/>
      <c r="J1" s="62"/>
      <c r="K1" s="62"/>
      <c r="L1" s="62"/>
      <c r="M1" s="63"/>
    </row>
    <row r="2" spans="1:13" ht="27.75" customHeight="1">
      <c r="A2" s="1310" t="s">
        <v>414</v>
      </c>
      <c r="B2" s="877" t="s">
        <v>415</v>
      </c>
      <c r="C2" s="1312" t="s">
        <v>1007</v>
      </c>
      <c r="D2" s="1313"/>
      <c r="E2" s="1313"/>
      <c r="F2" s="1313"/>
      <c r="G2" s="1313"/>
      <c r="H2" s="1313"/>
      <c r="I2" s="1313"/>
      <c r="J2" s="1313"/>
      <c r="K2" s="1313"/>
      <c r="L2" s="1313"/>
      <c r="M2" s="1314"/>
    </row>
    <row r="3" spans="1:13" ht="25.5" customHeight="1">
      <c r="A3" s="1311"/>
      <c r="B3" s="162" t="s">
        <v>499</v>
      </c>
      <c r="C3" s="1202" t="s">
        <v>711</v>
      </c>
      <c r="D3" s="1203"/>
      <c r="E3" s="1203"/>
      <c r="F3" s="1203"/>
      <c r="G3" s="1203"/>
      <c r="H3" s="1203"/>
      <c r="I3" s="1203"/>
      <c r="J3" s="1203"/>
      <c r="K3" s="1203"/>
      <c r="L3" s="1203"/>
      <c r="M3" s="1204"/>
    </row>
    <row r="4" spans="1:13" ht="17" customHeight="1">
      <c r="A4" s="1311"/>
      <c r="B4" s="153" t="s">
        <v>290</v>
      </c>
      <c r="C4" s="122" t="s">
        <v>330</v>
      </c>
      <c r="D4" s="123"/>
      <c r="E4" s="853"/>
      <c r="F4" s="1607" t="s">
        <v>291</v>
      </c>
      <c r="G4" s="1608"/>
      <c r="H4" s="125">
        <v>114</v>
      </c>
      <c r="I4" s="126"/>
      <c r="J4" s="126"/>
      <c r="K4" s="126"/>
      <c r="L4" s="126"/>
      <c r="M4" s="127"/>
    </row>
    <row r="5" spans="1:13" ht="17" customHeight="1">
      <c r="A5" s="1311"/>
      <c r="B5" s="153" t="s">
        <v>418</v>
      </c>
      <c r="C5" s="1202" t="s">
        <v>1014</v>
      </c>
      <c r="D5" s="1203"/>
      <c r="E5" s="1203"/>
      <c r="F5" s="1203"/>
      <c r="G5" s="1203"/>
      <c r="H5" s="1203"/>
      <c r="I5" s="1203"/>
      <c r="J5" s="1203"/>
      <c r="K5" s="1203"/>
      <c r="L5" s="1203"/>
      <c r="M5" s="1204"/>
    </row>
    <row r="6" spans="1:13" ht="17" customHeight="1">
      <c r="A6" s="1311"/>
      <c r="B6" s="153" t="s">
        <v>420</v>
      </c>
      <c r="C6" s="1202" t="s">
        <v>1015</v>
      </c>
      <c r="D6" s="1203"/>
      <c r="E6" s="1203"/>
      <c r="F6" s="1203"/>
      <c r="G6" s="1203"/>
      <c r="H6" s="1203"/>
      <c r="I6" s="1203"/>
      <c r="J6" s="1203"/>
      <c r="K6" s="1203"/>
      <c r="L6" s="1203"/>
      <c r="M6" s="1204"/>
    </row>
    <row r="7" spans="1:13" ht="17" customHeight="1">
      <c r="A7" s="1311"/>
      <c r="B7" s="162" t="s">
        <v>421</v>
      </c>
      <c r="C7" s="1191" t="s">
        <v>970</v>
      </c>
      <c r="D7" s="1192"/>
      <c r="E7" s="128"/>
      <c r="F7" s="128"/>
      <c r="G7" s="129"/>
      <c r="H7" s="67" t="s">
        <v>294</v>
      </c>
      <c r="I7" s="1193" t="s">
        <v>56</v>
      </c>
      <c r="J7" s="1192"/>
      <c r="K7" s="1192"/>
      <c r="L7" s="1192"/>
      <c r="M7" s="1194"/>
    </row>
    <row r="8" spans="1:13" ht="16" customHeight="1">
      <c r="A8" s="1311"/>
      <c r="B8" s="1273" t="s">
        <v>422</v>
      </c>
      <c r="C8" s="851"/>
      <c r="D8" s="850"/>
      <c r="E8" s="850"/>
      <c r="F8" s="850"/>
      <c r="G8" s="850"/>
      <c r="H8" s="850"/>
      <c r="I8" s="850"/>
      <c r="J8" s="850"/>
      <c r="K8" s="850"/>
      <c r="L8" s="849"/>
      <c r="M8" s="862"/>
    </row>
    <row r="9" spans="1:13" ht="16" customHeight="1">
      <c r="A9" s="1311"/>
      <c r="B9" s="1274"/>
      <c r="C9" s="1609"/>
      <c r="D9" s="1610"/>
      <c r="E9" s="863"/>
      <c r="F9" s="1610"/>
      <c r="G9" s="1610"/>
      <c r="H9" s="863"/>
      <c r="I9" s="1610"/>
      <c r="J9" s="1610"/>
      <c r="K9" s="863"/>
      <c r="L9" s="864"/>
      <c r="M9" s="865"/>
    </row>
    <row r="10" spans="1:13" ht="16" customHeight="1">
      <c r="A10" s="1311"/>
      <c r="B10" s="1287"/>
      <c r="C10" s="1609" t="s">
        <v>423</v>
      </c>
      <c r="D10" s="1610"/>
      <c r="E10" s="855"/>
      <c r="F10" s="1610" t="s">
        <v>423</v>
      </c>
      <c r="G10" s="1610"/>
      <c r="H10" s="855"/>
      <c r="I10" s="1610" t="s">
        <v>423</v>
      </c>
      <c r="J10" s="1610"/>
      <c r="K10" s="855"/>
      <c r="L10" s="866"/>
      <c r="M10" s="867"/>
    </row>
    <row r="11" spans="1:13" ht="39" customHeight="1">
      <c r="A11" s="1311"/>
      <c r="B11" s="162" t="s">
        <v>424</v>
      </c>
      <c r="C11" s="1289" t="s">
        <v>1016</v>
      </c>
      <c r="D11" s="1290"/>
      <c r="E11" s="1290"/>
      <c r="F11" s="1290"/>
      <c r="G11" s="1290"/>
      <c r="H11" s="1290"/>
      <c r="I11" s="1290"/>
      <c r="J11" s="1290"/>
      <c r="K11" s="1290"/>
      <c r="L11" s="1290"/>
      <c r="M11" s="1291"/>
    </row>
    <row r="12" spans="1:13" ht="73.5" customHeight="1">
      <c r="A12" s="1311"/>
      <c r="B12" s="162" t="s">
        <v>503</v>
      </c>
      <c r="C12" s="1289" t="s">
        <v>1017</v>
      </c>
      <c r="D12" s="1290"/>
      <c r="E12" s="1290"/>
      <c r="F12" s="1290"/>
      <c r="G12" s="1290"/>
      <c r="H12" s="1290"/>
      <c r="I12" s="1290"/>
      <c r="J12" s="1290"/>
      <c r="K12" s="1290"/>
      <c r="L12" s="1290"/>
      <c r="M12" s="1291"/>
    </row>
    <row r="13" spans="1:13" ht="34" customHeight="1">
      <c r="A13" s="1311"/>
      <c r="B13" s="162" t="s">
        <v>504</v>
      </c>
      <c r="C13" s="1289" t="s">
        <v>705</v>
      </c>
      <c r="D13" s="1290"/>
      <c r="E13" s="1290"/>
      <c r="F13" s="1290"/>
      <c r="G13" s="1290"/>
      <c r="H13" s="1290"/>
      <c r="I13" s="1290"/>
      <c r="J13" s="1290"/>
      <c r="K13" s="1290"/>
      <c r="L13" s="1290"/>
      <c r="M13" s="1291"/>
    </row>
    <row r="14" spans="1:13" ht="17" customHeight="1">
      <c r="A14" s="1311"/>
      <c r="B14" s="1273" t="s">
        <v>505</v>
      </c>
      <c r="C14" s="1400" t="s">
        <v>1018</v>
      </c>
      <c r="D14" s="1398"/>
      <c r="E14" s="360" t="s">
        <v>108</v>
      </c>
      <c r="F14" s="1309" t="s">
        <v>1009</v>
      </c>
      <c r="G14" s="1290"/>
      <c r="H14" s="1290"/>
      <c r="I14" s="1290"/>
      <c r="J14" s="1290"/>
      <c r="K14" s="1290"/>
      <c r="L14" s="1290"/>
      <c r="M14" s="1291"/>
    </row>
    <row r="15" spans="1:13" ht="16" customHeight="1">
      <c r="A15" s="1311"/>
      <c r="B15" s="1274"/>
      <c r="C15" s="1400"/>
      <c r="D15" s="1398"/>
      <c r="E15" s="1398"/>
      <c r="F15" s="1398"/>
      <c r="G15" s="1398"/>
      <c r="H15" s="1398"/>
      <c r="I15" s="1398"/>
      <c r="J15" s="1398"/>
      <c r="K15" s="1398"/>
      <c r="L15" s="1398"/>
      <c r="M15" s="1399"/>
    </row>
    <row r="16" spans="1:13" ht="17" customHeight="1">
      <c r="A16" s="1296" t="s">
        <v>238</v>
      </c>
      <c r="B16" s="151" t="s">
        <v>280</v>
      </c>
      <c r="C16" s="1289" t="s">
        <v>1019</v>
      </c>
      <c r="D16" s="1290"/>
      <c r="E16" s="1290"/>
      <c r="F16" s="1290"/>
      <c r="G16" s="1290"/>
      <c r="H16" s="1290"/>
      <c r="I16" s="1290"/>
      <c r="J16" s="1290"/>
      <c r="K16" s="1290"/>
      <c r="L16" s="1290"/>
      <c r="M16" s="1291"/>
    </row>
    <row r="17" spans="1:13" ht="36.75" customHeight="1">
      <c r="A17" s="1297"/>
      <c r="B17" s="151" t="s">
        <v>507</v>
      </c>
      <c r="C17" s="1289" t="s">
        <v>1020</v>
      </c>
      <c r="D17" s="1290"/>
      <c r="E17" s="1290"/>
      <c r="F17" s="1290"/>
      <c r="G17" s="1290"/>
      <c r="H17" s="1290"/>
      <c r="I17" s="1290"/>
      <c r="J17" s="1290"/>
      <c r="K17" s="1290"/>
      <c r="L17" s="1290"/>
      <c r="M17" s="1291"/>
    </row>
    <row r="18" spans="1:13" ht="8.25" customHeight="1">
      <c r="A18" s="1297"/>
      <c r="B18" s="1181" t="s">
        <v>425</v>
      </c>
      <c r="C18" s="138"/>
      <c r="D18" s="13"/>
      <c r="E18" s="13"/>
      <c r="F18" s="13"/>
      <c r="G18" s="13"/>
      <c r="H18" s="13"/>
      <c r="I18" s="13"/>
      <c r="J18" s="13"/>
      <c r="K18" s="13"/>
      <c r="L18" s="13"/>
      <c r="M18" s="14"/>
    </row>
    <row r="19" spans="1:13" ht="9" customHeight="1">
      <c r="A19" s="1297"/>
      <c r="B19" s="1174"/>
      <c r="C19" s="76"/>
      <c r="D19" s="15"/>
      <c r="E19" s="5"/>
      <c r="F19" s="15"/>
      <c r="G19" s="5"/>
      <c r="H19" s="15"/>
      <c r="I19" s="5"/>
      <c r="J19" s="15"/>
      <c r="K19" s="5"/>
      <c r="L19" s="5"/>
      <c r="M19" s="16"/>
    </row>
    <row r="20" spans="1:13" ht="17" customHeight="1">
      <c r="A20" s="1297"/>
      <c r="B20" s="1174"/>
      <c r="C20" s="362" t="s">
        <v>426</v>
      </c>
      <c r="D20" s="363"/>
      <c r="E20" s="364" t="s">
        <v>427</v>
      </c>
      <c r="F20" s="363"/>
      <c r="G20" s="364" t="s">
        <v>428</v>
      </c>
      <c r="H20" s="363"/>
      <c r="I20" s="364" t="s">
        <v>429</v>
      </c>
      <c r="J20" s="367" t="s">
        <v>430</v>
      </c>
      <c r="K20" s="364"/>
      <c r="L20" s="364"/>
      <c r="M20" s="366"/>
    </row>
    <row r="21" spans="1:13" ht="17" customHeight="1">
      <c r="A21" s="1297"/>
      <c r="B21" s="1174"/>
      <c r="C21" s="362" t="s">
        <v>431</v>
      </c>
      <c r="D21" s="367"/>
      <c r="E21" s="364" t="s">
        <v>432</v>
      </c>
      <c r="F21" s="368"/>
      <c r="G21" s="364" t="s">
        <v>433</v>
      </c>
      <c r="H21" s="368"/>
      <c r="I21" s="364"/>
      <c r="J21" s="369"/>
      <c r="K21" s="364"/>
      <c r="L21" s="364"/>
      <c r="M21" s="366"/>
    </row>
    <row r="22" spans="1:13" ht="17" customHeight="1">
      <c r="A22" s="1297"/>
      <c r="B22" s="1174"/>
      <c r="C22" s="362" t="s">
        <v>434</v>
      </c>
      <c r="D22" s="367"/>
      <c r="E22" s="364" t="s">
        <v>435</v>
      </c>
      <c r="F22" s="367"/>
      <c r="G22" s="364"/>
      <c r="H22" s="369"/>
      <c r="I22" s="364"/>
      <c r="J22" s="369"/>
      <c r="K22" s="364"/>
      <c r="L22" s="364"/>
      <c r="M22" s="366"/>
    </row>
    <row r="23" spans="1:13" ht="17" customHeight="1">
      <c r="A23" s="1297"/>
      <c r="B23" s="1174"/>
      <c r="C23" s="362" t="s">
        <v>105</v>
      </c>
      <c r="D23" s="367"/>
      <c r="E23" s="364" t="s">
        <v>436</v>
      </c>
      <c r="F23" s="316"/>
      <c r="G23" s="316"/>
      <c r="H23" s="316"/>
      <c r="I23" s="316"/>
      <c r="J23" s="316"/>
      <c r="K23" s="316"/>
      <c r="L23" s="316"/>
      <c r="M23" s="317"/>
    </row>
    <row r="24" spans="1:13" ht="9.75" customHeight="1">
      <c r="A24" s="1297"/>
      <c r="B24" s="1175"/>
      <c r="C24" s="371"/>
      <c r="D24" s="372"/>
      <c r="E24" s="372"/>
      <c r="F24" s="372"/>
      <c r="G24" s="372"/>
      <c r="H24" s="372"/>
      <c r="I24" s="372"/>
      <c r="J24" s="372"/>
      <c r="K24" s="372"/>
      <c r="L24" s="372"/>
      <c r="M24" s="373"/>
    </row>
    <row r="25" spans="1:13" ht="16" customHeight="1">
      <c r="A25" s="1297"/>
      <c r="B25" s="1181" t="s">
        <v>437</v>
      </c>
      <c r="C25" s="374"/>
      <c r="D25" s="375"/>
      <c r="E25" s="375"/>
      <c r="F25" s="375"/>
      <c r="G25" s="375"/>
      <c r="H25" s="375"/>
      <c r="I25" s="375"/>
      <c r="J25" s="375"/>
      <c r="K25" s="375"/>
      <c r="L25" s="849"/>
      <c r="M25" s="862"/>
    </row>
    <row r="26" spans="1:13" ht="17" customHeight="1">
      <c r="A26" s="1297"/>
      <c r="B26" s="1174"/>
      <c r="C26" s="362" t="s">
        <v>438</v>
      </c>
      <c r="D26" s="368"/>
      <c r="E26" s="376"/>
      <c r="F26" s="364" t="s">
        <v>439</v>
      </c>
      <c r="G26" s="367"/>
      <c r="H26" s="376"/>
      <c r="I26" s="364" t="s">
        <v>440</v>
      </c>
      <c r="J26" s="367" t="s">
        <v>509</v>
      </c>
      <c r="K26" s="376"/>
      <c r="L26" s="864"/>
      <c r="M26" s="865"/>
    </row>
    <row r="27" spans="1:13" ht="17" customHeight="1">
      <c r="A27" s="1297"/>
      <c r="B27" s="1174"/>
      <c r="C27" s="362" t="s">
        <v>441</v>
      </c>
      <c r="D27" s="868"/>
      <c r="E27" s="864"/>
      <c r="F27" s="364" t="s">
        <v>442</v>
      </c>
      <c r="G27" s="368"/>
      <c r="H27" s="864"/>
      <c r="I27" s="869"/>
      <c r="J27" s="864"/>
      <c r="K27" s="863"/>
      <c r="L27" s="864"/>
      <c r="M27" s="865"/>
    </row>
    <row r="28" spans="1:13" ht="16" customHeight="1">
      <c r="A28" s="1297"/>
      <c r="B28" s="1175"/>
      <c r="C28" s="377"/>
      <c r="D28" s="378"/>
      <c r="E28" s="378"/>
      <c r="F28" s="378"/>
      <c r="G28" s="378"/>
      <c r="H28" s="378"/>
      <c r="I28" s="378"/>
      <c r="J28" s="378"/>
      <c r="K28" s="378"/>
      <c r="L28" s="866"/>
      <c r="M28" s="867"/>
    </row>
    <row r="29" spans="1:13" ht="17" customHeight="1">
      <c r="A29" s="1297"/>
      <c r="B29" s="154" t="s">
        <v>443</v>
      </c>
      <c r="C29" s="379"/>
      <c r="D29" s="380"/>
      <c r="E29" s="380"/>
      <c r="F29" s="380"/>
      <c r="G29" s="380"/>
      <c r="H29" s="380"/>
      <c r="I29" s="380"/>
      <c r="J29" s="380"/>
      <c r="K29" s="380"/>
      <c r="L29" s="380"/>
      <c r="M29" s="381"/>
    </row>
    <row r="30" spans="1:13" ht="17" customHeight="1">
      <c r="A30" s="1297"/>
      <c r="B30" s="154"/>
      <c r="C30" s="382" t="s">
        <v>444</v>
      </c>
      <c r="D30" s="367" t="s">
        <v>324</v>
      </c>
      <c r="E30" s="376"/>
      <c r="F30" s="385" t="s">
        <v>445</v>
      </c>
      <c r="G30" s="367" t="s">
        <v>324</v>
      </c>
      <c r="H30" s="376"/>
      <c r="I30" s="385" t="s">
        <v>446</v>
      </c>
      <c r="J30" s="1397" t="s">
        <v>324</v>
      </c>
      <c r="K30" s="1398"/>
      <c r="L30" s="1611"/>
      <c r="M30" s="389"/>
    </row>
    <row r="31" spans="1:13" ht="16" customHeight="1">
      <c r="A31" s="1297"/>
      <c r="B31" s="153"/>
      <c r="C31" s="371"/>
      <c r="D31" s="372"/>
      <c r="E31" s="372"/>
      <c r="F31" s="372"/>
      <c r="G31" s="372"/>
      <c r="H31" s="372"/>
      <c r="I31" s="372"/>
      <c r="J31" s="372"/>
      <c r="K31" s="372"/>
      <c r="L31" s="372"/>
      <c r="M31" s="373"/>
    </row>
    <row r="32" spans="1:13" ht="16" customHeight="1">
      <c r="A32" s="1297"/>
      <c r="B32" s="1181" t="s">
        <v>447</v>
      </c>
      <c r="C32" s="84"/>
      <c r="D32" s="33"/>
      <c r="E32" s="33"/>
      <c r="F32" s="33"/>
      <c r="G32" s="33"/>
      <c r="H32" s="33"/>
      <c r="I32" s="33"/>
      <c r="J32" s="33"/>
      <c r="K32" s="33"/>
      <c r="L32" s="849"/>
      <c r="M32" s="862"/>
    </row>
    <row r="33" spans="1:13" ht="17" customHeight="1">
      <c r="A33" s="1297"/>
      <c r="B33" s="1174"/>
      <c r="C33" s="391" t="s">
        <v>448</v>
      </c>
      <c r="D33" s="876">
        <v>2023</v>
      </c>
      <c r="E33" s="35"/>
      <c r="F33" s="376" t="s">
        <v>449</v>
      </c>
      <c r="G33" s="848">
        <v>2034</v>
      </c>
      <c r="H33" s="35"/>
      <c r="I33" s="385"/>
      <c r="J33" s="35"/>
      <c r="K33" s="35"/>
      <c r="L33" s="864"/>
      <c r="M33" s="865"/>
    </row>
    <row r="34" spans="1:13" ht="16" customHeight="1">
      <c r="A34" s="1297"/>
      <c r="B34" s="1175"/>
      <c r="C34" s="371"/>
      <c r="D34" s="870"/>
      <c r="E34" s="38"/>
      <c r="F34" s="372"/>
      <c r="G34" s="38"/>
      <c r="H34" s="38"/>
      <c r="I34" s="415"/>
      <c r="J34" s="38"/>
      <c r="K34" s="38"/>
      <c r="L34" s="866"/>
      <c r="M34" s="867"/>
    </row>
    <row r="35" spans="1:13" ht="16" customHeight="1">
      <c r="A35" s="1297"/>
      <c r="B35" s="1181" t="s">
        <v>450</v>
      </c>
      <c r="C35" s="86"/>
      <c r="D35" s="73"/>
      <c r="E35" s="73"/>
      <c r="F35" s="73"/>
      <c r="G35" s="73"/>
      <c r="H35" s="73"/>
      <c r="I35" s="73"/>
      <c r="J35" s="73"/>
      <c r="K35" s="73"/>
      <c r="L35" s="73"/>
      <c r="M35" s="87"/>
    </row>
    <row r="36" spans="1:13" ht="16" customHeight="1">
      <c r="A36" s="1297"/>
      <c r="B36" s="1174"/>
      <c r="C36" s="88"/>
      <c r="D36" s="6">
        <v>2023</v>
      </c>
      <c r="E36" s="6"/>
      <c r="F36" s="6">
        <v>2024</v>
      </c>
      <c r="G36" s="6"/>
      <c r="H36" s="318">
        <v>2025</v>
      </c>
      <c r="I36" s="318"/>
      <c r="J36" s="318">
        <v>2026</v>
      </c>
      <c r="K36" s="6"/>
      <c r="L36" s="6">
        <v>2027</v>
      </c>
      <c r="M36" s="40"/>
    </row>
    <row r="37" spans="1:13" ht="16" customHeight="1">
      <c r="A37" s="1297"/>
      <c r="B37" s="1174"/>
      <c r="C37" s="88"/>
      <c r="D37" s="264">
        <v>93</v>
      </c>
      <c r="E37" s="9"/>
      <c r="F37" s="264">
        <v>98</v>
      </c>
      <c r="G37" s="9"/>
      <c r="H37" s="264">
        <v>105</v>
      </c>
      <c r="I37" s="9"/>
      <c r="J37" s="264">
        <v>110</v>
      </c>
      <c r="K37" s="9"/>
      <c r="L37" s="875">
        <v>120</v>
      </c>
      <c r="M37" s="100"/>
    </row>
    <row r="38" spans="1:13" ht="16" customHeight="1">
      <c r="A38" s="1297"/>
      <c r="B38" s="1174"/>
      <c r="C38" s="88"/>
      <c r="D38" s="6">
        <v>2028</v>
      </c>
      <c r="E38" s="6"/>
      <c r="F38" s="6">
        <v>2029</v>
      </c>
      <c r="G38" s="6"/>
      <c r="H38" s="318">
        <v>2030</v>
      </c>
      <c r="I38" s="318"/>
      <c r="J38" s="318">
        <v>2031</v>
      </c>
      <c r="K38" s="6"/>
      <c r="L38" s="6">
        <v>2032</v>
      </c>
      <c r="M38" s="16"/>
    </row>
    <row r="39" spans="1:13" ht="16" customHeight="1">
      <c r="A39" s="1297"/>
      <c r="B39" s="1174"/>
      <c r="C39" s="88"/>
      <c r="D39" s="264">
        <v>125</v>
      </c>
      <c r="E39" s="9"/>
      <c r="F39" s="9">
        <v>130</v>
      </c>
      <c r="G39" s="9"/>
      <c r="H39" s="264">
        <v>135</v>
      </c>
      <c r="I39" s="9"/>
      <c r="J39" s="264">
        <v>140</v>
      </c>
      <c r="K39" s="9"/>
      <c r="L39" s="264">
        <v>150</v>
      </c>
      <c r="M39" s="100"/>
    </row>
    <row r="40" spans="1:13" ht="17" customHeight="1">
      <c r="A40" s="1297"/>
      <c r="B40" s="1174"/>
      <c r="C40" s="88"/>
      <c r="D40" s="6">
        <v>2033</v>
      </c>
      <c r="E40" s="6"/>
      <c r="F40" s="6">
        <v>2034</v>
      </c>
      <c r="G40" s="6"/>
      <c r="H40" s="318"/>
      <c r="I40" s="318"/>
      <c r="J40" s="318"/>
      <c r="K40" s="6"/>
      <c r="L40" s="6"/>
      <c r="M40" s="16"/>
    </row>
    <row r="41" spans="1:13" ht="16" customHeight="1">
      <c r="A41" s="1297"/>
      <c r="B41" s="1174"/>
      <c r="C41" s="88"/>
      <c r="D41" s="264">
        <v>160</v>
      </c>
      <c r="E41" s="9"/>
      <c r="F41" s="264">
        <v>170</v>
      </c>
      <c r="G41" s="9"/>
      <c r="H41" s="264"/>
      <c r="I41" s="9"/>
      <c r="J41" s="98"/>
      <c r="K41" s="9"/>
      <c r="L41" s="98"/>
      <c r="M41" s="100"/>
    </row>
    <row r="42" spans="1:13" ht="16" customHeight="1">
      <c r="A42" s="1297"/>
      <c r="B42" s="1174"/>
      <c r="C42" s="88"/>
      <c r="D42" s="871">
        <v>2038</v>
      </c>
      <c r="E42" s="99"/>
      <c r="F42" s="10" t="s">
        <v>455</v>
      </c>
      <c r="G42" s="99"/>
      <c r="H42" s="69"/>
      <c r="I42" s="70"/>
      <c r="J42" s="69"/>
      <c r="K42" s="70"/>
      <c r="L42" s="69"/>
      <c r="M42" s="71"/>
    </row>
    <row r="43" spans="1:13" ht="16" customHeight="1">
      <c r="A43" s="1297"/>
      <c r="B43" s="1174"/>
      <c r="C43" s="88"/>
      <c r="D43" s="98"/>
      <c r="E43" s="9"/>
      <c r="F43" s="1441">
        <v>170</v>
      </c>
      <c r="G43" s="1442"/>
      <c r="H43" s="1278"/>
      <c r="I43" s="1278"/>
      <c r="J43" s="102"/>
      <c r="K43" s="6"/>
      <c r="L43" s="102"/>
      <c r="M43" s="90"/>
    </row>
    <row r="44" spans="1:13" ht="16" customHeight="1">
      <c r="A44" s="1297"/>
      <c r="B44" s="1174"/>
      <c r="C44" s="89"/>
      <c r="D44" s="10"/>
      <c r="E44" s="99"/>
      <c r="F44" s="10"/>
      <c r="G44" s="99"/>
      <c r="H44" s="97"/>
      <c r="I44" s="74"/>
      <c r="J44" s="97"/>
      <c r="K44" s="74"/>
      <c r="L44" s="97"/>
      <c r="M44" s="75"/>
    </row>
    <row r="45" spans="1:13" ht="18" customHeight="1">
      <c r="A45" s="1297"/>
      <c r="B45" s="1181" t="s">
        <v>456</v>
      </c>
      <c r="C45" s="374"/>
      <c r="D45" s="375"/>
      <c r="E45" s="375"/>
      <c r="F45" s="375"/>
      <c r="G45" s="375"/>
      <c r="H45" s="375"/>
      <c r="I45" s="375"/>
      <c r="J45" s="375"/>
      <c r="K45" s="375"/>
      <c r="L45" s="864"/>
      <c r="M45" s="865"/>
    </row>
    <row r="46" spans="1:13" ht="17" customHeight="1">
      <c r="A46" s="1297"/>
      <c r="B46" s="1174"/>
      <c r="C46" s="872"/>
      <c r="D46" s="41" t="s">
        <v>93</v>
      </c>
      <c r="E46" s="42" t="s">
        <v>95</v>
      </c>
      <c r="F46" s="1302" t="s">
        <v>457</v>
      </c>
      <c r="G46" s="1177" t="s">
        <v>103</v>
      </c>
      <c r="H46" s="1177"/>
      <c r="I46" s="1177"/>
      <c r="J46" s="1177"/>
      <c r="K46" s="414" t="s">
        <v>458</v>
      </c>
      <c r="L46" s="1612"/>
      <c r="M46" s="1613"/>
    </row>
    <row r="47" spans="1:13" ht="17" customHeight="1">
      <c r="A47" s="1297"/>
      <c r="B47" s="1174"/>
      <c r="C47" s="872"/>
      <c r="D47" s="873" t="s">
        <v>430</v>
      </c>
      <c r="E47" s="367"/>
      <c r="F47" s="1302"/>
      <c r="G47" s="1177"/>
      <c r="H47" s="1177"/>
      <c r="I47" s="1177"/>
      <c r="J47" s="1177"/>
      <c r="K47" s="864"/>
      <c r="L47" s="1614"/>
      <c r="M47" s="1615"/>
    </row>
    <row r="48" spans="1:13" ht="16" customHeight="1">
      <c r="A48" s="1297"/>
      <c r="B48" s="1175"/>
      <c r="C48" s="874"/>
      <c r="D48" s="866"/>
      <c r="E48" s="866"/>
      <c r="F48" s="866"/>
      <c r="G48" s="866"/>
      <c r="H48" s="866"/>
      <c r="I48" s="866"/>
      <c r="J48" s="866"/>
      <c r="K48" s="866"/>
      <c r="L48" s="864"/>
      <c r="M48" s="865"/>
    </row>
    <row r="49" spans="1:13" ht="30.75" customHeight="1">
      <c r="A49" s="1297"/>
      <c r="B49" s="162" t="s">
        <v>459</v>
      </c>
      <c r="C49" s="1289" t="s">
        <v>1021</v>
      </c>
      <c r="D49" s="1290"/>
      <c r="E49" s="1290"/>
      <c r="F49" s="1290"/>
      <c r="G49" s="1290"/>
      <c r="H49" s="1290"/>
      <c r="I49" s="1290"/>
      <c r="J49" s="1290"/>
      <c r="K49" s="1290"/>
      <c r="L49" s="1290"/>
      <c r="M49" s="1291"/>
    </row>
    <row r="50" spans="1:13" ht="18" customHeight="1">
      <c r="A50" s="1297"/>
      <c r="B50" s="151" t="s">
        <v>460</v>
      </c>
      <c r="C50" s="1289" t="s">
        <v>1022</v>
      </c>
      <c r="D50" s="1290"/>
      <c r="E50" s="1290"/>
      <c r="F50" s="1290"/>
      <c r="G50" s="1290"/>
      <c r="H50" s="1290"/>
      <c r="I50" s="1290"/>
      <c r="J50" s="1290"/>
      <c r="K50" s="1290"/>
      <c r="L50" s="1290"/>
      <c r="M50" s="1291"/>
    </row>
    <row r="51" spans="1:13" ht="17" customHeight="1">
      <c r="A51" s="1297"/>
      <c r="B51" s="151" t="s">
        <v>461</v>
      </c>
      <c r="C51" s="419" t="s">
        <v>354</v>
      </c>
      <c r="D51" s="359"/>
      <c r="E51" s="359"/>
      <c r="F51" s="359"/>
      <c r="G51" s="359"/>
      <c r="H51" s="359"/>
      <c r="I51" s="359"/>
      <c r="J51" s="359"/>
      <c r="K51" s="359"/>
      <c r="L51" s="359"/>
      <c r="M51" s="361"/>
    </row>
    <row r="52" spans="1:13" ht="17" customHeight="1">
      <c r="A52" s="1297"/>
      <c r="B52" s="151" t="s">
        <v>462</v>
      </c>
      <c r="C52" s="854">
        <v>45291</v>
      </c>
      <c r="D52" s="359"/>
      <c r="E52" s="359"/>
      <c r="F52" s="359"/>
      <c r="G52" s="359"/>
      <c r="H52" s="359"/>
      <c r="I52" s="359"/>
      <c r="J52" s="359"/>
      <c r="K52" s="359"/>
      <c r="L52" s="359"/>
      <c r="M52" s="361"/>
    </row>
    <row r="53" spans="1:13" ht="15.75" customHeight="1">
      <c r="A53" s="1162" t="s">
        <v>250</v>
      </c>
      <c r="B53" s="155" t="s">
        <v>463</v>
      </c>
      <c r="C53" s="1164" t="s">
        <v>384</v>
      </c>
      <c r="D53" s="1165"/>
      <c r="E53" s="1165"/>
      <c r="F53" s="1165"/>
      <c r="G53" s="1165"/>
      <c r="H53" s="1165"/>
      <c r="I53" s="1165"/>
      <c r="J53" s="1165"/>
      <c r="K53" s="1165"/>
      <c r="L53" s="1165"/>
      <c r="M53" s="1166"/>
    </row>
    <row r="54" spans="1:13" ht="15.5" customHeight="1">
      <c r="A54" s="1163"/>
      <c r="B54" s="155" t="s">
        <v>465</v>
      </c>
      <c r="C54" s="1400" t="s">
        <v>1023</v>
      </c>
      <c r="D54" s="1398"/>
      <c r="E54" s="1398"/>
      <c r="F54" s="1398"/>
      <c r="G54" s="1398"/>
      <c r="H54" s="1398"/>
      <c r="I54" s="1398"/>
      <c r="J54" s="1398"/>
      <c r="K54" s="1398"/>
      <c r="L54" s="1398"/>
      <c r="M54" s="1399"/>
    </row>
    <row r="55" spans="1:13" ht="15.5" customHeight="1">
      <c r="A55" s="1163"/>
      <c r="B55" s="155" t="s">
        <v>467</v>
      </c>
      <c r="C55" s="1164" t="s">
        <v>56</v>
      </c>
      <c r="D55" s="1165"/>
      <c r="E55" s="1165"/>
      <c r="F55" s="1165"/>
      <c r="G55" s="1165"/>
      <c r="H55" s="1165"/>
      <c r="I55" s="1165"/>
      <c r="J55" s="1165"/>
      <c r="K55" s="1165"/>
      <c r="L55" s="1165"/>
      <c r="M55" s="1166"/>
    </row>
    <row r="56" spans="1:13" ht="15.75" customHeight="1">
      <c r="A56" s="1163"/>
      <c r="B56" s="156" t="s">
        <v>469</v>
      </c>
      <c r="C56" s="1400" t="s">
        <v>1011</v>
      </c>
      <c r="D56" s="1398"/>
      <c r="E56" s="1398"/>
      <c r="F56" s="1398"/>
      <c r="G56" s="1398"/>
      <c r="H56" s="1398"/>
      <c r="I56" s="1398"/>
      <c r="J56" s="1398"/>
      <c r="K56" s="1398"/>
      <c r="L56" s="1398"/>
      <c r="M56" s="1399"/>
    </row>
    <row r="57" spans="1:13" ht="15.75" customHeight="1">
      <c r="A57" s="1163"/>
      <c r="B57" s="155" t="s">
        <v>470</v>
      </c>
      <c r="C57" s="1295" t="s">
        <v>1013</v>
      </c>
      <c r="D57" s="1165"/>
      <c r="E57" s="1165"/>
      <c r="F57" s="1165"/>
      <c r="G57" s="1165"/>
      <c r="H57" s="1165"/>
      <c r="I57" s="1165"/>
      <c r="J57" s="1165"/>
      <c r="K57" s="1165"/>
      <c r="L57" s="1165"/>
      <c r="M57" s="1166"/>
    </row>
    <row r="58" spans="1:13" ht="18" customHeight="1" thickBot="1">
      <c r="A58" s="1170"/>
      <c r="B58" s="155" t="s">
        <v>472</v>
      </c>
      <c r="C58" s="1164" t="s">
        <v>1012</v>
      </c>
      <c r="D58" s="1165"/>
      <c r="E58" s="1165"/>
      <c r="F58" s="1165"/>
      <c r="G58" s="1165"/>
      <c r="H58" s="1165"/>
      <c r="I58" s="1165"/>
      <c r="J58" s="1165"/>
      <c r="K58" s="1165"/>
      <c r="L58" s="1165"/>
      <c r="M58" s="1166"/>
    </row>
    <row r="59" spans="1:13" ht="15.75" customHeight="1">
      <c r="A59" s="1162" t="s">
        <v>474</v>
      </c>
      <c r="B59" s="157" t="s">
        <v>475</v>
      </c>
      <c r="C59" s="1164" t="s">
        <v>1024</v>
      </c>
      <c r="D59" s="1165"/>
      <c r="E59" s="1165"/>
      <c r="F59" s="1165"/>
      <c r="G59" s="1165"/>
      <c r="H59" s="1165"/>
      <c r="I59" s="1165"/>
      <c r="J59" s="1165"/>
      <c r="K59" s="1165"/>
      <c r="L59" s="1165"/>
      <c r="M59" s="1166"/>
    </row>
    <row r="60" spans="1:13" ht="30" customHeight="1">
      <c r="A60" s="1163"/>
      <c r="B60" s="157" t="s">
        <v>476</v>
      </c>
      <c r="C60" s="1164" t="s">
        <v>1025</v>
      </c>
      <c r="D60" s="1165"/>
      <c r="E60" s="1165"/>
      <c r="F60" s="1165"/>
      <c r="G60" s="1165"/>
      <c r="H60" s="1165"/>
      <c r="I60" s="1165"/>
      <c r="J60" s="1165"/>
      <c r="K60" s="1165"/>
      <c r="L60" s="1165"/>
      <c r="M60" s="1166"/>
    </row>
    <row r="61" spans="1:13" ht="30" customHeight="1" thickBot="1">
      <c r="A61" s="1163"/>
      <c r="B61" s="158" t="s">
        <v>294</v>
      </c>
      <c r="C61" s="1164" t="s">
        <v>56</v>
      </c>
      <c r="D61" s="1165"/>
      <c r="E61" s="1165"/>
      <c r="F61" s="1165"/>
      <c r="G61" s="1165"/>
      <c r="H61" s="1165"/>
      <c r="I61" s="1165"/>
      <c r="J61" s="1165"/>
      <c r="K61" s="1165"/>
      <c r="L61" s="1165"/>
      <c r="M61" s="1166"/>
    </row>
    <row r="62" spans="1:13" ht="18" customHeight="1" thickBot="1">
      <c r="A62" s="149" t="s">
        <v>254</v>
      </c>
      <c r="B62" s="320"/>
      <c r="C62" s="1288"/>
      <c r="D62" s="1168"/>
      <c r="E62" s="1168"/>
      <c r="F62" s="1168"/>
      <c r="G62" s="1168"/>
      <c r="H62" s="1168"/>
      <c r="I62" s="1168"/>
      <c r="J62" s="1168"/>
      <c r="K62" s="1168"/>
      <c r="L62" s="1168"/>
      <c r="M62" s="1169"/>
    </row>
  </sheetData>
  <mergeCells count="50">
    <mergeCell ref="C62:M62"/>
    <mergeCell ref="J30:L30"/>
    <mergeCell ref="C57:M57"/>
    <mergeCell ref="C58:M58"/>
    <mergeCell ref="A59:A61"/>
    <mergeCell ref="C59:M59"/>
    <mergeCell ref="C60:M60"/>
    <mergeCell ref="C61:M61"/>
    <mergeCell ref="F46:F47"/>
    <mergeCell ref="G46:J47"/>
    <mergeCell ref="L46:M47"/>
    <mergeCell ref="C49:M49"/>
    <mergeCell ref="C50:M50"/>
    <mergeCell ref="A53:A58"/>
    <mergeCell ref="C53:M53"/>
    <mergeCell ref="C54:M54"/>
    <mergeCell ref="A2:A15"/>
    <mergeCell ref="C2:M2"/>
    <mergeCell ref="C3:M3"/>
    <mergeCell ref="F4:G4"/>
    <mergeCell ref="C5:M5"/>
    <mergeCell ref="C6:M6"/>
    <mergeCell ref="C7:D7"/>
    <mergeCell ref="I7:M7"/>
    <mergeCell ref="B8:B10"/>
    <mergeCell ref="C9:D9"/>
    <mergeCell ref="F9:G9"/>
    <mergeCell ref="I9:J9"/>
    <mergeCell ref="C10:D10"/>
    <mergeCell ref="F10:G10"/>
    <mergeCell ref="C12:M12"/>
    <mergeCell ref="I10:J10"/>
    <mergeCell ref="C55:M55"/>
    <mergeCell ref="C56:M56"/>
    <mergeCell ref="A16:A52"/>
    <mergeCell ref="C16:M16"/>
    <mergeCell ref="C17:M17"/>
    <mergeCell ref="B18:B24"/>
    <mergeCell ref="B25:B28"/>
    <mergeCell ref="B32:B34"/>
    <mergeCell ref="B35:B44"/>
    <mergeCell ref="F43:G43"/>
    <mergeCell ref="H43:I43"/>
    <mergeCell ref="B45:B48"/>
    <mergeCell ref="C11:M11"/>
    <mergeCell ref="C13:M13"/>
    <mergeCell ref="B14:B15"/>
    <mergeCell ref="C14:D14"/>
    <mergeCell ref="F14:M14"/>
    <mergeCell ref="C15:M15"/>
  </mergeCells>
  <dataValidations count="7">
    <dataValidation type="list" allowBlank="1" showInputMessage="1" showErrorMessage="1" sqref="I7:M7" xr:uid="{EA4003B6-25E6-4754-B146-7EDB9EC5BA44}">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944BC979-B298-482F-942A-C7D25EC7F0E8}"/>
    <dataValidation allowBlank="1" showInputMessage="1" showErrorMessage="1" prompt="Determine si el indicador responde a un enfoque (Derechos Humanos, Género, Diferencial, Poblacional, Ambiental y Territorial). Si responde a más de enfoque separelos por ;" sqref="B16" xr:uid="{BBE32926-8439-44EB-B9D9-C118A5A4D547}"/>
    <dataValidation allowBlank="1" showInputMessage="1" showErrorMessage="1" prompt="Identifique la meta ODS a que le apunta el indicador de producto. Seleccione de la lista desplegable." sqref="E14" xr:uid="{EF66A9C5-7C02-4C7B-A21F-6E0856E49B2E}"/>
    <dataValidation allowBlank="1" showInputMessage="1" showErrorMessage="1" prompt="Identifique el ODS a que le apunta el indicador de producto. Seleccione de la lista desplegable._x000a_" sqref="B14:B15" xr:uid="{57488463-7BF5-4FFD-81E6-B8B48B2E851C}"/>
    <dataValidation allowBlank="1" showInputMessage="1" showErrorMessage="1" prompt="Incluir una ficha por cada indicador, ya sea de producto o de resultado" sqref="B1" xr:uid="{04F4B83E-FF31-48E0-B7D4-7BBF2F92814D}"/>
    <dataValidation allowBlank="1" showInputMessage="1" showErrorMessage="1" prompt="Seleccione de la lista desplegable" sqref="B4 B7 H7" xr:uid="{ED00D72A-4767-495C-9881-52D16E79F415}"/>
  </dataValidations>
  <hyperlinks>
    <hyperlink ref="C57" r:id="rId1" xr:uid="{00000000-0004-0000-0000-000000000000}"/>
  </hyperlinks>
  <pageMargins left="0.7" right="0.7" top="0.75" bottom="0.75" header="0.3" footer="0.3"/>
  <pageSetup paperSize="9" orientation="portrait" horizontalDpi="1200" verticalDpi="1200"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88300-D31B-409E-AED5-8A5F1E52077E}">
  <sheetPr>
    <tabColor rgb="FF0070C0"/>
  </sheetPr>
  <dimension ref="A1:M62"/>
  <sheetViews>
    <sheetView topLeftCell="A49" zoomScale="85" zoomScaleNormal="85" workbookViewId="0">
      <selection activeCell="O49" sqref="O49"/>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60"/>
      <c r="B1" s="61" t="s">
        <v>637</v>
      </c>
      <c r="C1" s="62"/>
      <c r="D1" s="62"/>
      <c r="E1" s="62"/>
      <c r="F1" s="62"/>
      <c r="G1" s="62"/>
      <c r="H1" s="62"/>
      <c r="I1" s="62"/>
      <c r="J1" s="62"/>
      <c r="K1" s="62"/>
      <c r="L1" s="62"/>
      <c r="M1" s="63"/>
    </row>
    <row r="2" spans="1:13" ht="17">
      <c r="A2" s="1186" t="s">
        <v>414</v>
      </c>
      <c r="B2" s="150" t="s">
        <v>415</v>
      </c>
      <c r="C2" s="247" t="s">
        <v>695</v>
      </c>
      <c r="D2" s="145"/>
      <c r="E2" s="145"/>
      <c r="F2" s="145"/>
      <c r="G2" s="145"/>
      <c r="H2" s="145"/>
      <c r="I2" s="145"/>
      <c r="J2" s="145"/>
      <c r="K2" s="145"/>
      <c r="L2" s="145"/>
      <c r="M2" s="146"/>
    </row>
    <row r="3" spans="1:13" ht="34">
      <c r="A3" s="1187"/>
      <c r="B3" s="162" t="s">
        <v>499</v>
      </c>
      <c r="C3" s="1202" t="s">
        <v>635</v>
      </c>
      <c r="D3" s="1203"/>
      <c r="E3" s="1203"/>
      <c r="F3" s="1203"/>
      <c r="G3" s="1203"/>
      <c r="H3" s="1203"/>
      <c r="I3" s="1203"/>
      <c r="J3" s="1203"/>
      <c r="K3" s="1203"/>
      <c r="L3" s="1203"/>
      <c r="M3" s="1204"/>
    </row>
    <row r="4" spans="1:13" ht="69" customHeight="1">
      <c r="A4" s="1187"/>
      <c r="B4" s="153" t="s">
        <v>290</v>
      </c>
      <c r="C4" s="267" t="s">
        <v>95</v>
      </c>
      <c r="D4" s="123"/>
      <c r="E4" s="124"/>
      <c r="F4" s="1205" t="s">
        <v>291</v>
      </c>
      <c r="G4" s="1206"/>
      <c r="H4" s="268"/>
      <c r="I4" s="1275"/>
      <c r="J4" s="1203"/>
      <c r="K4" s="1203"/>
      <c r="L4" s="1203"/>
      <c r="M4" s="1204"/>
    </row>
    <row r="5" spans="1:13" ht="25.5" customHeight="1">
      <c r="A5" s="1187"/>
      <c r="B5" s="153" t="s">
        <v>418</v>
      </c>
      <c r="C5" s="1388" t="s">
        <v>419</v>
      </c>
      <c r="D5" s="1389"/>
      <c r="E5" s="1389"/>
      <c r="F5" s="1389"/>
      <c r="G5" s="1389"/>
      <c r="H5" s="1389"/>
      <c r="I5" s="1389"/>
      <c r="J5" s="1389"/>
      <c r="K5" s="1389"/>
      <c r="L5" s="1389"/>
      <c r="M5" s="1390"/>
    </row>
    <row r="6" spans="1:13" ht="17">
      <c r="A6" s="1187"/>
      <c r="B6" s="153" t="s">
        <v>420</v>
      </c>
      <c r="C6" s="269" t="s">
        <v>419</v>
      </c>
      <c r="D6" s="126"/>
      <c r="E6" s="126"/>
      <c r="F6" s="126"/>
      <c r="G6" s="126"/>
      <c r="H6" s="126"/>
      <c r="I6" s="126"/>
      <c r="J6" s="126"/>
      <c r="K6" s="126"/>
      <c r="L6" s="126"/>
      <c r="M6" s="127"/>
    </row>
    <row r="7" spans="1:13" ht="17">
      <c r="A7" s="1187"/>
      <c r="B7" s="162" t="s">
        <v>421</v>
      </c>
      <c r="C7" s="1191" t="s">
        <v>10</v>
      </c>
      <c r="D7" s="1192"/>
      <c r="E7" s="128"/>
      <c r="F7" s="128"/>
      <c r="G7" s="129"/>
      <c r="H7" s="67" t="s">
        <v>294</v>
      </c>
      <c r="I7" s="1193" t="s">
        <v>18</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89" t="s">
        <v>327</v>
      </c>
      <c r="D9" s="1190"/>
      <c r="E9" s="28"/>
      <c r="F9" s="1190"/>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81" customHeight="1">
      <c r="A11" s="1187"/>
      <c r="B11" s="162" t="s">
        <v>424</v>
      </c>
      <c r="C11" s="1214" t="s">
        <v>1142</v>
      </c>
      <c r="D11" s="1215"/>
      <c r="E11" s="1215"/>
      <c r="F11" s="1215"/>
      <c r="G11" s="1215"/>
      <c r="H11" s="1215"/>
      <c r="I11" s="1215"/>
      <c r="J11" s="1215"/>
      <c r="K11" s="1215"/>
      <c r="L11" s="1215"/>
      <c r="M11" s="1218"/>
    </row>
    <row r="12" spans="1:13" ht="126" customHeight="1">
      <c r="A12" s="1187"/>
      <c r="B12" s="162" t="s">
        <v>503</v>
      </c>
      <c r="C12" s="1254" t="s">
        <v>1143</v>
      </c>
      <c r="D12" s="1255"/>
      <c r="E12" s="1255"/>
      <c r="F12" s="1255"/>
      <c r="G12" s="1255"/>
      <c r="H12" s="1255"/>
      <c r="I12" s="1255"/>
      <c r="J12" s="1255"/>
      <c r="K12" s="1255"/>
      <c r="L12" s="1255"/>
      <c r="M12" s="1256"/>
    </row>
    <row r="13" spans="1:13" ht="41.25" customHeight="1">
      <c r="A13" s="1187"/>
      <c r="B13" s="162" t="s">
        <v>504</v>
      </c>
      <c r="C13" s="1254" t="s">
        <v>386</v>
      </c>
      <c r="D13" s="1255"/>
      <c r="E13" s="1255"/>
      <c r="F13" s="1255"/>
      <c r="G13" s="1255"/>
      <c r="H13" s="1255"/>
      <c r="I13" s="1255"/>
      <c r="J13" s="1255"/>
      <c r="K13" s="1255"/>
      <c r="L13" s="1255"/>
      <c r="M13" s="1256"/>
    </row>
    <row r="14" spans="1:13" ht="79" customHeight="1">
      <c r="A14" s="1187"/>
      <c r="B14" s="1273" t="s">
        <v>505</v>
      </c>
      <c r="C14" s="1184" t="s">
        <v>86</v>
      </c>
      <c r="D14" s="1185"/>
      <c r="E14" s="91" t="s">
        <v>108</v>
      </c>
      <c r="F14" s="1279" t="s">
        <v>352</v>
      </c>
      <c r="G14" s="1215"/>
      <c r="H14" s="1215"/>
      <c r="I14" s="1215"/>
      <c r="J14" s="1215"/>
      <c r="K14" s="1215"/>
      <c r="L14" s="1215"/>
      <c r="M14" s="1218"/>
    </row>
    <row r="15" spans="1:13">
      <c r="A15" s="1187"/>
      <c r="B15" s="1274"/>
      <c r="C15" s="1184"/>
      <c r="D15" s="1185"/>
      <c r="E15" s="1185"/>
      <c r="F15" s="1185"/>
      <c r="G15" s="1185"/>
      <c r="H15" s="1185"/>
      <c r="I15" s="1185"/>
      <c r="J15" s="1185"/>
      <c r="K15" s="1185"/>
      <c r="L15" s="1185"/>
      <c r="M15" s="1272"/>
    </row>
    <row r="16" spans="1:13" ht="17">
      <c r="A16" s="1178" t="s">
        <v>238</v>
      </c>
      <c r="B16" s="151" t="s">
        <v>280</v>
      </c>
      <c r="C16" s="1184" t="s">
        <v>1</v>
      </c>
      <c r="D16" s="1185"/>
      <c r="E16" s="1185"/>
      <c r="F16" s="1185"/>
      <c r="G16" s="1185"/>
      <c r="H16" s="1185"/>
      <c r="I16" s="1185"/>
      <c r="J16" s="1185"/>
      <c r="K16" s="1185"/>
      <c r="L16" s="1185"/>
      <c r="M16" s="1272"/>
    </row>
    <row r="17" spans="1:13" ht="38.5" customHeight="1">
      <c r="A17" s="1179"/>
      <c r="B17" s="151" t="s">
        <v>507</v>
      </c>
      <c r="C17" s="1184" t="s">
        <v>696</v>
      </c>
      <c r="D17" s="1185"/>
      <c r="E17" s="1185"/>
      <c r="F17" s="1185"/>
      <c r="G17" s="1185"/>
      <c r="H17" s="1185"/>
      <c r="I17" s="1185"/>
      <c r="J17" s="1185"/>
      <c r="K17" s="1185"/>
      <c r="L17" s="1185"/>
      <c r="M17" s="127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20" t="s">
        <v>430</v>
      </c>
      <c r="E23" s="18" t="s">
        <v>436</v>
      </c>
      <c r="F23" s="1391" t="s">
        <v>590</v>
      </c>
      <c r="G23" s="1391"/>
      <c r="H23" s="1391"/>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t="s">
        <v>430</v>
      </c>
      <c r="K26" s="24"/>
      <c r="L26" s="26"/>
      <c r="M26" s="116"/>
    </row>
    <row r="27" spans="1:13" ht="17">
      <c r="A27" s="1179"/>
      <c r="B27" s="1174"/>
      <c r="C27" s="77" t="s">
        <v>441</v>
      </c>
      <c r="D27" s="25"/>
      <c r="E27" s="26"/>
      <c r="F27" s="18" t="s">
        <v>442</v>
      </c>
      <c r="G27" s="19"/>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249">
        <v>0</v>
      </c>
      <c r="E30" s="24"/>
      <c r="F30" s="32" t="s">
        <v>445</v>
      </c>
      <c r="G30" s="19">
        <v>2022</v>
      </c>
      <c r="H30" s="24"/>
      <c r="I30" s="32" t="s">
        <v>446</v>
      </c>
      <c r="J30" s="250" t="s">
        <v>327</v>
      </c>
      <c r="K30" s="101"/>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1084">
        <v>2024</v>
      </c>
      <c r="E33" s="35"/>
      <c r="F33" s="24" t="s">
        <v>449</v>
      </c>
      <c r="G33" s="36" t="s">
        <v>482</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265"/>
      <c r="E36" s="6"/>
      <c r="F36" s="6">
        <v>2024</v>
      </c>
      <c r="G36" s="6"/>
      <c r="H36" s="141">
        <v>2025</v>
      </c>
      <c r="I36" s="141"/>
      <c r="J36" s="141">
        <v>2026</v>
      </c>
      <c r="K36" s="6"/>
      <c r="L36" s="6">
        <v>2027</v>
      </c>
      <c r="M36" s="40"/>
    </row>
    <row r="37" spans="1:13">
      <c r="A37" s="1179"/>
      <c r="B37" s="1174"/>
      <c r="C37" s="88"/>
      <c r="D37" s="262"/>
      <c r="E37" s="9"/>
      <c r="F37" s="262">
        <v>20</v>
      </c>
      <c r="G37" s="9"/>
      <c r="H37" s="262">
        <v>22</v>
      </c>
      <c r="I37" s="9"/>
      <c r="J37" s="262">
        <v>22</v>
      </c>
      <c r="K37" s="9"/>
      <c r="L37" s="262">
        <v>22</v>
      </c>
      <c r="M37" s="100"/>
    </row>
    <row r="38" spans="1:13">
      <c r="A38" s="1179"/>
      <c r="B38" s="1174"/>
      <c r="C38" s="88"/>
      <c r="D38" s="6">
        <v>2028</v>
      </c>
      <c r="E38" s="6"/>
      <c r="F38" s="6">
        <v>2029</v>
      </c>
      <c r="G38" s="6"/>
      <c r="H38" s="141">
        <v>2030</v>
      </c>
      <c r="I38" s="141"/>
      <c r="J38" s="141">
        <v>2031</v>
      </c>
      <c r="K38" s="6"/>
      <c r="L38" s="6">
        <v>2032</v>
      </c>
      <c r="M38" s="16"/>
    </row>
    <row r="39" spans="1:13">
      <c r="A39" s="1179"/>
      <c r="B39" s="1174"/>
      <c r="C39" s="88"/>
      <c r="D39" s="262">
        <v>22</v>
      </c>
      <c r="E39" s="9"/>
      <c r="F39" s="262">
        <v>22</v>
      </c>
      <c r="G39" s="9"/>
      <c r="H39" s="262">
        <v>22</v>
      </c>
      <c r="I39" s="9"/>
      <c r="J39" s="262">
        <v>22</v>
      </c>
      <c r="K39" s="9"/>
      <c r="L39" s="262">
        <v>22</v>
      </c>
      <c r="M39" s="100"/>
    </row>
    <row r="40" spans="1:13">
      <c r="A40" s="1179"/>
      <c r="B40" s="1174"/>
      <c r="C40" s="88"/>
      <c r="D40" s="6">
        <v>2033</v>
      </c>
      <c r="E40" s="6"/>
      <c r="F40" s="6">
        <v>2034</v>
      </c>
      <c r="G40" s="6"/>
      <c r="H40" s="141"/>
      <c r="I40" s="141"/>
      <c r="J40" s="141"/>
      <c r="K40" s="6"/>
      <c r="L40" s="6"/>
      <c r="M40" s="16"/>
    </row>
    <row r="41" spans="1:13">
      <c r="A41" s="1179"/>
      <c r="B41" s="1174"/>
      <c r="C41" s="88"/>
      <c r="D41" s="262">
        <v>22</v>
      </c>
      <c r="E41" s="99"/>
      <c r="F41" s="262">
        <v>22</v>
      </c>
      <c r="G41" s="519"/>
      <c r="H41" s="495"/>
      <c r="I41" s="495"/>
      <c r="J41" s="530"/>
      <c r="K41" s="495"/>
      <c r="L41" s="530"/>
      <c r="M41" s="1083"/>
    </row>
    <row r="42" spans="1:13" ht="17">
      <c r="A42" s="1179"/>
      <c r="B42" s="1174"/>
      <c r="C42" s="88"/>
      <c r="D42" s="10"/>
      <c r="E42" s="99"/>
      <c r="F42" s="97" t="s">
        <v>455</v>
      </c>
      <c r="G42" s="74"/>
      <c r="H42" s="530"/>
      <c r="I42" s="495"/>
      <c r="J42" s="530"/>
      <c r="K42" s="495"/>
      <c r="L42" s="530"/>
      <c r="M42" s="531"/>
    </row>
    <row r="43" spans="1:13">
      <c r="A43" s="1179"/>
      <c r="B43" s="1174"/>
      <c r="C43" s="88"/>
      <c r="D43" s="98"/>
      <c r="E43" s="9"/>
      <c r="F43" s="1392">
        <v>240</v>
      </c>
      <c r="G43" s="1393"/>
      <c r="H43" s="1278"/>
      <c r="I43" s="1278"/>
      <c r="J43" s="102"/>
      <c r="K43" s="6"/>
      <c r="L43" s="102"/>
      <c r="M43" s="90"/>
    </row>
    <row r="44" spans="1:13">
      <c r="A44" s="1179"/>
      <c r="B44" s="1174"/>
      <c r="C44" s="89"/>
      <c r="D44" s="10"/>
      <c r="E44" s="99"/>
      <c r="F44" s="10"/>
      <c r="G44" s="99"/>
      <c r="H44" s="97"/>
      <c r="I44" s="74"/>
      <c r="J44" s="97"/>
      <c r="K44" s="74"/>
      <c r="L44" s="97"/>
      <c r="M44" s="75"/>
    </row>
    <row r="45" spans="1:13" ht="18" customHeight="1">
      <c r="A45" s="1179"/>
      <c r="B45" s="1181" t="s">
        <v>456</v>
      </c>
      <c r="C45" s="79"/>
      <c r="D45" s="23"/>
      <c r="E45" s="23"/>
      <c r="F45" s="23"/>
      <c r="G45" s="23"/>
      <c r="H45" s="23"/>
      <c r="I45" s="23"/>
      <c r="J45" s="23"/>
      <c r="K45" s="23"/>
      <c r="L45" s="26"/>
      <c r="M45" s="116"/>
    </row>
    <row r="46" spans="1:13" ht="17">
      <c r="A46" s="1179"/>
      <c r="B46" s="1174"/>
      <c r="C46" s="117"/>
      <c r="D46" s="41" t="s">
        <v>93</v>
      </c>
      <c r="E46" s="42" t="s">
        <v>95</v>
      </c>
      <c r="F46" s="1176" t="s">
        <v>457</v>
      </c>
      <c r="G46" s="1177"/>
      <c r="H46" s="1177"/>
      <c r="I46" s="1177"/>
      <c r="J46" s="1177"/>
      <c r="K46" s="118" t="s">
        <v>458</v>
      </c>
      <c r="L46" s="1219"/>
      <c r="M46" s="1220"/>
    </row>
    <row r="47" spans="1:13" ht="17">
      <c r="A47" s="1179"/>
      <c r="B47" s="1174"/>
      <c r="C47" s="117"/>
      <c r="D47" s="119"/>
      <c r="E47" s="19" t="s">
        <v>509</v>
      </c>
      <c r="F47" s="1176"/>
      <c r="G47" s="1177"/>
      <c r="H47" s="1177"/>
      <c r="I47" s="1177"/>
      <c r="J47" s="1177"/>
      <c r="K47" s="26"/>
      <c r="L47" s="1221"/>
      <c r="M47" s="1222"/>
    </row>
    <row r="48" spans="1:13">
      <c r="A48" s="1179"/>
      <c r="B48" s="1175"/>
      <c r="C48" s="120"/>
      <c r="D48" s="121"/>
      <c r="E48" s="121"/>
      <c r="F48" s="121"/>
      <c r="G48" s="121"/>
      <c r="H48" s="121"/>
      <c r="I48" s="121"/>
      <c r="J48" s="121"/>
      <c r="K48" s="121"/>
      <c r="L48" s="26"/>
      <c r="M48" s="116"/>
    </row>
    <row r="49" spans="1:13" ht="90" customHeight="1">
      <c r="A49" s="1179"/>
      <c r="B49" s="162" t="s">
        <v>459</v>
      </c>
      <c r="C49" s="1214" t="s">
        <v>1144</v>
      </c>
      <c r="D49" s="1215"/>
      <c r="E49" s="1215"/>
      <c r="F49" s="1215"/>
      <c r="G49" s="1215"/>
      <c r="H49" s="1215"/>
      <c r="I49" s="1215"/>
      <c r="J49" s="1215"/>
      <c r="K49" s="1215"/>
      <c r="L49" s="1215"/>
      <c r="M49" s="1218"/>
    </row>
    <row r="50" spans="1:13" ht="17">
      <c r="A50" s="1179"/>
      <c r="B50" s="151" t="s">
        <v>460</v>
      </c>
      <c r="C50" s="248" t="s">
        <v>327</v>
      </c>
      <c r="D50" s="143"/>
      <c r="E50" s="143"/>
      <c r="F50" s="143"/>
      <c r="G50" s="143"/>
      <c r="H50" s="143"/>
      <c r="I50" s="143"/>
      <c r="J50" s="143"/>
      <c r="K50" s="143"/>
      <c r="L50" s="143"/>
      <c r="M50" s="144"/>
    </row>
    <row r="51" spans="1:13" ht="17">
      <c r="A51" s="1179"/>
      <c r="B51" s="151" t="s">
        <v>461</v>
      </c>
      <c r="C51" s="142">
        <v>60</v>
      </c>
      <c r="D51" s="143"/>
      <c r="E51" s="143"/>
      <c r="F51" s="143"/>
      <c r="G51" s="143"/>
      <c r="H51" s="143"/>
      <c r="I51" s="143"/>
      <c r="J51" s="143"/>
      <c r="K51" s="143"/>
      <c r="L51" s="143"/>
      <c r="M51" s="144"/>
    </row>
    <row r="52" spans="1:13" ht="17">
      <c r="A52" s="1179"/>
      <c r="B52" s="151" t="s">
        <v>462</v>
      </c>
      <c r="C52" s="1576">
        <v>45323</v>
      </c>
      <c r="D52" s="1616"/>
      <c r="E52" s="143"/>
      <c r="F52" s="143"/>
      <c r="G52" s="143"/>
      <c r="H52" s="143"/>
      <c r="I52" s="143"/>
      <c r="J52" s="143"/>
      <c r="K52" s="143"/>
      <c r="L52" s="143"/>
      <c r="M52" s="144"/>
    </row>
    <row r="53" spans="1:13" ht="15.75" customHeight="1">
      <c r="A53" s="1162" t="s">
        <v>250</v>
      </c>
      <c r="B53" s="155" t="s">
        <v>463</v>
      </c>
      <c r="C53" s="1164" t="s">
        <v>487</v>
      </c>
      <c r="D53" s="1165"/>
      <c r="E53" s="1165"/>
      <c r="F53" s="1165"/>
      <c r="G53" s="1165"/>
      <c r="H53" s="1165"/>
      <c r="I53" s="1165"/>
      <c r="J53" s="1165"/>
      <c r="K53" s="1165"/>
      <c r="L53" s="1165"/>
      <c r="M53" s="1166"/>
    </row>
    <row r="54" spans="1:13" ht="17">
      <c r="A54" s="1163"/>
      <c r="B54" s="155" t="s">
        <v>465</v>
      </c>
      <c r="C54" s="1164" t="s">
        <v>466</v>
      </c>
      <c r="D54" s="1165"/>
      <c r="E54" s="1165"/>
      <c r="F54" s="1165"/>
      <c r="G54" s="1165"/>
      <c r="H54" s="1165"/>
      <c r="I54" s="1165"/>
      <c r="J54" s="1165"/>
      <c r="K54" s="1165"/>
      <c r="L54" s="1165"/>
      <c r="M54" s="1166"/>
    </row>
    <row r="55" spans="1:13" ht="17">
      <c r="A55" s="1163"/>
      <c r="B55" s="155" t="s">
        <v>467</v>
      </c>
      <c r="C55" s="1164" t="s">
        <v>327</v>
      </c>
      <c r="D55" s="1165"/>
      <c r="E55" s="1165"/>
      <c r="F55" s="1165"/>
      <c r="G55" s="1165"/>
      <c r="H55" s="1165"/>
      <c r="I55" s="1165"/>
      <c r="J55" s="1165"/>
      <c r="K55" s="1165"/>
      <c r="L55" s="1165"/>
      <c r="M55" s="1166"/>
    </row>
    <row r="56" spans="1:13" ht="15.75" customHeight="1">
      <c r="A56" s="1163"/>
      <c r="B56" s="156" t="s">
        <v>469</v>
      </c>
      <c r="C56" s="1164" t="s">
        <v>328</v>
      </c>
      <c r="D56" s="1165"/>
      <c r="E56" s="1165"/>
      <c r="F56" s="1165"/>
      <c r="G56" s="1165"/>
      <c r="H56" s="1165"/>
      <c r="I56" s="1165"/>
      <c r="J56" s="1165"/>
      <c r="K56" s="1165"/>
      <c r="L56" s="1165"/>
      <c r="M56" s="1166"/>
    </row>
    <row r="57" spans="1:13" ht="15.75" customHeight="1">
      <c r="A57" s="1163"/>
      <c r="B57" s="155" t="s">
        <v>470</v>
      </c>
      <c r="C57" s="1394" t="s">
        <v>471</v>
      </c>
      <c r="D57" s="1165"/>
      <c r="E57" s="1165"/>
      <c r="F57" s="1165"/>
      <c r="G57" s="1165"/>
      <c r="H57" s="1165"/>
      <c r="I57" s="1165"/>
      <c r="J57" s="1165"/>
      <c r="K57" s="1165"/>
      <c r="L57" s="1165"/>
      <c r="M57" s="1166"/>
    </row>
    <row r="58" spans="1:13" ht="18" thickBot="1">
      <c r="A58" s="1170"/>
      <c r="B58" s="155" t="s">
        <v>472</v>
      </c>
      <c r="C58" s="1164"/>
      <c r="D58" s="1165"/>
      <c r="E58" s="1165"/>
      <c r="F58" s="1165"/>
      <c r="G58" s="1165"/>
      <c r="H58" s="1165"/>
      <c r="I58" s="1165"/>
      <c r="J58" s="1165"/>
      <c r="K58" s="1165"/>
      <c r="L58" s="1165"/>
      <c r="M58" s="1166"/>
    </row>
    <row r="59" spans="1:13" ht="15.75" customHeight="1">
      <c r="A59" s="1162" t="s">
        <v>474</v>
      </c>
      <c r="B59" s="157" t="s">
        <v>475</v>
      </c>
      <c r="C59" s="1164" t="s">
        <v>557</v>
      </c>
      <c r="D59" s="1165"/>
      <c r="E59" s="1165"/>
      <c r="F59" s="1165"/>
      <c r="G59" s="1165"/>
      <c r="H59" s="1165"/>
      <c r="I59" s="1165"/>
      <c r="J59" s="1165"/>
      <c r="K59" s="1165"/>
      <c r="L59" s="1165"/>
      <c r="M59" s="1166"/>
    </row>
    <row r="60" spans="1:13" ht="30" customHeight="1">
      <c r="A60" s="1163"/>
      <c r="B60" s="157" t="s">
        <v>476</v>
      </c>
      <c r="C60" s="1164" t="s">
        <v>558</v>
      </c>
      <c r="D60" s="1165"/>
      <c r="E60" s="1165"/>
      <c r="F60" s="1165"/>
      <c r="G60" s="1165"/>
      <c r="H60" s="1165"/>
      <c r="I60" s="1165"/>
      <c r="J60" s="1165"/>
      <c r="K60" s="1165"/>
      <c r="L60" s="1165"/>
      <c r="M60" s="1166"/>
    </row>
    <row r="61" spans="1:13" ht="30" customHeight="1" thickBot="1">
      <c r="A61" s="1163"/>
      <c r="B61" s="158" t="s">
        <v>294</v>
      </c>
      <c r="C61" s="1164" t="s">
        <v>327</v>
      </c>
      <c r="D61" s="1165"/>
      <c r="E61" s="1165"/>
      <c r="F61" s="1165"/>
      <c r="G61" s="1165"/>
      <c r="H61" s="1165"/>
      <c r="I61" s="1165"/>
      <c r="J61" s="1165"/>
      <c r="K61" s="1165"/>
      <c r="L61" s="1165"/>
      <c r="M61" s="1166"/>
    </row>
    <row r="62" spans="1:13" ht="18" thickBot="1">
      <c r="A62" s="149" t="s">
        <v>254</v>
      </c>
      <c r="B62" s="159"/>
      <c r="C62" s="1167"/>
      <c r="D62" s="1285"/>
      <c r="E62" s="1285"/>
      <c r="F62" s="1285"/>
      <c r="G62" s="1285"/>
      <c r="H62" s="1285"/>
      <c r="I62" s="1285"/>
      <c r="J62" s="1285"/>
      <c r="K62" s="1285"/>
      <c r="L62" s="1285"/>
      <c r="M62" s="1286"/>
    </row>
  </sheetData>
  <mergeCells count="49">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F23:H23"/>
    <mergeCell ref="B25:B28"/>
    <mergeCell ref="C52:D52"/>
    <mergeCell ref="B32:B34"/>
    <mergeCell ref="B35:B44"/>
    <mergeCell ref="F43:G43"/>
    <mergeCell ref="H43:I43"/>
    <mergeCell ref="B45:B48"/>
    <mergeCell ref="F46:F47"/>
    <mergeCell ref="G46:J47"/>
    <mergeCell ref="L46:M47"/>
    <mergeCell ref="C49:M49"/>
    <mergeCell ref="C12:M12"/>
    <mergeCell ref="B14:B15"/>
    <mergeCell ref="C14:D14"/>
    <mergeCell ref="F14:M14"/>
    <mergeCell ref="C15:M15"/>
    <mergeCell ref="C3:M3"/>
    <mergeCell ref="C13:M13"/>
    <mergeCell ref="A2:A15"/>
    <mergeCell ref="F4:G4"/>
    <mergeCell ref="I4:M4"/>
    <mergeCell ref="C5:M5"/>
    <mergeCell ref="C7:D7"/>
    <mergeCell ref="I7:M7"/>
    <mergeCell ref="B8:B10"/>
    <mergeCell ref="C9:D9"/>
    <mergeCell ref="F9:G9"/>
    <mergeCell ref="I9:J9"/>
    <mergeCell ref="C10:D10"/>
    <mergeCell ref="F10:G10"/>
    <mergeCell ref="I10:J10"/>
    <mergeCell ref="C11:M11"/>
  </mergeCells>
  <dataValidations count="7">
    <dataValidation type="list" allowBlank="1" showInputMessage="1" showErrorMessage="1" sqref="I7:M7" xr:uid="{E5AECE35-5390-412B-964B-65F39168ABBE}">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45E05EA6-6602-4887-ACF2-87EBA076BC87}"/>
    <dataValidation allowBlank="1" showInputMessage="1" showErrorMessage="1" prompt="Determine si el indicador responde a un enfoque (Derechos Humanos, Género, Diferencial, Poblacional, Ambiental y Territorial). Si responde a más de enfoque separelos por ;" sqref="B16" xr:uid="{C54829B8-7A37-4156-8C5A-392C4ED6AC63}"/>
    <dataValidation allowBlank="1" showInputMessage="1" showErrorMessage="1" prompt="Identifique la meta ODS a que le apunta el indicador de producto. Seleccione de la lista desplegable." sqref="E14" xr:uid="{78C8ADDE-8BC6-4805-A5FD-E7241DFE44B2}"/>
    <dataValidation allowBlank="1" showInputMessage="1" showErrorMessage="1" prompt="Identifique el ODS a que le apunta el indicador de producto. Seleccione de la lista desplegable._x000a_" sqref="B14:B15" xr:uid="{46B8D88C-3539-488A-84C9-F6CC7C3A4D82}"/>
    <dataValidation allowBlank="1" showInputMessage="1" showErrorMessage="1" prompt="Incluir una ficha por cada indicador, ya sea de producto o de resultado" sqref="B1" xr:uid="{9D7CE513-0C91-4570-900A-E081B6F1BBF9}"/>
    <dataValidation allowBlank="1" showInputMessage="1" showErrorMessage="1" prompt="Seleccione de la lista desplegable" sqref="B4 B7 H7" xr:uid="{8CE72AEC-9751-4994-BE1B-72436EECB3E4}"/>
  </dataValidations>
  <hyperlinks>
    <hyperlink ref="C57" r:id="rId1" xr:uid="{70B1B282-1380-4612-BB22-809F1B34DF3E}"/>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4">
        <x14:dataValidation type="list" allowBlank="1" showInputMessage="1" showErrorMessage="1" xr:uid="{84717963-DA8D-4678-A28E-6DD03E85878E}">
          <x14:formula1>
            <xm:f>Desplegables!$L$24:$L$39</xm:f>
          </x14:formula1>
          <xm:sqref>C14:D14</xm:sqref>
        </x14:dataValidation>
        <x14:dataValidation type="list" allowBlank="1" showInputMessage="1" showErrorMessage="1" xr:uid="{2DCC5215-AF45-4FF4-BE77-822F2BA0FF3C}">
          <x14:formula1>
            <xm:f>Desplegables!$I$4:$I$18</xm:f>
          </x14:formula1>
          <xm:sqref>C7</xm:sqref>
        </x14:dataValidation>
        <x14:dataValidation type="list" allowBlank="1" showInputMessage="1" showErrorMessage="1" xr:uid="{2FB488D0-55C0-47E4-BA17-BA86824AD635}">
          <x14:formula1>
            <xm:f>Desplegables!$B$50:$B$52</xm:f>
          </x14:formula1>
          <xm:sqref>G46:J47</xm:sqref>
        </x14:dataValidation>
        <x14:dataValidation type="list" allowBlank="1" showInputMessage="1" showErrorMessage="1" xr:uid="{609EE4AB-894F-446B-A530-379476909293}">
          <x14:formula1>
            <xm:f>Desplegables!$B$45:$B$46</xm:f>
          </x14:formula1>
          <xm:sqref>C4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72D3D-AE30-4686-A3E9-CA2D40185014}">
  <sheetPr>
    <tabColor rgb="FF0070C0"/>
  </sheetPr>
  <dimension ref="A1:M62"/>
  <sheetViews>
    <sheetView topLeftCell="A49" zoomScale="85" zoomScaleNormal="85" workbookViewId="0">
      <selection activeCell="P33" sqref="P33"/>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60"/>
      <c r="B1" s="61" t="s">
        <v>638</v>
      </c>
      <c r="C1" s="62"/>
      <c r="D1" s="62"/>
      <c r="E1" s="62"/>
      <c r="F1" s="62"/>
      <c r="G1" s="62"/>
      <c r="H1" s="62"/>
      <c r="I1" s="62"/>
      <c r="J1" s="62"/>
      <c r="K1" s="62"/>
      <c r="L1" s="62"/>
      <c r="M1" s="63"/>
    </row>
    <row r="2" spans="1:13" ht="17">
      <c r="A2" s="1186" t="s">
        <v>414</v>
      </c>
      <c r="B2" s="150" t="s">
        <v>415</v>
      </c>
      <c r="C2" s="247" t="s">
        <v>1325</v>
      </c>
      <c r="D2" s="145"/>
      <c r="E2" s="145"/>
      <c r="F2" s="145"/>
      <c r="G2" s="145"/>
      <c r="H2" s="145"/>
      <c r="I2" s="145"/>
      <c r="J2" s="145"/>
      <c r="K2" s="145"/>
      <c r="L2" s="145"/>
      <c r="M2" s="146"/>
    </row>
    <row r="3" spans="1:13" ht="34">
      <c r="A3" s="1187"/>
      <c r="B3" s="162" t="s">
        <v>499</v>
      </c>
      <c r="C3" s="1202" t="s">
        <v>635</v>
      </c>
      <c r="D3" s="1203"/>
      <c r="E3" s="1203"/>
      <c r="F3" s="1203"/>
      <c r="G3" s="1203"/>
      <c r="H3" s="1203"/>
      <c r="I3" s="1203"/>
      <c r="J3" s="1203"/>
      <c r="K3" s="1203"/>
      <c r="L3" s="1203"/>
      <c r="M3" s="1204"/>
    </row>
    <row r="4" spans="1:13" ht="36" customHeight="1">
      <c r="A4" s="1187"/>
      <c r="B4" s="153" t="s">
        <v>290</v>
      </c>
      <c r="C4" s="267" t="s">
        <v>95</v>
      </c>
      <c r="D4" s="123"/>
      <c r="E4" s="124"/>
      <c r="F4" s="1205" t="s">
        <v>291</v>
      </c>
      <c r="G4" s="1206"/>
      <c r="H4" s="268"/>
      <c r="I4" s="1275"/>
      <c r="J4" s="1203"/>
      <c r="K4" s="1203"/>
      <c r="L4" s="1203"/>
      <c r="M4" s="1204"/>
    </row>
    <row r="5" spans="1:13" ht="24" customHeight="1">
      <c r="A5" s="1187"/>
      <c r="B5" s="153" t="s">
        <v>418</v>
      </c>
      <c r="C5" s="1388" t="s">
        <v>419</v>
      </c>
      <c r="D5" s="1389"/>
      <c r="E5" s="1389"/>
      <c r="F5" s="1389"/>
      <c r="G5" s="1389"/>
      <c r="H5" s="1389"/>
      <c r="I5" s="1389"/>
      <c r="J5" s="1389"/>
      <c r="K5" s="1389"/>
      <c r="L5" s="1389"/>
      <c r="M5" s="1390"/>
    </row>
    <row r="6" spans="1:13" ht="17">
      <c r="A6" s="1187"/>
      <c r="B6" s="153" t="s">
        <v>420</v>
      </c>
      <c r="C6" s="269" t="s">
        <v>419</v>
      </c>
      <c r="D6" s="126"/>
      <c r="E6" s="126"/>
      <c r="F6" s="126"/>
      <c r="G6" s="126"/>
      <c r="H6" s="126"/>
      <c r="I6" s="126"/>
      <c r="J6" s="126"/>
      <c r="K6" s="126"/>
      <c r="L6" s="126"/>
      <c r="M6" s="127"/>
    </row>
    <row r="7" spans="1:13" ht="17">
      <c r="A7" s="1187"/>
      <c r="B7" s="162" t="s">
        <v>421</v>
      </c>
      <c r="C7" s="1191" t="s">
        <v>10</v>
      </c>
      <c r="D7" s="1192"/>
      <c r="E7" s="128"/>
      <c r="F7" s="128"/>
      <c r="G7" s="129"/>
      <c r="H7" s="67" t="s">
        <v>294</v>
      </c>
      <c r="I7" s="1193" t="s">
        <v>18</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89" t="s">
        <v>327</v>
      </c>
      <c r="D9" s="1190"/>
      <c r="E9" s="28"/>
      <c r="F9" s="1190"/>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84.75" customHeight="1">
      <c r="A11" s="1187"/>
      <c r="B11" s="162" t="s">
        <v>424</v>
      </c>
      <c r="C11" s="1214" t="s">
        <v>1145</v>
      </c>
      <c r="D11" s="1215"/>
      <c r="E11" s="1215"/>
      <c r="F11" s="1215"/>
      <c r="G11" s="1215"/>
      <c r="H11" s="1215"/>
      <c r="I11" s="1215"/>
      <c r="J11" s="1215"/>
      <c r="K11" s="1215"/>
      <c r="L11" s="1215"/>
      <c r="M11" s="1218"/>
    </row>
    <row r="12" spans="1:13" ht="134.25" customHeight="1">
      <c r="A12" s="1187"/>
      <c r="B12" s="162" t="s">
        <v>503</v>
      </c>
      <c r="C12" s="1254" t="s">
        <v>1146</v>
      </c>
      <c r="D12" s="1255"/>
      <c r="E12" s="1255"/>
      <c r="F12" s="1255"/>
      <c r="G12" s="1255"/>
      <c r="H12" s="1255"/>
      <c r="I12" s="1255"/>
      <c r="J12" s="1255"/>
      <c r="K12" s="1255"/>
      <c r="L12" s="1255"/>
      <c r="M12" s="1256"/>
    </row>
    <row r="13" spans="1:13" ht="51" customHeight="1">
      <c r="A13" s="1187"/>
      <c r="B13" s="162" t="s">
        <v>504</v>
      </c>
      <c r="C13" s="1617" t="s">
        <v>386</v>
      </c>
      <c r="D13" s="1618"/>
      <c r="E13" s="1618"/>
      <c r="F13" s="1618"/>
      <c r="G13" s="1618"/>
      <c r="H13" s="1618"/>
      <c r="I13" s="1618"/>
      <c r="J13" s="1618"/>
      <c r="K13" s="1618"/>
      <c r="L13" s="1618"/>
      <c r="M13" s="1619"/>
    </row>
    <row r="14" spans="1:13" ht="79" customHeight="1">
      <c r="A14" s="1187"/>
      <c r="B14" s="1273" t="s">
        <v>505</v>
      </c>
      <c r="C14" s="1184" t="s">
        <v>86</v>
      </c>
      <c r="D14" s="1185"/>
      <c r="E14" s="91" t="s">
        <v>108</v>
      </c>
      <c r="F14" s="1279" t="s">
        <v>352</v>
      </c>
      <c r="G14" s="1215"/>
      <c r="H14" s="1215"/>
      <c r="I14" s="1215"/>
      <c r="J14" s="1215"/>
      <c r="K14" s="1215"/>
      <c r="L14" s="1215"/>
      <c r="M14" s="1218"/>
    </row>
    <row r="15" spans="1:13">
      <c r="A15" s="1187"/>
      <c r="B15" s="1274"/>
      <c r="C15" s="1184"/>
      <c r="D15" s="1185"/>
      <c r="E15" s="1185"/>
      <c r="F15" s="1185"/>
      <c r="G15" s="1185"/>
      <c r="H15" s="1185"/>
      <c r="I15" s="1185"/>
      <c r="J15" s="1185"/>
      <c r="K15" s="1185"/>
      <c r="L15" s="1185"/>
      <c r="M15" s="1272"/>
    </row>
    <row r="16" spans="1:13" ht="17">
      <c r="A16" s="1178" t="s">
        <v>238</v>
      </c>
      <c r="B16" s="151" t="s">
        <v>280</v>
      </c>
      <c r="C16" s="1184" t="s">
        <v>1</v>
      </c>
      <c r="D16" s="1185"/>
      <c r="E16" s="1185"/>
      <c r="F16" s="1185"/>
      <c r="G16" s="1185"/>
      <c r="H16" s="1185"/>
      <c r="I16" s="1185"/>
      <c r="J16" s="1185"/>
      <c r="K16" s="1185"/>
      <c r="L16" s="1185"/>
      <c r="M16" s="1272"/>
    </row>
    <row r="17" spans="1:13" ht="38.5" customHeight="1">
      <c r="A17" s="1179"/>
      <c r="B17" s="151" t="s">
        <v>507</v>
      </c>
      <c r="C17" s="1184" t="s">
        <v>738</v>
      </c>
      <c r="D17" s="1185"/>
      <c r="E17" s="1185"/>
      <c r="F17" s="1185"/>
      <c r="G17" s="1185"/>
      <c r="H17" s="1185"/>
      <c r="I17" s="1185"/>
      <c r="J17" s="1185"/>
      <c r="K17" s="1185"/>
      <c r="L17" s="1185"/>
      <c r="M17" s="127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20" t="s">
        <v>430</v>
      </c>
      <c r="E23" s="18" t="s">
        <v>436</v>
      </c>
      <c r="F23" s="1391" t="s">
        <v>550</v>
      </c>
      <c r="G23" s="1391"/>
      <c r="H23" s="1391"/>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t="s">
        <v>430</v>
      </c>
      <c r="K26" s="24"/>
      <c r="L26" s="26"/>
      <c r="M26" s="116"/>
    </row>
    <row r="27" spans="1:13" ht="17">
      <c r="A27" s="1179"/>
      <c r="B27" s="1174"/>
      <c r="C27" s="77" t="s">
        <v>441</v>
      </c>
      <c r="D27" s="25"/>
      <c r="E27" s="26"/>
      <c r="F27" s="18" t="s">
        <v>442</v>
      </c>
      <c r="G27" s="19"/>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249" t="s">
        <v>324</v>
      </c>
      <c r="E30" s="24"/>
      <c r="F30" s="32" t="s">
        <v>445</v>
      </c>
      <c r="G30" s="19">
        <v>2022</v>
      </c>
      <c r="H30" s="24"/>
      <c r="I30" s="32" t="s">
        <v>446</v>
      </c>
      <c r="J30" s="448"/>
      <c r="K30" s="101"/>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1084">
        <v>2024</v>
      </c>
      <c r="E33" s="35"/>
      <c r="F33" s="24" t="s">
        <v>449</v>
      </c>
      <c r="G33" s="36" t="s">
        <v>482</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265"/>
      <c r="E36" s="6"/>
      <c r="F36" s="352"/>
      <c r="G36" s="6"/>
      <c r="H36" s="498">
        <v>2024</v>
      </c>
      <c r="I36" s="141"/>
      <c r="J36" s="498">
        <v>2025</v>
      </c>
      <c r="K36" s="6"/>
      <c r="L36" s="352">
        <v>2026</v>
      </c>
      <c r="M36" s="40"/>
    </row>
    <row r="37" spans="1:13">
      <c r="A37" s="1179"/>
      <c r="B37" s="1174"/>
      <c r="C37" s="88"/>
      <c r="D37" s="482"/>
      <c r="E37" s="6"/>
      <c r="F37" s="532"/>
      <c r="G37" s="9"/>
      <c r="H37" s="516">
        <v>20</v>
      </c>
      <c r="I37" s="9"/>
      <c r="J37" s="516">
        <v>20</v>
      </c>
      <c r="K37" s="9"/>
      <c r="L37" s="515">
        <v>20</v>
      </c>
      <c r="M37" s="100"/>
    </row>
    <row r="38" spans="1:13">
      <c r="A38" s="1179"/>
      <c r="B38" s="1174"/>
      <c r="C38" s="88"/>
      <c r="D38" s="352">
        <v>2027</v>
      </c>
      <c r="E38" s="6"/>
      <c r="F38" s="352">
        <v>2028</v>
      </c>
      <c r="G38" s="6"/>
      <c r="H38" s="498">
        <v>2029</v>
      </c>
      <c r="I38" s="141"/>
      <c r="J38" s="498">
        <v>2030</v>
      </c>
      <c r="K38" s="6"/>
      <c r="L38" s="6">
        <v>2031</v>
      </c>
      <c r="M38" s="16"/>
    </row>
    <row r="39" spans="1:13">
      <c r="A39" s="1179"/>
      <c r="B39" s="1174"/>
      <c r="C39" s="88"/>
      <c r="D39" s="516">
        <v>20</v>
      </c>
      <c r="E39" s="9"/>
      <c r="F39" s="515">
        <v>20</v>
      </c>
      <c r="G39" s="9"/>
      <c r="H39" s="516">
        <v>20</v>
      </c>
      <c r="I39" s="9"/>
      <c r="J39" s="515">
        <v>20</v>
      </c>
      <c r="K39" s="9"/>
      <c r="L39" s="262">
        <v>20</v>
      </c>
      <c r="M39" s="100"/>
    </row>
    <row r="40" spans="1:13" ht="17">
      <c r="A40" s="1179"/>
      <c r="B40" s="1174"/>
      <c r="C40" s="88"/>
      <c r="D40" s="352">
        <v>2032</v>
      </c>
      <c r="E40" s="6"/>
      <c r="F40" s="6">
        <v>2033</v>
      </c>
      <c r="G40" s="6"/>
      <c r="H40" s="498">
        <v>2034</v>
      </c>
      <c r="I40" s="141"/>
      <c r="J40" s="141"/>
      <c r="K40" s="6"/>
      <c r="L40" s="6" t="s">
        <v>454</v>
      </c>
      <c r="M40" s="16"/>
    </row>
    <row r="41" spans="1:13">
      <c r="A41" s="1179"/>
      <c r="B41" s="1174"/>
      <c r="C41" s="88"/>
      <c r="D41" s="515">
        <v>20</v>
      </c>
      <c r="E41" s="9"/>
      <c r="F41" s="262">
        <v>20</v>
      </c>
      <c r="G41" s="9"/>
      <c r="H41" s="447">
        <v>20</v>
      </c>
      <c r="I41" s="9"/>
      <c r="J41" s="98"/>
      <c r="K41" s="9"/>
      <c r="L41" s="98"/>
      <c r="M41" s="100"/>
    </row>
    <row r="42" spans="1:13" ht="17">
      <c r="A42" s="1179"/>
      <c r="B42" s="1174"/>
      <c r="C42" s="88"/>
      <c r="D42" s="10" t="s">
        <v>454</v>
      </c>
      <c r="E42" s="99"/>
      <c r="F42" s="10" t="s">
        <v>455</v>
      </c>
      <c r="G42" s="99"/>
      <c r="H42" s="69"/>
      <c r="I42" s="70"/>
      <c r="J42" s="69"/>
      <c r="K42" s="70"/>
      <c r="L42" s="69"/>
      <c r="M42" s="71"/>
    </row>
    <row r="43" spans="1:13">
      <c r="A43" s="1179"/>
      <c r="B43" s="1174"/>
      <c r="C43" s="88"/>
      <c r="D43" s="98"/>
      <c r="E43" s="9"/>
      <c r="F43" s="1392">
        <v>220</v>
      </c>
      <c r="G43" s="1393"/>
      <c r="H43" s="1278"/>
      <c r="I43" s="1278"/>
      <c r="J43" s="102"/>
      <c r="K43" s="6"/>
      <c r="L43" s="102"/>
      <c r="M43" s="90"/>
    </row>
    <row r="44" spans="1:13">
      <c r="A44" s="1179"/>
      <c r="B44" s="1174"/>
      <c r="C44" s="89"/>
      <c r="D44" s="10"/>
      <c r="E44" s="99"/>
      <c r="F44" s="10"/>
      <c r="G44" s="99"/>
      <c r="H44" s="97"/>
      <c r="I44" s="74"/>
      <c r="J44" s="97"/>
      <c r="K44" s="74"/>
      <c r="L44" s="97"/>
      <c r="M44" s="75"/>
    </row>
    <row r="45" spans="1:13" ht="18" customHeight="1">
      <c r="A45" s="1179"/>
      <c r="B45" s="1181" t="s">
        <v>456</v>
      </c>
      <c r="C45" s="79"/>
      <c r="D45" s="23"/>
      <c r="E45" s="23"/>
      <c r="F45" s="23"/>
      <c r="G45" s="23"/>
      <c r="H45" s="23"/>
      <c r="I45" s="23"/>
      <c r="J45" s="23"/>
      <c r="K45" s="23"/>
      <c r="L45" s="26"/>
      <c r="M45" s="116"/>
    </row>
    <row r="46" spans="1:13" ht="17">
      <c r="A46" s="1179"/>
      <c r="B46" s="1174"/>
      <c r="C46" s="117"/>
      <c r="D46" s="41" t="s">
        <v>93</v>
      </c>
      <c r="E46" s="42" t="s">
        <v>95</v>
      </c>
      <c r="F46" s="1176" t="s">
        <v>457</v>
      </c>
      <c r="G46" s="1177"/>
      <c r="H46" s="1177"/>
      <c r="I46" s="1177"/>
      <c r="J46" s="1177"/>
      <c r="K46" s="118" t="s">
        <v>458</v>
      </c>
      <c r="L46" s="1219"/>
      <c r="M46" s="1220"/>
    </row>
    <row r="47" spans="1:13" ht="17">
      <c r="A47" s="1179"/>
      <c r="B47" s="1174"/>
      <c r="C47" s="117"/>
      <c r="D47" s="119"/>
      <c r="E47" s="19" t="s">
        <v>430</v>
      </c>
      <c r="F47" s="1176"/>
      <c r="G47" s="1177"/>
      <c r="H47" s="1177"/>
      <c r="I47" s="1177"/>
      <c r="J47" s="1177"/>
      <c r="K47" s="26"/>
      <c r="L47" s="1221"/>
      <c r="M47" s="1222"/>
    </row>
    <row r="48" spans="1:13">
      <c r="A48" s="1179"/>
      <c r="B48" s="1175"/>
      <c r="C48" s="120"/>
      <c r="D48" s="121"/>
      <c r="E48" s="121"/>
      <c r="F48" s="121"/>
      <c r="G48" s="121"/>
      <c r="H48" s="121"/>
      <c r="I48" s="121"/>
      <c r="J48" s="121"/>
      <c r="K48" s="121"/>
      <c r="L48" s="26"/>
      <c r="M48" s="116"/>
    </row>
    <row r="49" spans="1:13" ht="90" customHeight="1">
      <c r="A49" s="1179"/>
      <c r="B49" s="162" t="s">
        <v>459</v>
      </c>
      <c r="C49" s="1214" t="s">
        <v>1147</v>
      </c>
      <c r="D49" s="1215"/>
      <c r="E49" s="1215"/>
      <c r="F49" s="1215"/>
      <c r="G49" s="1215"/>
      <c r="H49" s="1215"/>
      <c r="I49" s="1215"/>
      <c r="J49" s="1215"/>
      <c r="K49" s="1215"/>
      <c r="L49" s="1215"/>
      <c r="M49" s="1218"/>
    </row>
    <row r="50" spans="1:13" ht="17">
      <c r="A50" s="1179"/>
      <c r="B50" s="151" t="s">
        <v>460</v>
      </c>
      <c r="C50" s="248" t="s">
        <v>327</v>
      </c>
      <c r="D50" s="143"/>
      <c r="E50" s="143"/>
      <c r="F50" s="143"/>
      <c r="G50" s="143"/>
      <c r="H50" s="143"/>
      <c r="I50" s="143"/>
      <c r="J50" s="143"/>
      <c r="K50" s="143"/>
      <c r="L50" s="143"/>
      <c r="M50" s="144"/>
    </row>
    <row r="51" spans="1:13" ht="17">
      <c r="A51" s="1179"/>
      <c r="B51" s="151" t="s">
        <v>461</v>
      </c>
      <c r="C51" s="142">
        <v>30</v>
      </c>
      <c r="D51" s="143"/>
      <c r="E51" s="143"/>
      <c r="F51" s="143"/>
      <c r="G51" s="143"/>
      <c r="H51" s="143"/>
      <c r="I51" s="143"/>
      <c r="J51" s="143"/>
      <c r="K51" s="143"/>
      <c r="L51" s="143"/>
      <c r="M51" s="144"/>
    </row>
    <row r="52" spans="1:13" ht="34">
      <c r="A52" s="1179"/>
      <c r="B52" s="151" t="s">
        <v>462</v>
      </c>
      <c r="C52" s="252" t="s">
        <v>556</v>
      </c>
      <c r="D52" s="143"/>
      <c r="E52" s="143"/>
      <c r="F52" s="143"/>
      <c r="G52" s="143"/>
      <c r="H52" s="143"/>
      <c r="I52" s="143"/>
      <c r="J52" s="143"/>
      <c r="K52" s="143"/>
      <c r="L52" s="143"/>
      <c r="M52" s="144"/>
    </row>
    <row r="53" spans="1:13" ht="15.75" customHeight="1">
      <c r="A53" s="1162" t="s">
        <v>250</v>
      </c>
      <c r="B53" s="155" t="s">
        <v>463</v>
      </c>
      <c r="C53" s="1164" t="s">
        <v>487</v>
      </c>
      <c r="D53" s="1165"/>
      <c r="E53" s="1165"/>
      <c r="F53" s="1165"/>
      <c r="G53" s="1165"/>
      <c r="H53" s="1165"/>
      <c r="I53" s="1165"/>
      <c r="J53" s="1165"/>
      <c r="K53" s="1165"/>
      <c r="L53" s="1165"/>
      <c r="M53" s="1166"/>
    </row>
    <row r="54" spans="1:13" ht="17">
      <c r="A54" s="1163"/>
      <c r="B54" s="155" t="s">
        <v>465</v>
      </c>
      <c r="C54" s="1164" t="s">
        <v>466</v>
      </c>
      <c r="D54" s="1165"/>
      <c r="E54" s="1165"/>
      <c r="F54" s="1165"/>
      <c r="G54" s="1165"/>
      <c r="H54" s="1165"/>
      <c r="I54" s="1165"/>
      <c r="J54" s="1165"/>
      <c r="K54" s="1165"/>
      <c r="L54" s="1165"/>
      <c r="M54" s="1166"/>
    </row>
    <row r="55" spans="1:13" ht="17">
      <c r="A55" s="1163"/>
      <c r="B55" s="155" t="s">
        <v>467</v>
      </c>
      <c r="C55" s="1164" t="s">
        <v>327</v>
      </c>
      <c r="D55" s="1165"/>
      <c r="E55" s="1165"/>
      <c r="F55" s="1165"/>
      <c r="G55" s="1165"/>
      <c r="H55" s="1165"/>
      <c r="I55" s="1165"/>
      <c r="J55" s="1165"/>
      <c r="K55" s="1165"/>
      <c r="L55" s="1165"/>
      <c r="M55" s="1166"/>
    </row>
    <row r="56" spans="1:13" ht="15.75" customHeight="1">
      <c r="A56" s="1163"/>
      <c r="B56" s="156" t="s">
        <v>469</v>
      </c>
      <c r="C56" s="1164" t="s">
        <v>328</v>
      </c>
      <c r="D56" s="1165"/>
      <c r="E56" s="1165"/>
      <c r="F56" s="1165"/>
      <c r="G56" s="1165"/>
      <c r="H56" s="1165"/>
      <c r="I56" s="1165"/>
      <c r="J56" s="1165"/>
      <c r="K56" s="1165"/>
      <c r="L56" s="1165"/>
      <c r="M56" s="1166"/>
    </row>
    <row r="57" spans="1:13" ht="15.75" customHeight="1">
      <c r="A57" s="1163"/>
      <c r="B57" s="155" t="s">
        <v>470</v>
      </c>
      <c r="C57" s="1394" t="s">
        <v>471</v>
      </c>
      <c r="D57" s="1165"/>
      <c r="E57" s="1165"/>
      <c r="F57" s="1165"/>
      <c r="G57" s="1165"/>
      <c r="H57" s="1165"/>
      <c r="I57" s="1165"/>
      <c r="J57" s="1165"/>
      <c r="K57" s="1165"/>
      <c r="L57" s="1165"/>
      <c r="M57" s="1166"/>
    </row>
    <row r="58" spans="1:13" ht="18" thickBot="1">
      <c r="A58" s="1170"/>
      <c r="B58" s="155" t="s">
        <v>472</v>
      </c>
      <c r="C58" s="1164"/>
      <c r="D58" s="1165"/>
      <c r="E58" s="1165"/>
      <c r="F58" s="1165"/>
      <c r="G58" s="1165"/>
      <c r="H58" s="1165"/>
      <c r="I58" s="1165"/>
      <c r="J58" s="1165"/>
      <c r="K58" s="1165"/>
      <c r="L58" s="1165"/>
      <c r="M58" s="1166"/>
    </row>
    <row r="59" spans="1:13" ht="15.75" customHeight="1">
      <c r="A59" s="1162" t="s">
        <v>474</v>
      </c>
      <c r="B59" s="157" t="s">
        <v>475</v>
      </c>
      <c r="C59" s="1164" t="s">
        <v>557</v>
      </c>
      <c r="D59" s="1165"/>
      <c r="E59" s="1165"/>
      <c r="F59" s="1165"/>
      <c r="G59" s="1165"/>
      <c r="H59" s="1165"/>
      <c r="I59" s="1165"/>
      <c r="J59" s="1165"/>
      <c r="K59" s="1165"/>
      <c r="L59" s="1165"/>
      <c r="M59" s="1166"/>
    </row>
    <row r="60" spans="1:13" ht="30" customHeight="1">
      <c r="A60" s="1163"/>
      <c r="B60" s="157" t="s">
        <v>476</v>
      </c>
      <c r="C60" s="1164" t="s">
        <v>558</v>
      </c>
      <c r="D60" s="1165"/>
      <c r="E60" s="1165"/>
      <c r="F60" s="1165"/>
      <c r="G60" s="1165"/>
      <c r="H60" s="1165"/>
      <c r="I60" s="1165"/>
      <c r="J60" s="1165"/>
      <c r="K60" s="1165"/>
      <c r="L60" s="1165"/>
      <c r="M60" s="1166"/>
    </row>
    <row r="61" spans="1:13" ht="30" customHeight="1" thickBot="1">
      <c r="A61" s="1163"/>
      <c r="B61" s="158" t="s">
        <v>294</v>
      </c>
      <c r="C61" s="1164" t="s">
        <v>327</v>
      </c>
      <c r="D61" s="1165"/>
      <c r="E61" s="1165"/>
      <c r="F61" s="1165"/>
      <c r="G61" s="1165"/>
      <c r="H61" s="1165"/>
      <c r="I61" s="1165"/>
      <c r="J61" s="1165"/>
      <c r="K61" s="1165"/>
      <c r="L61" s="1165"/>
      <c r="M61" s="1166"/>
    </row>
    <row r="62" spans="1:13" ht="18" thickBot="1">
      <c r="A62" s="149" t="s">
        <v>254</v>
      </c>
      <c r="B62" s="159"/>
      <c r="C62" s="1443"/>
      <c r="D62" s="1620"/>
      <c r="E62" s="1620"/>
      <c r="F62" s="1620"/>
      <c r="G62" s="1620"/>
      <c r="H62" s="1620"/>
      <c r="I62" s="1620"/>
      <c r="J62" s="1620"/>
      <c r="K62" s="1620"/>
      <c r="L62" s="1620"/>
      <c r="M62" s="1621"/>
    </row>
  </sheetData>
  <mergeCells count="48">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F23:H23"/>
    <mergeCell ref="B25:B28"/>
    <mergeCell ref="B32:B34"/>
    <mergeCell ref="B35:B44"/>
    <mergeCell ref="F43:G43"/>
    <mergeCell ref="H43:I43"/>
    <mergeCell ref="B45:B48"/>
    <mergeCell ref="F46:F47"/>
    <mergeCell ref="G46:J47"/>
    <mergeCell ref="L46:M47"/>
    <mergeCell ref="C49:M49"/>
    <mergeCell ref="C12:M12"/>
    <mergeCell ref="B14:B15"/>
    <mergeCell ref="C14:D14"/>
    <mergeCell ref="F14:M14"/>
    <mergeCell ref="C15:M15"/>
    <mergeCell ref="C3:M3"/>
    <mergeCell ref="C13:M13"/>
    <mergeCell ref="A2:A15"/>
    <mergeCell ref="F4:G4"/>
    <mergeCell ref="I4:M4"/>
    <mergeCell ref="C5:M5"/>
    <mergeCell ref="C7:D7"/>
    <mergeCell ref="I7:M7"/>
    <mergeCell ref="B8:B10"/>
    <mergeCell ref="C9:D9"/>
    <mergeCell ref="F9:G9"/>
    <mergeCell ref="I9:J9"/>
    <mergeCell ref="C10:D10"/>
    <mergeCell ref="F10:G10"/>
    <mergeCell ref="I10:J10"/>
    <mergeCell ref="C11:M11"/>
  </mergeCells>
  <dataValidations count="7">
    <dataValidation allowBlank="1" showInputMessage="1" showErrorMessage="1" prompt="Seleccione de la lista desplegable" sqref="B4 B7 H7" xr:uid="{DCD20372-1460-4EB0-BC78-7545F0405E59}"/>
    <dataValidation allowBlank="1" showInputMessage="1" showErrorMessage="1" prompt="Incluir una ficha por cada indicador, ya sea de producto o de resultado" sqref="B1" xr:uid="{98F2E7DE-0DA4-48A4-AC5E-6D297391BE43}"/>
    <dataValidation allowBlank="1" showInputMessage="1" showErrorMessage="1" prompt="Identifique el ODS a que le apunta el indicador de producto. Seleccione de la lista desplegable._x000a_" sqref="B14:B15" xr:uid="{1EBF95F3-D804-4139-B52D-437F3DBCDF9D}"/>
    <dataValidation allowBlank="1" showInputMessage="1" showErrorMessage="1" prompt="Identifique la meta ODS a que le apunta el indicador de producto. Seleccione de la lista desplegable." sqref="E14" xr:uid="{2BAB07C9-28F2-4A02-A6BA-E15B7D009CB1}"/>
    <dataValidation allowBlank="1" showInputMessage="1" showErrorMessage="1" prompt="Determine si el indicador responde a un enfoque (Derechos Humanos, Género, Diferencial, Poblacional, Ambiental y Territorial). Si responde a más de enfoque separelos por ;" sqref="B16" xr:uid="{8BFCEAF0-B316-4FE5-B15B-9A1E517B72C4}"/>
    <dataValidation allowBlank="1" showInputMessage="1" showErrorMessage="1" prompt="Si corresponde a un indicador del PDD, identifique el código de la meta el cual se encuentra en el listado de indicadores del plan que se encuentra en la caja de herramientas._x000a__x000a_" sqref="F4" xr:uid="{5F2A459B-636F-4BE4-9481-FBDD37D71EF1}"/>
    <dataValidation type="list" allowBlank="1" showInputMessage="1" showErrorMessage="1" sqref="I7:M7" xr:uid="{7806BF3D-5EAB-4644-9BC3-425353EC5D6B}">
      <formula1>INDIRECT($C$7)</formula1>
    </dataValidation>
  </dataValidations>
  <hyperlinks>
    <hyperlink ref="C57" r:id="rId1" xr:uid="{29DE52BD-157A-429B-B64C-3F9A98D14019}"/>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4">
        <x14:dataValidation type="list" allowBlank="1" showInputMessage="1" showErrorMessage="1" xr:uid="{E7CB8825-367F-4D01-9E6C-700EC4365E3D}">
          <x14:formula1>
            <xm:f>Desplegables!$B$45:$B$46</xm:f>
          </x14:formula1>
          <xm:sqref>C4</xm:sqref>
        </x14:dataValidation>
        <x14:dataValidation type="list" allowBlank="1" showInputMessage="1" showErrorMessage="1" xr:uid="{48607CF9-A29D-4E48-9AB0-EE87485029F9}">
          <x14:formula1>
            <xm:f>Desplegables!$B$50:$B$52</xm:f>
          </x14:formula1>
          <xm:sqref>G46:J47</xm:sqref>
        </x14:dataValidation>
        <x14:dataValidation type="list" allowBlank="1" showInputMessage="1" showErrorMessage="1" xr:uid="{80F1899B-565B-4BDD-91D2-34F3CA06F2D8}">
          <x14:formula1>
            <xm:f>Desplegables!$I$4:$I$18</xm:f>
          </x14:formula1>
          <xm:sqref>C7</xm:sqref>
        </x14:dataValidation>
        <x14:dataValidation type="list" allowBlank="1" showInputMessage="1" showErrorMessage="1" xr:uid="{69A14DD5-FDA5-40B8-B288-AD30D5B5270A}">
          <x14:formula1>
            <xm:f>Desplegables!$L$24:$L$39</xm:f>
          </x14:formula1>
          <xm:sqref>C14:D14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A81EF-FAC3-44F1-B2AB-B92765397F39}">
  <sheetPr>
    <tabColor rgb="FF0070C0"/>
  </sheetPr>
  <dimension ref="A1:M62"/>
  <sheetViews>
    <sheetView topLeftCell="A48" zoomScaleNormal="100" workbookViewId="0">
      <selection activeCell="O37" sqref="O37"/>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60"/>
      <c r="B1" s="61" t="s">
        <v>639</v>
      </c>
      <c r="C1" s="62"/>
      <c r="D1" s="62"/>
      <c r="E1" s="62"/>
      <c r="F1" s="62"/>
      <c r="G1" s="62"/>
      <c r="H1" s="62"/>
      <c r="I1" s="62"/>
      <c r="J1" s="62"/>
      <c r="K1" s="62"/>
      <c r="L1" s="62"/>
      <c r="M1" s="63"/>
    </row>
    <row r="2" spans="1:13" ht="17">
      <c r="A2" s="1186" t="s">
        <v>414</v>
      </c>
      <c r="B2" s="150" t="s">
        <v>415</v>
      </c>
      <c r="C2" s="247" t="s">
        <v>1039</v>
      </c>
      <c r="D2" s="145"/>
      <c r="E2" s="145"/>
      <c r="F2" s="145"/>
      <c r="G2" s="145"/>
      <c r="H2" s="145"/>
      <c r="I2" s="145"/>
      <c r="J2" s="145"/>
      <c r="K2" s="145"/>
      <c r="L2" s="145"/>
      <c r="M2" s="146"/>
    </row>
    <row r="3" spans="1:13" ht="33.75" customHeight="1">
      <c r="A3" s="1187"/>
      <c r="B3" s="162" t="s">
        <v>499</v>
      </c>
      <c r="C3" s="1202" t="s">
        <v>800</v>
      </c>
      <c r="D3" s="1203"/>
      <c r="E3" s="1203"/>
      <c r="F3" s="1203"/>
      <c r="G3" s="1203"/>
      <c r="H3" s="1203"/>
      <c r="I3" s="1203"/>
      <c r="J3" s="1203"/>
      <c r="K3" s="1203"/>
      <c r="L3" s="1203"/>
      <c r="M3" s="1204"/>
    </row>
    <row r="4" spans="1:13" ht="30.75" customHeight="1">
      <c r="A4" s="1187"/>
      <c r="B4" s="153" t="s">
        <v>290</v>
      </c>
      <c r="C4" s="267" t="s">
        <v>95</v>
      </c>
      <c r="D4" s="123"/>
      <c r="E4" s="124"/>
      <c r="F4" s="1205" t="s">
        <v>291</v>
      </c>
      <c r="G4" s="1206"/>
      <c r="H4" s="268"/>
      <c r="I4" s="1275"/>
      <c r="J4" s="1203"/>
      <c r="K4" s="1203"/>
      <c r="L4" s="1203"/>
      <c r="M4" s="1204"/>
    </row>
    <row r="5" spans="1:13" ht="28.5" customHeight="1">
      <c r="A5" s="1187"/>
      <c r="B5" s="153" t="s">
        <v>418</v>
      </c>
      <c r="C5" s="1388" t="s">
        <v>419</v>
      </c>
      <c r="D5" s="1389"/>
      <c r="E5" s="1389"/>
      <c r="F5" s="1389"/>
      <c r="G5" s="1389"/>
      <c r="H5" s="1389"/>
      <c r="I5" s="1389"/>
      <c r="J5" s="1389"/>
      <c r="K5" s="1389"/>
      <c r="L5" s="1389"/>
      <c r="M5" s="1390"/>
    </row>
    <row r="6" spans="1:13" ht="17">
      <c r="A6" s="1187"/>
      <c r="B6" s="153" t="s">
        <v>420</v>
      </c>
      <c r="C6" s="269" t="s">
        <v>419</v>
      </c>
      <c r="D6" s="126"/>
      <c r="E6" s="126"/>
      <c r="F6" s="126"/>
      <c r="G6" s="126"/>
      <c r="H6" s="126"/>
      <c r="I6" s="126"/>
      <c r="J6" s="126"/>
      <c r="K6" s="126"/>
      <c r="L6" s="126"/>
      <c r="M6" s="127"/>
    </row>
    <row r="7" spans="1:13" ht="17">
      <c r="A7" s="1187"/>
      <c r="B7" s="162" t="s">
        <v>421</v>
      </c>
      <c r="C7" s="1191" t="s">
        <v>10</v>
      </c>
      <c r="D7" s="1192"/>
      <c r="E7" s="128"/>
      <c r="F7" s="128"/>
      <c r="G7" s="129"/>
      <c r="H7" s="67" t="s">
        <v>294</v>
      </c>
      <c r="I7" s="1193" t="s">
        <v>18</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89" t="s">
        <v>327</v>
      </c>
      <c r="D9" s="1190"/>
      <c r="E9" s="28"/>
      <c r="F9" s="1190"/>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121.5" customHeight="1">
      <c r="A11" s="1187"/>
      <c r="B11" s="162" t="s">
        <v>424</v>
      </c>
      <c r="C11" s="1214" t="s">
        <v>1148</v>
      </c>
      <c r="D11" s="1215"/>
      <c r="E11" s="1215"/>
      <c r="F11" s="1215"/>
      <c r="G11" s="1215"/>
      <c r="H11" s="1215"/>
      <c r="I11" s="1215"/>
      <c r="J11" s="1215"/>
      <c r="K11" s="1215"/>
      <c r="L11" s="1215"/>
      <c r="M11" s="1218"/>
    </row>
    <row r="12" spans="1:13" ht="192" customHeight="1">
      <c r="A12" s="1187"/>
      <c r="B12" s="162" t="s">
        <v>503</v>
      </c>
      <c r="C12" s="1235" t="s">
        <v>1150</v>
      </c>
      <c r="D12" s="1233"/>
      <c r="E12" s="1233"/>
      <c r="F12" s="1233"/>
      <c r="G12" s="1233"/>
      <c r="H12" s="1233"/>
      <c r="I12" s="1233"/>
      <c r="J12" s="1233"/>
      <c r="K12" s="1233"/>
      <c r="L12" s="1233"/>
      <c r="M12" s="1234"/>
    </row>
    <row r="13" spans="1:13" ht="41.25" customHeight="1">
      <c r="A13" s="1187"/>
      <c r="B13" s="162" t="s">
        <v>504</v>
      </c>
      <c r="C13" s="1254" t="s">
        <v>388</v>
      </c>
      <c r="D13" s="1255"/>
      <c r="E13" s="1255"/>
      <c r="F13" s="1255"/>
      <c r="G13" s="1255"/>
      <c r="H13" s="1255"/>
      <c r="I13" s="1255"/>
      <c r="J13" s="1255"/>
      <c r="K13" s="1255"/>
      <c r="L13" s="1255"/>
      <c r="M13" s="1256"/>
    </row>
    <row r="14" spans="1:13" ht="42.75" customHeight="1">
      <c r="A14" s="1187"/>
      <c r="B14" s="1273" t="s">
        <v>505</v>
      </c>
      <c r="C14" s="1184" t="s">
        <v>86</v>
      </c>
      <c r="D14" s="1185"/>
      <c r="E14" s="91" t="s">
        <v>108</v>
      </c>
      <c r="F14" s="1279" t="s">
        <v>591</v>
      </c>
      <c r="G14" s="1215"/>
      <c r="H14" s="1215"/>
      <c r="I14" s="1215"/>
      <c r="J14" s="1215"/>
      <c r="K14" s="1215"/>
      <c r="L14" s="1215"/>
      <c r="M14" s="1218"/>
    </row>
    <row r="15" spans="1:13">
      <c r="A15" s="1187"/>
      <c r="B15" s="1274"/>
      <c r="C15" s="1184"/>
      <c r="D15" s="1185"/>
      <c r="E15" s="1185"/>
      <c r="F15" s="1185"/>
      <c r="G15" s="1185"/>
      <c r="H15" s="1185"/>
      <c r="I15" s="1185"/>
      <c r="J15" s="1185"/>
      <c r="K15" s="1185"/>
      <c r="L15" s="1185"/>
      <c r="M15" s="1272"/>
    </row>
    <row r="16" spans="1:13" ht="17">
      <c r="A16" s="1178" t="s">
        <v>238</v>
      </c>
      <c r="B16" s="151" t="s">
        <v>280</v>
      </c>
      <c r="C16" s="1184" t="s">
        <v>592</v>
      </c>
      <c r="D16" s="1185"/>
      <c r="E16" s="1185"/>
      <c r="F16" s="1185"/>
      <c r="G16" s="1185"/>
      <c r="H16" s="1185"/>
      <c r="I16" s="1185"/>
      <c r="J16" s="1185"/>
      <c r="K16" s="1185"/>
      <c r="L16" s="1185"/>
      <c r="M16" s="1272"/>
    </row>
    <row r="17" spans="1:13" ht="17">
      <c r="A17" s="1179"/>
      <c r="B17" s="151" t="s">
        <v>507</v>
      </c>
      <c r="C17" s="1184" t="s">
        <v>390</v>
      </c>
      <c r="D17" s="1185"/>
      <c r="E17" s="1185"/>
      <c r="F17" s="1185"/>
      <c r="G17" s="1185"/>
      <c r="H17" s="1185"/>
      <c r="I17" s="1185"/>
      <c r="J17" s="1185"/>
      <c r="K17" s="1185"/>
      <c r="L17" s="1185"/>
      <c r="M17" s="1272"/>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20" t="s">
        <v>430</v>
      </c>
      <c r="E23" s="18" t="s">
        <v>436</v>
      </c>
      <c r="F23" s="139" t="s">
        <v>559</v>
      </c>
      <c r="G23" s="139"/>
      <c r="H23" s="139"/>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c r="K26" s="24"/>
      <c r="L26" s="26"/>
      <c r="M26" s="116"/>
    </row>
    <row r="27" spans="1:13" ht="17">
      <c r="A27" s="1179"/>
      <c r="B27" s="1174"/>
      <c r="C27" s="77" t="s">
        <v>441</v>
      </c>
      <c r="D27" s="25"/>
      <c r="E27" s="26"/>
      <c r="F27" s="18" t="s">
        <v>442</v>
      </c>
      <c r="G27" s="19" t="s">
        <v>430</v>
      </c>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249">
        <v>0</v>
      </c>
      <c r="E30" s="24"/>
      <c r="F30" s="32" t="s">
        <v>445</v>
      </c>
      <c r="G30" s="19">
        <v>2022</v>
      </c>
      <c r="H30" s="24"/>
      <c r="I30" s="32" t="s">
        <v>446</v>
      </c>
      <c r="J30" s="250" t="s">
        <v>327</v>
      </c>
      <c r="K30" s="101"/>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34">
        <v>2023</v>
      </c>
      <c r="E33" s="35"/>
      <c r="F33" s="24" t="s">
        <v>449</v>
      </c>
      <c r="G33" s="36" t="s">
        <v>482</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352"/>
      <c r="E36" s="6"/>
      <c r="F36" s="352">
        <v>2023</v>
      </c>
      <c r="G36" s="6"/>
      <c r="H36" s="498">
        <v>2024</v>
      </c>
      <c r="I36" s="141"/>
      <c r="J36" s="498">
        <v>2025</v>
      </c>
      <c r="K36" s="6"/>
      <c r="L36" s="352">
        <v>2026</v>
      </c>
      <c r="M36" s="40"/>
    </row>
    <row r="37" spans="1:13">
      <c r="A37" s="1179"/>
      <c r="B37" s="1174"/>
      <c r="C37" s="88"/>
      <c r="D37" s="499"/>
      <c r="E37" s="9"/>
      <c r="F37" s="493">
        <v>2</v>
      </c>
      <c r="G37" s="9"/>
      <c r="H37" s="500">
        <v>2</v>
      </c>
      <c r="I37" s="9"/>
      <c r="J37" s="500">
        <v>2</v>
      </c>
      <c r="K37" s="9"/>
      <c r="L37" s="500">
        <v>2</v>
      </c>
      <c r="M37" s="100"/>
    </row>
    <row r="38" spans="1:13">
      <c r="A38" s="1179"/>
      <c r="B38" s="1174"/>
      <c r="C38" s="88"/>
      <c r="D38" s="352">
        <v>2027</v>
      </c>
      <c r="E38" s="6"/>
      <c r="F38" s="6">
        <v>2028</v>
      </c>
      <c r="G38" s="6"/>
      <c r="H38" s="498">
        <v>2029</v>
      </c>
      <c r="I38" s="141"/>
      <c r="J38" s="498">
        <v>2030</v>
      </c>
      <c r="K38" s="6"/>
      <c r="L38" s="352">
        <v>2031</v>
      </c>
      <c r="M38" s="16"/>
    </row>
    <row r="39" spans="1:13">
      <c r="A39" s="1179"/>
      <c r="B39" s="1174"/>
      <c r="C39" s="88"/>
      <c r="D39" s="500">
        <v>2</v>
      </c>
      <c r="E39" s="9"/>
      <c r="F39" s="529">
        <v>2</v>
      </c>
      <c r="G39" s="9"/>
      <c r="H39" s="500">
        <v>2</v>
      </c>
      <c r="I39" s="9"/>
      <c r="J39" s="493">
        <v>2</v>
      </c>
      <c r="K39" s="9"/>
      <c r="L39" s="493">
        <v>2</v>
      </c>
      <c r="M39" s="100"/>
    </row>
    <row r="40" spans="1:13">
      <c r="A40" s="1179"/>
      <c r="B40" s="1174"/>
      <c r="C40" s="88"/>
      <c r="D40" s="352">
        <v>2032</v>
      </c>
      <c r="E40" s="6"/>
      <c r="F40" s="352">
        <v>2033</v>
      </c>
      <c r="G40" s="6"/>
      <c r="H40" s="498">
        <v>2034</v>
      </c>
      <c r="I40" s="141"/>
      <c r="J40" s="141"/>
      <c r="K40" s="6"/>
      <c r="L40" s="6"/>
      <c r="M40" s="16"/>
    </row>
    <row r="41" spans="1:13">
      <c r="A41" s="1179"/>
      <c r="B41" s="1174"/>
      <c r="C41" s="88"/>
      <c r="D41" s="493">
        <v>2</v>
      </c>
      <c r="E41" s="9"/>
      <c r="F41" s="493">
        <v>2</v>
      </c>
      <c r="G41" s="9"/>
      <c r="H41" s="493">
        <v>2</v>
      </c>
      <c r="I41" s="9"/>
      <c r="J41" s="98"/>
      <c r="K41" s="9"/>
      <c r="L41" s="98"/>
      <c r="M41" s="100"/>
    </row>
    <row r="42" spans="1:13" ht="17">
      <c r="A42" s="1179"/>
      <c r="B42" s="1174"/>
      <c r="C42" s="88"/>
      <c r="D42" s="10"/>
      <c r="E42" s="99"/>
      <c r="F42" s="10" t="s">
        <v>455</v>
      </c>
      <c r="G42" s="99"/>
      <c r="H42" s="69"/>
      <c r="I42" s="70"/>
      <c r="J42" s="69"/>
      <c r="K42" s="70"/>
      <c r="L42" s="69"/>
      <c r="M42" s="71"/>
    </row>
    <row r="43" spans="1:13">
      <c r="A43" s="1179"/>
      <c r="B43" s="1174"/>
      <c r="C43" s="88"/>
      <c r="D43" s="98"/>
      <c r="E43" s="9"/>
      <c r="F43" s="1260">
        <v>24</v>
      </c>
      <c r="G43" s="1261"/>
      <c r="H43" s="1278"/>
      <c r="I43" s="1278"/>
      <c r="J43" s="102"/>
      <c r="K43" s="6"/>
      <c r="L43" s="102"/>
      <c r="M43" s="90"/>
    </row>
    <row r="44" spans="1:13">
      <c r="A44" s="1179"/>
      <c r="B44" s="1174"/>
      <c r="C44" s="89"/>
      <c r="D44" s="10"/>
      <c r="E44" s="99"/>
      <c r="F44" s="10"/>
      <c r="G44" s="99"/>
      <c r="H44" s="97"/>
      <c r="I44" s="74"/>
      <c r="J44" s="97"/>
      <c r="K44" s="74"/>
      <c r="L44" s="97"/>
      <c r="M44" s="75"/>
    </row>
    <row r="45" spans="1:13" ht="18" customHeight="1">
      <c r="A45" s="1179"/>
      <c r="B45" s="1181" t="s">
        <v>456</v>
      </c>
      <c r="C45" s="79"/>
      <c r="D45" s="23"/>
      <c r="E45" s="23"/>
      <c r="F45" s="23"/>
      <c r="G45" s="23"/>
      <c r="H45" s="23"/>
      <c r="I45" s="23"/>
      <c r="J45" s="23"/>
      <c r="K45" s="23"/>
      <c r="L45" s="26"/>
      <c r="M45" s="116"/>
    </row>
    <row r="46" spans="1:13" ht="17">
      <c r="A46" s="1179"/>
      <c r="B46" s="1174"/>
      <c r="C46" s="117"/>
      <c r="D46" s="41" t="s">
        <v>93</v>
      </c>
      <c r="E46" s="42" t="s">
        <v>95</v>
      </c>
      <c r="F46" s="1176" t="s">
        <v>457</v>
      </c>
      <c r="G46" s="1177" t="s">
        <v>103</v>
      </c>
      <c r="H46" s="1177"/>
      <c r="I46" s="1177"/>
      <c r="J46" s="1177"/>
      <c r="K46" s="118" t="s">
        <v>458</v>
      </c>
      <c r="L46" s="1219"/>
      <c r="M46" s="1220"/>
    </row>
    <row r="47" spans="1:13">
      <c r="A47" s="1179"/>
      <c r="B47" s="1174"/>
      <c r="C47" s="117"/>
      <c r="D47" s="119" t="s">
        <v>430</v>
      </c>
      <c r="E47" s="19"/>
      <c r="F47" s="1176"/>
      <c r="G47" s="1177"/>
      <c r="H47" s="1177"/>
      <c r="I47" s="1177"/>
      <c r="J47" s="1177"/>
      <c r="K47" s="26"/>
      <c r="L47" s="1221"/>
      <c r="M47" s="1222"/>
    </row>
    <row r="48" spans="1:13">
      <c r="A48" s="1179"/>
      <c r="B48" s="1175"/>
      <c r="C48" s="120"/>
      <c r="D48" s="121"/>
      <c r="E48" s="121"/>
      <c r="F48" s="121"/>
      <c r="G48" s="121"/>
      <c r="H48" s="121"/>
      <c r="I48" s="121"/>
      <c r="J48" s="121"/>
      <c r="K48" s="121"/>
      <c r="L48" s="26"/>
      <c r="M48" s="116"/>
    </row>
    <row r="49" spans="1:13" ht="68.25" customHeight="1">
      <c r="A49" s="1179"/>
      <c r="B49" s="162" t="s">
        <v>459</v>
      </c>
      <c r="C49" s="1214" t="s">
        <v>1326</v>
      </c>
      <c r="D49" s="1215"/>
      <c r="E49" s="1215"/>
      <c r="F49" s="1215"/>
      <c r="G49" s="1215"/>
      <c r="H49" s="1215"/>
      <c r="I49" s="1215"/>
      <c r="J49" s="1215"/>
      <c r="K49" s="1215"/>
      <c r="L49" s="1215"/>
      <c r="M49" s="1218"/>
    </row>
    <row r="50" spans="1:13" ht="17">
      <c r="A50" s="1179"/>
      <c r="B50" s="151" t="s">
        <v>460</v>
      </c>
      <c r="C50" s="248" t="s">
        <v>327</v>
      </c>
      <c r="D50" s="143"/>
      <c r="E50" s="143"/>
      <c r="F50" s="143"/>
      <c r="G50" s="143"/>
      <c r="H50" s="143"/>
      <c r="I50" s="143"/>
      <c r="J50" s="143"/>
      <c r="K50" s="143"/>
      <c r="L50" s="143"/>
      <c r="M50" s="144"/>
    </row>
    <row r="51" spans="1:13" ht="17">
      <c r="A51" s="1179"/>
      <c r="B51" s="151" t="s">
        <v>461</v>
      </c>
      <c r="C51" s="142">
        <v>30</v>
      </c>
      <c r="D51" s="143"/>
      <c r="E51" s="143"/>
      <c r="F51" s="143"/>
      <c r="G51" s="143"/>
      <c r="H51" s="143"/>
      <c r="I51" s="143"/>
      <c r="J51" s="143"/>
      <c r="K51" s="143"/>
      <c r="L51" s="143"/>
      <c r="M51" s="144"/>
    </row>
    <row r="52" spans="1:13" ht="17">
      <c r="A52" s="1179"/>
      <c r="B52" s="151" t="s">
        <v>462</v>
      </c>
      <c r="C52" s="480">
        <v>45323</v>
      </c>
      <c r="D52" s="104"/>
      <c r="E52" s="104"/>
      <c r="F52" s="104"/>
      <c r="G52" s="104"/>
      <c r="H52" s="104"/>
      <c r="I52" s="104"/>
      <c r="J52" s="104"/>
      <c r="K52" s="104"/>
      <c r="L52" s="104"/>
      <c r="M52" s="427"/>
    </row>
    <row r="53" spans="1:13" ht="15.75" customHeight="1">
      <c r="A53" s="1162" t="s">
        <v>250</v>
      </c>
      <c r="B53" s="155" t="s">
        <v>463</v>
      </c>
      <c r="C53" s="1164" t="s">
        <v>487</v>
      </c>
      <c r="D53" s="1165"/>
      <c r="E53" s="1165"/>
      <c r="F53" s="1165"/>
      <c r="G53" s="1165"/>
      <c r="H53" s="1165"/>
      <c r="I53" s="1165"/>
      <c r="J53" s="1165"/>
      <c r="K53" s="1165"/>
      <c r="L53" s="1165"/>
      <c r="M53" s="1166"/>
    </row>
    <row r="54" spans="1:13" ht="17">
      <c r="A54" s="1163"/>
      <c r="B54" s="155" t="s">
        <v>465</v>
      </c>
      <c r="C54" s="1164" t="s">
        <v>466</v>
      </c>
      <c r="D54" s="1165"/>
      <c r="E54" s="1165"/>
      <c r="F54" s="1165"/>
      <c r="G54" s="1165"/>
      <c r="H54" s="1165"/>
      <c r="I54" s="1165"/>
      <c r="J54" s="1165"/>
      <c r="K54" s="1165"/>
      <c r="L54" s="1165"/>
      <c r="M54" s="1166"/>
    </row>
    <row r="55" spans="1:13" ht="17">
      <c r="A55" s="1163"/>
      <c r="B55" s="155" t="s">
        <v>467</v>
      </c>
      <c r="C55" s="1164" t="s">
        <v>327</v>
      </c>
      <c r="D55" s="1165"/>
      <c r="E55" s="1165"/>
      <c r="F55" s="1165"/>
      <c r="G55" s="1165"/>
      <c r="H55" s="1165"/>
      <c r="I55" s="1165"/>
      <c r="J55" s="1165"/>
      <c r="K55" s="1165"/>
      <c r="L55" s="1165"/>
      <c r="M55" s="1166"/>
    </row>
    <row r="56" spans="1:13" ht="15.75" customHeight="1">
      <c r="A56" s="1163"/>
      <c r="B56" s="156" t="s">
        <v>469</v>
      </c>
      <c r="C56" s="1164" t="s">
        <v>328</v>
      </c>
      <c r="D56" s="1165"/>
      <c r="E56" s="1165"/>
      <c r="F56" s="1165"/>
      <c r="G56" s="1165"/>
      <c r="H56" s="1165"/>
      <c r="I56" s="1165"/>
      <c r="J56" s="1165"/>
      <c r="K56" s="1165"/>
      <c r="L56" s="1165"/>
      <c r="M56" s="1166"/>
    </row>
    <row r="57" spans="1:13" ht="15.75" customHeight="1">
      <c r="A57" s="1163"/>
      <c r="B57" s="155" t="s">
        <v>470</v>
      </c>
      <c r="C57" s="1394" t="s">
        <v>593</v>
      </c>
      <c r="D57" s="1165"/>
      <c r="E57" s="1165"/>
      <c r="F57" s="1165"/>
      <c r="G57" s="1165"/>
      <c r="H57" s="1165"/>
      <c r="I57" s="1165"/>
      <c r="J57" s="1165"/>
      <c r="K57" s="1165"/>
      <c r="L57" s="1165"/>
      <c r="M57" s="1166"/>
    </row>
    <row r="58" spans="1:13" ht="18" thickBot="1">
      <c r="A58" s="1170"/>
      <c r="B58" s="155" t="s">
        <v>472</v>
      </c>
      <c r="C58" s="1164"/>
      <c r="D58" s="1165"/>
      <c r="E58" s="1165"/>
      <c r="F58" s="1165"/>
      <c r="G58" s="1165"/>
      <c r="H58" s="1165"/>
      <c r="I58" s="1165"/>
      <c r="J58" s="1165"/>
      <c r="K58" s="1165"/>
      <c r="L58" s="1165"/>
      <c r="M58" s="1166"/>
    </row>
    <row r="59" spans="1:13" ht="15.75" customHeight="1">
      <c r="A59" s="1162" t="s">
        <v>474</v>
      </c>
      <c r="B59" s="157" t="s">
        <v>475</v>
      </c>
      <c r="C59" s="1164" t="s">
        <v>557</v>
      </c>
      <c r="D59" s="1165"/>
      <c r="E59" s="1165"/>
      <c r="F59" s="1165"/>
      <c r="G59" s="1165"/>
      <c r="H59" s="1165"/>
      <c r="I59" s="1165"/>
      <c r="J59" s="1165"/>
      <c r="K59" s="1165"/>
      <c r="L59" s="1165"/>
      <c r="M59" s="1166"/>
    </row>
    <row r="60" spans="1:13" ht="30" customHeight="1">
      <c r="A60" s="1163"/>
      <c r="B60" s="157" t="s">
        <v>476</v>
      </c>
      <c r="C60" s="1164" t="s">
        <v>558</v>
      </c>
      <c r="D60" s="1165"/>
      <c r="E60" s="1165"/>
      <c r="F60" s="1165"/>
      <c r="G60" s="1165"/>
      <c r="H60" s="1165"/>
      <c r="I60" s="1165"/>
      <c r="J60" s="1165"/>
      <c r="K60" s="1165"/>
      <c r="L60" s="1165"/>
      <c r="M60" s="1166"/>
    </row>
    <row r="61" spans="1:13" ht="30" customHeight="1" thickBot="1">
      <c r="A61" s="1163"/>
      <c r="B61" s="158" t="s">
        <v>294</v>
      </c>
      <c r="C61" s="1164" t="s">
        <v>327</v>
      </c>
      <c r="D61" s="1165"/>
      <c r="E61" s="1165"/>
      <c r="F61" s="1165"/>
      <c r="G61" s="1165"/>
      <c r="H61" s="1165"/>
      <c r="I61" s="1165"/>
      <c r="J61" s="1165"/>
      <c r="K61" s="1165"/>
      <c r="L61" s="1165"/>
      <c r="M61" s="1166"/>
    </row>
    <row r="62" spans="1:13" ht="18" thickBot="1">
      <c r="A62" s="149" t="s">
        <v>254</v>
      </c>
      <c r="B62" s="159"/>
      <c r="C62" s="1167"/>
      <c r="D62" s="1395"/>
      <c r="E62" s="1395"/>
      <c r="F62" s="1395"/>
      <c r="G62" s="1395"/>
      <c r="H62" s="1395"/>
      <c r="I62" s="1395"/>
      <c r="J62" s="1395"/>
      <c r="K62" s="1395"/>
      <c r="L62" s="1395"/>
      <c r="M62" s="1396"/>
    </row>
  </sheetData>
  <mergeCells count="47">
    <mergeCell ref="C11:M11"/>
    <mergeCell ref="C12:M12"/>
    <mergeCell ref="C3:M3"/>
    <mergeCell ref="B8:B10"/>
    <mergeCell ref="C9:D9"/>
    <mergeCell ref="F9:G9"/>
    <mergeCell ref="I9:J9"/>
    <mergeCell ref="C10:D10"/>
    <mergeCell ref="F10:G10"/>
    <mergeCell ref="I10:J10"/>
    <mergeCell ref="F4:G4"/>
    <mergeCell ref="I4:M4"/>
    <mergeCell ref="C5:M5"/>
    <mergeCell ref="C7:D7"/>
    <mergeCell ref="I7:M7"/>
    <mergeCell ref="C62:M62"/>
    <mergeCell ref="L46:M47"/>
    <mergeCell ref="C49:M49"/>
    <mergeCell ref="A53:A58"/>
    <mergeCell ref="C53:M53"/>
    <mergeCell ref="C54:M54"/>
    <mergeCell ref="C55:M55"/>
    <mergeCell ref="C56:M56"/>
    <mergeCell ref="C57:M57"/>
    <mergeCell ref="C58:M58"/>
    <mergeCell ref="A16:A52"/>
    <mergeCell ref="C16:M16"/>
    <mergeCell ref="C17:M17"/>
    <mergeCell ref="B18:B24"/>
    <mergeCell ref="B25:B28"/>
    <mergeCell ref="B32:B34"/>
    <mergeCell ref="C13:M13"/>
    <mergeCell ref="A59:A61"/>
    <mergeCell ref="C59:M59"/>
    <mergeCell ref="C60:M60"/>
    <mergeCell ref="C61:M61"/>
    <mergeCell ref="B14:B15"/>
    <mergeCell ref="C14:D14"/>
    <mergeCell ref="F14:M14"/>
    <mergeCell ref="C15:M15"/>
    <mergeCell ref="B35:B44"/>
    <mergeCell ref="F43:G43"/>
    <mergeCell ref="H43:I43"/>
    <mergeCell ref="B45:B48"/>
    <mergeCell ref="F46:F47"/>
    <mergeCell ref="G46:J47"/>
    <mergeCell ref="A2:A15"/>
  </mergeCells>
  <dataValidations count="7">
    <dataValidation type="list" allowBlank="1" showInputMessage="1" showErrorMessage="1" sqref="I7:M7" xr:uid="{BBB5B6F0-463A-407D-9FB5-75E220FDC392}">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889ADEE-3133-444E-A9E6-493D039F4287}"/>
    <dataValidation allowBlank="1" showInputMessage="1" showErrorMessage="1" prompt="Determine si el indicador responde a un enfoque (Derechos Humanos, Género, Diferencial, Poblacional, Ambiental y Territorial). Si responde a más de enfoque separelos por ;" sqref="B16" xr:uid="{3DA859F2-F782-464B-9447-D9897116F66D}"/>
    <dataValidation allowBlank="1" showInputMessage="1" showErrorMessage="1" prompt="Identifique la meta ODS a que le apunta el indicador de producto. Seleccione de la lista desplegable." sqref="E14" xr:uid="{57761F84-03A3-466E-B866-EF13CCB036DC}"/>
    <dataValidation allowBlank="1" showInputMessage="1" showErrorMessage="1" prompt="Identifique el ODS a que le apunta el indicador de producto. Seleccione de la lista desplegable._x000a_" sqref="B14:B15" xr:uid="{2097E648-7728-4B07-9D9D-6F696F05EA65}"/>
    <dataValidation allowBlank="1" showInputMessage="1" showErrorMessage="1" prompt="Incluir una ficha por cada indicador, ya sea de producto o de resultado" sqref="B1" xr:uid="{65BEC1E3-A154-4792-8980-E02E94B3D4BF}"/>
    <dataValidation allowBlank="1" showInputMessage="1" showErrorMessage="1" prompt="Seleccione de la lista desplegable" sqref="B4 B7 H7" xr:uid="{8E4294D2-F998-40C7-9AD0-5C42F79DB719}"/>
  </dataValidations>
  <hyperlinks>
    <hyperlink ref="C57" r:id="rId1" xr:uid="{E30CADCD-7787-4D3F-856C-8C67741C64A9}"/>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4">
        <x14:dataValidation type="list" allowBlank="1" showInputMessage="1" showErrorMessage="1" xr:uid="{A418DEB0-651A-44A7-AA0E-4A8931C3A36F}">
          <x14:formula1>
            <xm:f>Desplegables!$L$24:$L$39</xm:f>
          </x14:formula1>
          <xm:sqref>C14:D14</xm:sqref>
        </x14:dataValidation>
        <x14:dataValidation type="list" allowBlank="1" showInputMessage="1" showErrorMessage="1" xr:uid="{E7721136-E55A-4B8B-9C4F-8828C0A1F6FE}">
          <x14:formula1>
            <xm:f>Desplegables!$I$4:$I$18</xm:f>
          </x14:formula1>
          <xm:sqref>C7</xm:sqref>
        </x14:dataValidation>
        <x14:dataValidation type="list" allowBlank="1" showInputMessage="1" showErrorMessage="1" xr:uid="{B717DE57-392E-4336-B649-DC610402C85D}">
          <x14:formula1>
            <xm:f>Desplegables!$B$50:$B$52</xm:f>
          </x14:formula1>
          <xm:sqref>G46:J47</xm:sqref>
        </x14:dataValidation>
        <x14:dataValidation type="list" allowBlank="1" showInputMessage="1" showErrorMessage="1" xr:uid="{F17360A1-536E-4937-BD48-4C1EB883A1B8}">
          <x14:formula1>
            <xm:f>Desplegables!$B$45:$B$46</xm:f>
          </x14:formula1>
          <xm:sqref>C4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D5BE8-F6FB-4693-B49F-5DF82A5F02F3}">
  <sheetPr>
    <tabColor rgb="FF0070C0"/>
  </sheetPr>
  <dimension ref="A1:AMJ60"/>
  <sheetViews>
    <sheetView topLeftCell="A47" zoomScale="85" zoomScaleNormal="85" workbookViewId="0">
      <selection activeCell="N55" sqref="N55"/>
    </sheetView>
  </sheetViews>
  <sheetFormatPr baseColWidth="10" defaultColWidth="11.5" defaultRowHeight="16"/>
  <cols>
    <col min="1" max="1" width="25.1640625" style="543" customWidth="1"/>
    <col min="2" max="2" width="39.1640625" style="642" customWidth="1"/>
    <col min="3" max="1024" width="11.5" style="543"/>
    <col min="1025" max="16384" width="11.5" style="643"/>
  </cols>
  <sheetData>
    <row r="1" spans="1:13" ht="17" thickBot="1">
      <c r="A1" s="539"/>
      <c r="B1" s="540" t="s">
        <v>748</v>
      </c>
      <c r="C1" s="541"/>
      <c r="D1" s="541"/>
      <c r="E1" s="541"/>
      <c r="F1" s="541"/>
      <c r="G1" s="541"/>
      <c r="H1" s="541"/>
      <c r="I1" s="541"/>
      <c r="J1" s="541"/>
      <c r="K1" s="541"/>
      <c r="L1" s="541"/>
      <c r="M1" s="542"/>
    </row>
    <row r="2" spans="1:13" ht="52.5" customHeight="1">
      <c r="A2" s="1626" t="s">
        <v>414</v>
      </c>
      <c r="B2" s="544" t="s">
        <v>415</v>
      </c>
      <c r="C2" s="1627" t="s">
        <v>1307</v>
      </c>
      <c r="D2" s="1627"/>
      <c r="E2" s="1627"/>
      <c r="F2" s="1627"/>
      <c r="G2" s="1627"/>
      <c r="H2" s="1627"/>
      <c r="I2" s="1627"/>
      <c r="J2" s="1627"/>
      <c r="K2" s="1627"/>
      <c r="L2" s="1627"/>
      <c r="M2" s="1627"/>
    </row>
    <row r="3" spans="1:13" ht="34">
      <c r="A3" s="1626"/>
      <c r="B3" s="654" t="s">
        <v>499</v>
      </c>
      <c r="C3" s="1634" t="s">
        <v>389</v>
      </c>
      <c r="D3" s="1635"/>
      <c r="E3" s="1635"/>
      <c r="F3" s="1635"/>
      <c r="G3" s="1635"/>
      <c r="H3" s="1635"/>
      <c r="I3" s="1635"/>
      <c r="J3" s="1635"/>
      <c r="K3" s="1635"/>
      <c r="L3" s="1635"/>
      <c r="M3" s="1636"/>
    </row>
    <row r="4" spans="1:13" ht="33.75" customHeight="1">
      <c r="A4" s="1626"/>
      <c r="B4" s="545" t="s">
        <v>290</v>
      </c>
      <c r="C4" s="655" t="s">
        <v>330</v>
      </c>
      <c r="D4" s="656"/>
      <c r="E4" s="657"/>
      <c r="F4" s="1628" t="s">
        <v>291</v>
      </c>
      <c r="G4" s="1628"/>
      <c r="H4" s="658"/>
      <c r="I4" s="659"/>
      <c r="J4" s="659"/>
      <c r="K4" s="659"/>
      <c r="L4" s="659"/>
      <c r="M4" s="660"/>
    </row>
    <row r="5" spans="1:13" ht="17">
      <c r="A5" s="1626"/>
      <c r="B5" s="545" t="s">
        <v>418</v>
      </c>
      <c r="C5" s="644" t="s">
        <v>758</v>
      </c>
      <c r="D5" s="546"/>
      <c r="E5" s="546"/>
      <c r="F5" s="546"/>
      <c r="G5" s="546"/>
      <c r="H5" s="546"/>
      <c r="I5" s="546"/>
      <c r="J5" s="546"/>
      <c r="K5" s="546"/>
      <c r="L5" s="546"/>
      <c r="M5" s="547"/>
    </row>
    <row r="6" spans="1:13" ht="17">
      <c r="A6" s="1626"/>
      <c r="B6" s="545" t="s">
        <v>420</v>
      </c>
      <c r="C6" s="644" t="s">
        <v>759</v>
      </c>
      <c r="D6" s="546"/>
      <c r="E6" s="546"/>
      <c r="F6" s="546"/>
      <c r="G6" s="546"/>
      <c r="H6" s="546"/>
      <c r="I6" s="546"/>
      <c r="J6" s="546"/>
      <c r="K6" s="546"/>
      <c r="L6" s="546"/>
      <c r="M6" s="547"/>
    </row>
    <row r="7" spans="1:13" ht="17">
      <c r="A7" s="1626"/>
      <c r="B7" s="548" t="s">
        <v>421</v>
      </c>
      <c r="C7" s="1629" t="s">
        <v>35</v>
      </c>
      <c r="D7" s="1629"/>
      <c r="E7" s="549"/>
      <c r="F7" s="549"/>
      <c r="G7" s="550"/>
      <c r="H7" s="551" t="s">
        <v>294</v>
      </c>
      <c r="I7" s="1630" t="s">
        <v>60</v>
      </c>
      <c r="J7" s="1630"/>
      <c r="K7" s="1630"/>
      <c r="L7" s="1630"/>
      <c r="M7" s="1630"/>
    </row>
    <row r="8" spans="1:13" ht="15" customHeight="1">
      <c r="A8" s="1626"/>
      <c r="B8" s="1631" t="s">
        <v>422</v>
      </c>
      <c r="C8" s="552"/>
      <c r="D8" s="553"/>
      <c r="E8" s="553"/>
      <c r="F8" s="553"/>
      <c r="G8" s="553"/>
      <c r="H8" s="553"/>
      <c r="I8" s="553"/>
      <c r="J8" s="553"/>
      <c r="K8" s="553"/>
      <c r="L8" s="554"/>
      <c r="M8" s="555"/>
    </row>
    <row r="9" spans="1:13">
      <c r="A9" s="1626"/>
      <c r="B9" s="1631"/>
      <c r="C9" s="1632" t="s">
        <v>327</v>
      </c>
      <c r="D9" s="1632"/>
      <c r="E9" s="556"/>
      <c r="F9" s="1633" t="s">
        <v>749</v>
      </c>
      <c r="G9" s="1633"/>
      <c r="H9" s="556"/>
      <c r="I9" s="1633"/>
      <c r="J9" s="1633"/>
      <c r="K9" s="556"/>
      <c r="L9" s="557"/>
      <c r="M9" s="558"/>
    </row>
    <row r="10" spans="1:13">
      <c r="A10" s="1626"/>
      <c r="B10" s="1631"/>
      <c r="C10" s="1632" t="s">
        <v>423</v>
      </c>
      <c r="D10" s="1632"/>
      <c r="E10" s="559"/>
      <c r="F10" s="1633" t="s">
        <v>423</v>
      </c>
      <c r="G10" s="1633"/>
      <c r="H10" s="559"/>
      <c r="I10" s="1633" t="s">
        <v>423</v>
      </c>
      <c r="J10" s="1633"/>
      <c r="K10" s="559"/>
      <c r="L10" s="560"/>
      <c r="M10" s="561"/>
    </row>
    <row r="11" spans="1:13" ht="30.75" customHeight="1">
      <c r="A11" s="1626"/>
      <c r="B11" s="548" t="s">
        <v>424</v>
      </c>
      <c r="C11" s="1646" t="s">
        <v>750</v>
      </c>
      <c r="D11" s="1646"/>
      <c r="E11" s="1646"/>
      <c r="F11" s="1646"/>
      <c r="G11" s="1646"/>
      <c r="H11" s="1646"/>
      <c r="I11" s="1646"/>
      <c r="J11" s="1646"/>
      <c r="K11" s="1646"/>
      <c r="L11" s="1646"/>
      <c r="M11" s="1646"/>
    </row>
    <row r="12" spans="1:13" ht="70.5" customHeight="1">
      <c r="A12" s="1626"/>
      <c r="B12" s="548" t="s">
        <v>503</v>
      </c>
      <c r="C12" s="1646" t="s">
        <v>751</v>
      </c>
      <c r="D12" s="1646"/>
      <c r="E12" s="1646"/>
      <c r="F12" s="1646"/>
      <c r="G12" s="1646"/>
      <c r="H12" s="1646"/>
      <c r="I12" s="1646"/>
      <c r="J12" s="1646"/>
      <c r="K12" s="1646"/>
      <c r="L12" s="1646"/>
      <c r="M12" s="1646"/>
    </row>
    <row r="13" spans="1:13" ht="51" customHeight="1">
      <c r="A13" s="1626"/>
      <c r="B13" s="563" t="s">
        <v>504</v>
      </c>
      <c r="C13" s="1637" t="s">
        <v>388</v>
      </c>
      <c r="D13" s="1638"/>
      <c r="E13" s="1638"/>
      <c r="F13" s="1638"/>
      <c r="G13" s="1638"/>
      <c r="H13" s="1638"/>
      <c r="I13" s="1638"/>
      <c r="J13" s="1638"/>
      <c r="K13" s="1638"/>
      <c r="L13" s="1638"/>
      <c r="M13" s="1639"/>
    </row>
    <row r="14" spans="1:13" ht="15" customHeight="1">
      <c r="A14" s="1626"/>
      <c r="B14" s="1622" t="s">
        <v>505</v>
      </c>
      <c r="C14" s="1623" t="s">
        <v>86</v>
      </c>
      <c r="D14" s="1623"/>
      <c r="E14" s="562" t="s">
        <v>108</v>
      </c>
      <c r="F14" s="1624" t="s">
        <v>752</v>
      </c>
      <c r="G14" s="1624"/>
      <c r="H14" s="1624"/>
      <c r="I14" s="1624"/>
      <c r="J14" s="1624"/>
      <c r="K14" s="1624"/>
      <c r="L14" s="1624"/>
      <c r="M14" s="1624"/>
    </row>
    <row r="15" spans="1:13">
      <c r="A15" s="1626"/>
      <c r="B15" s="1622"/>
      <c r="C15" s="1625"/>
      <c r="D15" s="1625"/>
      <c r="E15" s="1625"/>
      <c r="F15" s="1625"/>
      <c r="G15" s="1625"/>
      <c r="H15" s="1625"/>
      <c r="I15" s="1625"/>
      <c r="J15" s="1625"/>
      <c r="K15" s="1625"/>
      <c r="L15" s="1625"/>
      <c r="M15" s="1625"/>
    </row>
    <row r="16" spans="1:13" ht="17">
      <c r="A16" s="1640" t="s">
        <v>238</v>
      </c>
      <c r="B16" s="563" t="s">
        <v>280</v>
      </c>
      <c r="C16" s="1625" t="s">
        <v>760</v>
      </c>
      <c r="D16" s="1625"/>
      <c r="E16" s="1625"/>
      <c r="F16" s="1625"/>
      <c r="G16" s="1625"/>
      <c r="H16" s="1625"/>
      <c r="I16" s="1625"/>
      <c r="J16" s="1625"/>
      <c r="K16" s="1625"/>
      <c r="L16" s="1625"/>
      <c r="M16" s="1625"/>
    </row>
    <row r="17" spans="1:13" ht="57" customHeight="1">
      <c r="A17" s="1640"/>
      <c r="B17" s="563" t="s">
        <v>507</v>
      </c>
      <c r="C17" s="1625" t="s">
        <v>392</v>
      </c>
      <c r="D17" s="1625"/>
      <c r="E17" s="1625"/>
      <c r="F17" s="1625"/>
      <c r="G17" s="1625"/>
      <c r="H17" s="1625"/>
      <c r="I17" s="1625"/>
      <c r="J17" s="1625"/>
      <c r="K17" s="1625"/>
      <c r="L17" s="1625"/>
      <c r="M17" s="1625"/>
    </row>
    <row r="18" spans="1:13" ht="8.25" customHeight="1">
      <c r="A18" s="1640"/>
      <c r="B18" s="1641" t="s">
        <v>425</v>
      </c>
      <c r="C18" s="564"/>
      <c r="D18" s="565"/>
      <c r="E18" s="565"/>
      <c r="F18" s="565"/>
      <c r="G18" s="565"/>
      <c r="H18" s="565"/>
      <c r="I18" s="565"/>
      <c r="J18" s="565"/>
      <c r="K18" s="565"/>
      <c r="L18" s="565"/>
      <c r="M18" s="566"/>
    </row>
    <row r="19" spans="1:13" ht="9" customHeight="1">
      <c r="A19" s="1640"/>
      <c r="B19" s="1641"/>
      <c r="C19" s="567"/>
      <c r="D19" s="568"/>
      <c r="E19" s="569"/>
      <c r="F19" s="568"/>
      <c r="G19" s="569"/>
      <c r="H19" s="568"/>
      <c r="I19" s="569"/>
      <c r="J19" s="568"/>
      <c r="K19" s="569"/>
      <c r="L19" s="569"/>
      <c r="M19" s="570"/>
    </row>
    <row r="20" spans="1:13" ht="17">
      <c r="A20" s="1640"/>
      <c r="B20" s="1641"/>
      <c r="C20" s="571" t="s">
        <v>426</v>
      </c>
      <c r="D20" s="572"/>
      <c r="E20" s="573" t="s">
        <v>427</v>
      </c>
      <c r="F20" s="572"/>
      <c r="G20" s="573" t="s">
        <v>428</v>
      </c>
      <c r="H20" s="572"/>
      <c r="I20" s="573" t="s">
        <v>429</v>
      </c>
      <c r="J20" s="574"/>
      <c r="K20" s="573"/>
      <c r="L20" s="573"/>
      <c r="M20" s="575"/>
    </row>
    <row r="21" spans="1:13" ht="17">
      <c r="A21" s="1640"/>
      <c r="B21" s="1641"/>
      <c r="C21" s="571" t="s">
        <v>431</v>
      </c>
      <c r="D21" s="576"/>
      <c r="E21" s="573" t="s">
        <v>432</v>
      </c>
      <c r="F21" s="577"/>
      <c r="G21" s="573" t="s">
        <v>433</v>
      </c>
      <c r="H21" s="577"/>
      <c r="I21" s="573"/>
      <c r="J21" s="578"/>
      <c r="K21" s="573"/>
      <c r="L21" s="573"/>
      <c r="M21" s="575"/>
    </row>
    <row r="22" spans="1:13" ht="17">
      <c r="A22" s="1640"/>
      <c r="B22" s="1641"/>
      <c r="C22" s="571" t="s">
        <v>434</v>
      </c>
      <c r="D22" s="576"/>
      <c r="E22" s="573" t="s">
        <v>435</v>
      </c>
      <c r="F22" s="576"/>
      <c r="G22" s="573"/>
      <c r="H22" s="578"/>
      <c r="I22" s="573"/>
      <c r="J22" s="578"/>
      <c r="K22" s="573"/>
      <c r="L22" s="573"/>
      <c r="M22" s="575"/>
    </row>
    <row r="23" spans="1:13" ht="17">
      <c r="A23" s="1640"/>
      <c r="B23" s="1641"/>
      <c r="C23" s="571" t="s">
        <v>105</v>
      </c>
      <c r="D23" s="577" t="s">
        <v>430</v>
      </c>
      <c r="E23" s="573" t="s">
        <v>436</v>
      </c>
      <c r="F23" s="579" t="s">
        <v>753</v>
      </c>
      <c r="G23" s="559"/>
      <c r="H23" s="559"/>
      <c r="I23" s="559"/>
      <c r="J23" s="559"/>
      <c r="K23" s="559"/>
      <c r="L23" s="559"/>
      <c r="M23" s="580"/>
    </row>
    <row r="24" spans="1:13" ht="9.75" customHeight="1">
      <c r="A24" s="1640"/>
      <c r="B24" s="1641"/>
      <c r="C24" s="581"/>
      <c r="D24" s="582"/>
      <c r="E24" s="582"/>
      <c r="F24" s="582"/>
      <c r="G24" s="582"/>
      <c r="H24" s="582"/>
      <c r="I24" s="582"/>
      <c r="J24" s="582"/>
      <c r="K24" s="582"/>
      <c r="L24" s="582"/>
      <c r="M24" s="583"/>
    </row>
    <row r="25" spans="1:13" ht="15" customHeight="1">
      <c r="A25" s="1640"/>
      <c r="B25" s="1641" t="s">
        <v>437</v>
      </c>
      <c r="C25" s="584"/>
      <c r="D25" s="585"/>
      <c r="E25" s="585"/>
      <c r="F25" s="585"/>
      <c r="G25" s="585"/>
      <c r="H25" s="585"/>
      <c r="I25" s="585"/>
      <c r="J25" s="585"/>
      <c r="K25" s="585"/>
      <c r="L25" s="554"/>
      <c r="M25" s="555"/>
    </row>
    <row r="26" spans="1:13" ht="17">
      <c r="A26" s="1640"/>
      <c r="B26" s="1641"/>
      <c r="C26" s="571" t="s">
        <v>438</v>
      </c>
      <c r="D26" s="577"/>
      <c r="E26" s="586"/>
      <c r="F26" s="573" t="s">
        <v>439</v>
      </c>
      <c r="G26" s="576"/>
      <c r="H26" s="586"/>
      <c r="I26" s="573" t="s">
        <v>440</v>
      </c>
      <c r="J26" s="576" t="s">
        <v>430</v>
      </c>
      <c r="K26" s="586"/>
      <c r="L26" s="557"/>
      <c r="M26" s="558"/>
    </row>
    <row r="27" spans="1:13" ht="17">
      <c r="A27" s="1640"/>
      <c r="B27" s="1641"/>
      <c r="C27" s="571" t="s">
        <v>441</v>
      </c>
      <c r="D27" s="587"/>
      <c r="E27" s="557"/>
      <c r="F27" s="573" t="s">
        <v>442</v>
      </c>
      <c r="G27" s="577"/>
      <c r="H27" s="557"/>
      <c r="I27" s="588"/>
      <c r="J27" s="557"/>
      <c r="K27" s="556"/>
      <c r="L27" s="557"/>
      <c r="M27" s="558"/>
    </row>
    <row r="28" spans="1:13">
      <c r="A28" s="1640"/>
      <c r="B28" s="1641"/>
      <c r="C28" s="589"/>
      <c r="D28" s="590"/>
      <c r="E28" s="590"/>
      <c r="F28" s="590"/>
      <c r="G28" s="590"/>
      <c r="H28" s="590"/>
      <c r="I28" s="590"/>
      <c r="J28" s="590"/>
      <c r="K28" s="590"/>
      <c r="L28" s="560"/>
      <c r="M28" s="561"/>
    </row>
    <row r="29" spans="1:13" ht="17">
      <c r="A29" s="1640"/>
      <c r="B29" s="591" t="s">
        <v>443</v>
      </c>
      <c r="C29" s="592"/>
      <c r="D29" s="593"/>
      <c r="E29" s="593"/>
      <c r="F29" s="593"/>
      <c r="G29" s="593"/>
      <c r="H29" s="593"/>
      <c r="I29" s="593"/>
      <c r="J29" s="593"/>
      <c r="K29" s="593"/>
      <c r="L29" s="593"/>
      <c r="M29" s="594"/>
    </row>
    <row r="30" spans="1:13" ht="17">
      <c r="A30" s="1640"/>
      <c r="B30" s="591"/>
      <c r="C30" s="595" t="s">
        <v>444</v>
      </c>
      <c r="D30" s="596" t="s">
        <v>324</v>
      </c>
      <c r="E30" s="586"/>
      <c r="F30" s="597" t="s">
        <v>445</v>
      </c>
      <c r="G30" s="577" t="s">
        <v>324</v>
      </c>
      <c r="H30" s="586"/>
      <c r="I30" s="597" t="s">
        <v>446</v>
      </c>
      <c r="J30" s="598" t="s">
        <v>324</v>
      </c>
      <c r="K30" s="599"/>
      <c r="L30" s="600"/>
      <c r="M30" s="601"/>
    </row>
    <row r="31" spans="1:13">
      <c r="A31" s="1640"/>
      <c r="B31" s="545"/>
      <c r="C31" s="581"/>
      <c r="D31" s="582"/>
      <c r="E31" s="582"/>
      <c r="F31" s="582"/>
      <c r="G31" s="582"/>
      <c r="H31" s="582"/>
      <c r="I31" s="582"/>
      <c r="J31" s="582"/>
      <c r="K31" s="582"/>
      <c r="L31" s="582"/>
      <c r="M31" s="583"/>
    </row>
    <row r="32" spans="1:13" ht="15" customHeight="1">
      <c r="A32" s="1640"/>
      <c r="B32" s="1641" t="s">
        <v>447</v>
      </c>
      <c r="C32" s="602"/>
      <c r="D32" s="603"/>
      <c r="E32" s="603"/>
      <c r="F32" s="603"/>
      <c r="G32" s="603"/>
      <c r="H32" s="603"/>
      <c r="I32" s="603"/>
      <c r="J32" s="603"/>
      <c r="K32" s="603"/>
      <c r="L32" s="554"/>
      <c r="M32" s="555"/>
    </row>
    <row r="33" spans="1:13" ht="17">
      <c r="A33" s="1640"/>
      <c r="B33" s="1641"/>
      <c r="C33" s="604" t="s">
        <v>448</v>
      </c>
      <c r="D33" s="645">
        <v>2023</v>
      </c>
      <c r="E33" s="605"/>
      <c r="F33" s="586" t="s">
        <v>449</v>
      </c>
      <c r="G33" s="646" t="s">
        <v>754</v>
      </c>
      <c r="H33" s="605"/>
      <c r="I33" s="597"/>
      <c r="J33" s="605"/>
      <c r="K33" s="605"/>
      <c r="L33" s="557"/>
      <c r="M33" s="558"/>
    </row>
    <row r="34" spans="1:13">
      <c r="A34" s="1640"/>
      <c r="B34" s="1641"/>
      <c r="C34" s="581"/>
      <c r="D34" s="606"/>
      <c r="E34" s="607"/>
      <c r="F34" s="582"/>
      <c r="G34" s="607"/>
      <c r="H34" s="607"/>
      <c r="I34" s="608"/>
      <c r="J34" s="607"/>
      <c r="K34" s="607"/>
      <c r="L34" s="560"/>
      <c r="M34" s="561"/>
    </row>
    <row r="35" spans="1:13" ht="15" customHeight="1">
      <c r="A35" s="1640"/>
      <c r="B35" s="1642" t="s">
        <v>450</v>
      </c>
      <c r="C35" s="609"/>
      <c r="D35" s="610"/>
      <c r="E35" s="610"/>
      <c r="F35" s="610"/>
      <c r="G35" s="610"/>
      <c r="H35" s="610"/>
      <c r="I35" s="610"/>
      <c r="J35" s="610"/>
      <c r="K35" s="610"/>
      <c r="L35" s="610"/>
      <c r="M35" s="611"/>
    </row>
    <row r="36" spans="1:13">
      <c r="A36" s="1640"/>
      <c r="B36" s="1642"/>
      <c r="C36" s="612"/>
      <c r="D36" s="807">
        <v>2023</v>
      </c>
      <c r="E36" s="613"/>
      <c r="F36" s="807">
        <v>2024</v>
      </c>
      <c r="G36" s="613"/>
      <c r="H36" s="808">
        <v>2025</v>
      </c>
      <c r="I36" s="614"/>
      <c r="J36" s="808">
        <v>2026</v>
      </c>
      <c r="K36" s="613"/>
      <c r="L36" s="807">
        <v>2027</v>
      </c>
      <c r="M36" s="615"/>
    </row>
    <row r="37" spans="1:13">
      <c r="A37" s="1640"/>
      <c r="B37" s="1642"/>
      <c r="C37" s="612"/>
      <c r="D37" s="616">
        <v>100</v>
      </c>
      <c r="E37" s="617"/>
      <c r="F37" s="616">
        <v>100</v>
      </c>
      <c r="G37" s="617"/>
      <c r="H37" s="616">
        <v>100</v>
      </c>
      <c r="I37" s="617"/>
      <c r="J37" s="616">
        <v>100</v>
      </c>
      <c r="K37" s="617"/>
      <c r="L37" s="616">
        <v>100</v>
      </c>
      <c r="M37" s="619"/>
    </row>
    <row r="38" spans="1:13">
      <c r="A38" s="1640"/>
      <c r="B38" s="1642"/>
      <c r="C38" s="612"/>
      <c r="D38" s="807">
        <v>2028</v>
      </c>
      <c r="E38" s="613"/>
      <c r="F38" s="807">
        <v>2029</v>
      </c>
      <c r="G38" s="613"/>
      <c r="H38" s="808">
        <v>2030</v>
      </c>
      <c r="I38" s="614"/>
      <c r="J38" s="808">
        <v>2031</v>
      </c>
      <c r="K38" s="613"/>
      <c r="L38" s="807">
        <v>2032</v>
      </c>
      <c r="M38" s="620"/>
    </row>
    <row r="39" spans="1:13">
      <c r="A39" s="1640"/>
      <c r="B39" s="1642"/>
      <c r="C39" s="612"/>
      <c r="D39" s="616">
        <v>100</v>
      </c>
      <c r="E39" s="617"/>
      <c r="F39" s="616">
        <v>100</v>
      </c>
      <c r="G39" s="617"/>
      <c r="H39" s="616">
        <v>100</v>
      </c>
      <c r="I39" s="617"/>
      <c r="J39" s="616">
        <v>100</v>
      </c>
      <c r="K39" s="617"/>
      <c r="L39" s="616"/>
      <c r="M39" s="619"/>
    </row>
    <row r="40" spans="1:13" ht="17">
      <c r="A40" s="1640"/>
      <c r="B40" s="1642"/>
      <c r="C40" s="612"/>
      <c r="D40" s="807">
        <v>2034</v>
      </c>
      <c r="E40" s="613"/>
      <c r="F40" s="613"/>
      <c r="G40" s="613"/>
      <c r="H40" s="614"/>
      <c r="I40" s="614"/>
      <c r="J40" s="614"/>
      <c r="K40" s="613"/>
      <c r="L40" s="807" t="s">
        <v>665</v>
      </c>
      <c r="M40" s="620"/>
    </row>
    <row r="41" spans="1:13">
      <c r="A41" s="1640"/>
      <c r="B41" s="1642"/>
      <c r="C41" s="612"/>
      <c r="D41" s="616"/>
      <c r="E41" s="617"/>
      <c r="F41" s="618"/>
      <c r="G41" s="617"/>
      <c r="H41" s="618"/>
      <c r="I41" s="617"/>
      <c r="J41" s="618"/>
      <c r="K41" s="617"/>
      <c r="L41" s="616">
        <v>100</v>
      </c>
      <c r="M41" s="619"/>
    </row>
    <row r="42" spans="1:13">
      <c r="A42" s="1640"/>
      <c r="B42" s="1642"/>
      <c r="C42" s="621"/>
      <c r="D42" s="622"/>
      <c r="E42" s="623"/>
      <c r="F42" s="622"/>
      <c r="G42" s="623"/>
      <c r="H42" s="624"/>
      <c r="I42" s="625"/>
      <c r="J42" s="624"/>
      <c r="K42" s="625"/>
      <c r="L42" s="624"/>
      <c r="M42" s="626"/>
    </row>
    <row r="43" spans="1:13" ht="18" customHeight="1">
      <c r="A43" s="1640"/>
      <c r="B43" s="1641" t="s">
        <v>456</v>
      </c>
      <c r="C43" s="584"/>
      <c r="D43" s="585"/>
      <c r="E43" s="585"/>
      <c r="F43" s="585"/>
      <c r="G43" s="585"/>
      <c r="H43" s="585"/>
      <c r="I43" s="585"/>
      <c r="J43" s="585"/>
      <c r="K43" s="585"/>
      <c r="L43" s="557"/>
      <c r="M43" s="558"/>
    </row>
    <row r="44" spans="1:13" ht="15" customHeight="1">
      <c r="A44" s="1640"/>
      <c r="B44" s="1641"/>
      <c r="C44" s="627"/>
      <c r="D44" s="628" t="s">
        <v>93</v>
      </c>
      <c r="E44" s="629" t="s">
        <v>95</v>
      </c>
      <c r="F44" s="1643" t="s">
        <v>457</v>
      </c>
      <c r="G44" s="1644" t="s">
        <v>103</v>
      </c>
      <c r="H44" s="1644"/>
      <c r="I44" s="1644"/>
      <c r="J44" s="1644"/>
      <c r="K44" s="630" t="s">
        <v>458</v>
      </c>
      <c r="L44" s="1645"/>
      <c r="M44" s="1645"/>
    </row>
    <row r="45" spans="1:13">
      <c r="A45" s="1640"/>
      <c r="B45" s="1641"/>
      <c r="C45" s="627"/>
      <c r="D45" s="631" t="s">
        <v>430</v>
      </c>
      <c r="E45" s="576"/>
      <c r="F45" s="1643"/>
      <c r="G45" s="1644"/>
      <c r="H45" s="1644"/>
      <c r="I45" s="1644"/>
      <c r="J45" s="1644"/>
      <c r="K45" s="557"/>
      <c r="L45" s="1645"/>
      <c r="M45" s="1645"/>
    </row>
    <row r="46" spans="1:13">
      <c r="A46" s="1640"/>
      <c r="B46" s="1641"/>
      <c r="C46" s="632"/>
      <c r="D46" s="560"/>
      <c r="E46" s="560"/>
      <c r="F46" s="560"/>
      <c r="G46" s="560"/>
      <c r="H46" s="560"/>
      <c r="I46" s="560"/>
      <c r="J46" s="560"/>
      <c r="K46" s="560"/>
      <c r="L46" s="557"/>
      <c r="M46" s="558"/>
    </row>
    <row r="47" spans="1:13" ht="63" customHeight="1">
      <c r="A47" s="1640"/>
      <c r="B47" s="548" t="s">
        <v>459</v>
      </c>
      <c r="C47" s="1646" t="s">
        <v>755</v>
      </c>
      <c r="D47" s="1646"/>
      <c r="E47" s="1646"/>
      <c r="F47" s="1646"/>
      <c r="G47" s="1646"/>
      <c r="H47" s="1646"/>
      <c r="I47" s="1646"/>
      <c r="J47" s="1646"/>
      <c r="K47" s="1646"/>
      <c r="L47" s="1646"/>
      <c r="M47" s="1646"/>
    </row>
    <row r="48" spans="1:13" ht="15" customHeight="1">
      <c r="A48" s="1640"/>
      <c r="B48" s="563" t="s">
        <v>460</v>
      </c>
      <c r="C48" s="1646" t="s">
        <v>756</v>
      </c>
      <c r="D48" s="1646"/>
      <c r="E48" s="1646"/>
      <c r="F48" s="1646"/>
      <c r="G48" s="1646"/>
      <c r="H48" s="1646"/>
      <c r="I48" s="1646"/>
      <c r="J48" s="1646"/>
      <c r="K48" s="1646"/>
      <c r="L48" s="1646"/>
      <c r="M48" s="1646"/>
    </row>
    <row r="49" spans="1:13" ht="23.25" customHeight="1">
      <c r="A49" s="1640"/>
      <c r="B49" s="563" t="s">
        <v>461</v>
      </c>
      <c r="C49" s="633" t="s">
        <v>623</v>
      </c>
      <c r="D49" s="634"/>
      <c r="E49" s="634"/>
      <c r="F49" s="634"/>
      <c r="G49" s="634"/>
      <c r="H49" s="634"/>
      <c r="I49" s="634"/>
      <c r="J49" s="634"/>
      <c r="K49" s="634"/>
      <c r="L49" s="634"/>
      <c r="M49" s="635"/>
    </row>
    <row r="50" spans="1:13" ht="17">
      <c r="A50" s="1640"/>
      <c r="B50" s="563" t="s">
        <v>462</v>
      </c>
      <c r="C50" s="633" t="s">
        <v>516</v>
      </c>
      <c r="D50" s="634"/>
      <c r="E50" s="634"/>
      <c r="F50" s="634"/>
      <c r="G50" s="634"/>
      <c r="H50" s="634"/>
      <c r="I50" s="634"/>
      <c r="J50" s="634"/>
      <c r="K50" s="634"/>
      <c r="L50" s="634"/>
      <c r="M50" s="635"/>
    </row>
    <row r="51" spans="1:13" ht="15.75" customHeight="1" thickBot="1">
      <c r="A51" s="1649" t="s">
        <v>250</v>
      </c>
      <c r="B51" s="636" t="s">
        <v>463</v>
      </c>
      <c r="C51" s="1648" t="s">
        <v>1327</v>
      </c>
      <c r="D51" s="1648"/>
      <c r="E51" s="1648"/>
      <c r="F51" s="1648"/>
      <c r="G51" s="1648"/>
      <c r="H51" s="1648"/>
      <c r="I51" s="1648"/>
      <c r="J51" s="1648"/>
      <c r="K51" s="1648"/>
      <c r="L51" s="1648"/>
      <c r="M51" s="1648"/>
    </row>
    <row r="52" spans="1:13" ht="15" customHeight="1" thickBot="1">
      <c r="A52" s="1649"/>
      <c r="B52" s="636" t="s">
        <v>465</v>
      </c>
      <c r="C52" s="1648" t="s">
        <v>757</v>
      </c>
      <c r="D52" s="1648"/>
      <c r="E52" s="1648"/>
      <c r="F52" s="1648"/>
      <c r="G52" s="1648"/>
      <c r="H52" s="1648"/>
      <c r="I52" s="1648"/>
      <c r="J52" s="1648"/>
      <c r="K52" s="1648"/>
      <c r="L52" s="1648"/>
      <c r="M52" s="1648"/>
    </row>
    <row r="53" spans="1:13" ht="15" customHeight="1" thickBot="1">
      <c r="A53" s="1649"/>
      <c r="B53" s="636" t="s">
        <v>467</v>
      </c>
      <c r="C53" s="1648" t="s">
        <v>740</v>
      </c>
      <c r="D53" s="1648"/>
      <c r="E53" s="1648"/>
      <c r="F53" s="1648"/>
      <c r="G53" s="1648"/>
      <c r="H53" s="1648"/>
      <c r="I53" s="1648"/>
      <c r="J53" s="1648"/>
      <c r="K53" s="1648"/>
      <c r="L53" s="1648"/>
      <c r="M53" s="1648"/>
    </row>
    <row r="54" spans="1:13" ht="15.75" customHeight="1" thickBot="1">
      <c r="A54" s="1649"/>
      <c r="B54" s="637" t="s">
        <v>469</v>
      </c>
      <c r="C54" s="1648" t="s">
        <v>741</v>
      </c>
      <c r="D54" s="1648"/>
      <c r="E54" s="1648"/>
      <c r="F54" s="1648"/>
      <c r="G54" s="1648"/>
      <c r="H54" s="1648"/>
      <c r="I54" s="1648"/>
      <c r="J54" s="1648"/>
      <c r="K54" s="1648"/>
      <c r="L54" s="1648"/>
      <c r="M54" s="1648"/>
    </row>
    <row r="55" spans="1:13" ht="15.75" customHeight="1" thickBot="1">
      <c r="A55" s="1649"/>
      <c r="B55" s="636" t="s">
        <v>470</v>
      </c>
      <c r="C55" s="1650" t="s">
        <v>1328</v>
      </c>
      <c r="D55" s="1651"/>
      <c r="E55" s="1651"/>
      <c r="F55" s="1651"/>
      <c r="G55" s="1651"/>
      <c r="H55" s="1651"/>
      <c r="I55" s="1651"/>
      <c r="J55" s="1651"/>
      <c r="K55" s="1651"/>
      <c r="L55" s="1651"/>
      <c r="M55" s="1651"/>
    </row>
    <row r="56" spans="1:13" ht="18" thickBot="1">
      <c r="A56" s="1649"/>
      <c r="B56" s="636" t="s">
        <v>472</v>
      </c>
      <c r="C56" s="1648">
        <v>3246835574</v>
      </c>
      <c r="D56" s="1648"/>
      <c r="E56" s="1648"/>
      <c r="F56" s="1648"/>
      <c r="G56" s="1648"/>
      <c r="H56" s="1648"/>
      <c r="I56" s="1648"/>
      <c r="J56" s="1648"/>
      <c r="K56" s="1648"/>
      <c r="L56" s="1648"/>
      <c r="M56" s="1648"/>
    </row>
    <row r="57" spans="1:13" ht="15.75" customHeight="1">
      <c r="A57" s="1647" t="s">
        <v>474</v>
      </c>
      <c r="B57" s="638" t="s">
        <v>475</v>
      </c>
      <c r="C57" s="1648" t="s">
        <v>1308</v>
      </c>
      <c r="D57" s="1648"/>
      <c r="E57" s="1648"/>
      <c r="F57" s="1648"/>
      <c r="G57" s="1648"/>
      <c r="H57" s="1648"/>
      <c r="I57" s="1648"/>
      <c r="J57" s="1648"/>
      <c r="K57" s="1648"/>
      <c r="L57" s="1648"/>
      <c r="M57" s="1648"/>
    </row>
    <row r="58" spans="1:13" ht="30" customHeight="1">
      <c r="A58" s="1647"/>
      <c r="B58" s="638" t="s">
        <v>476</v>
      </c>
      <c r="C58" s="1648" t="s">
        <v>558</v>
      </c>
      <c r="D58" s="1648"/>
      <c r="E58" s="1648"/>
      <c r="F58" s="1648"/>
      <c r="G58" s="1648"/>
      <c r="H58" s="1648"/>
      <c r="I58" s="1648"/>
      <c r="J58" s="1648"/>
      <c r="K58" s="1648"/>
      <c r="L58" s="1648"/>
      <c r="M58" s="1648"/>
    </row>
    <row r="59" spans="1:13" ht="30" customHeight="1" thickBot="1">
      <c r="A59" s="1647"/>
      <c r="B59" s="639" t="s">
        <v>294</v>
      </c>
      <c r="C59" s="1648" t="s">
        <v>722</v>
      </c>
      <c r="D59" s="1648"/>
      <c r="E59" s="1648"/>
      <c r="F59" s="1648"/>
      <c r="G59" s="1648"/>
      <c r="H59" s="1648"/>
      <c r="I59" s="1648"/>
      <c r="J59" s="1648"/>
      <c r="K59" s="1648"/>
      <c r="L59" s="1648"/>
      <c r="M59" s="1648"/>
    </row>
    <row r="60" spans="1:13" ht="18" thickBot="1">
      <c r="A60" s="640" t="s">
        <v>254</v>
      </c>
      <c r="B60" s="641"/>
      <c r="C60" s="1652"/>
      <c r="D60" s="1652"/>
      <c r="E60" s="1652"/>
      <c r="F60" s="1652"/>
      <c r="G60" s="1652"/>
      <c r="H60" s="1652"/>
      <c r="I60" s="1652"/>
      <c r="J60" s="1652"/>
      <c r="K60" s="1652"/>
      <c r="L60" s="1652"/>
      <c r="M60" s="1652"/>
    </row>
  </sheetData>
  <mergeCells count="45">
    <mergeCell ref="C60:M60"/>
    <mergeCell ref="F10:G10"/>
    <mergeCell ref="I10:J10"/>
    <mergeCell ref="C11:M11"/>
    <mergeCell ref="C12:M12"/>
    <mergeCell ref="A57:A59"/>
    <mergeCell ref="C57:M57"/>
    <mergeCell ref="C58:M58"/>
    <mergeCell ref="C59:M59"/>
    <mergeCell ref="A51:A56"/>
    <mergeCell ref="C51:M51"/>
    <mergeCell ref="C52:M52"/>
    <mergeCell ref="C53:M53"/>
    <mergeCell ref="C54:M54"/>
    <mergeCell ref="C55:M55"/>
    <mergeCell ref="C56:M56"/>
    <mergeCell ref="A16:A50"/>
    <mergeCell ref="C16:M16"/>
    <mergeCell ref="C17:M17"/>
    <mergeCell ref="B18:B24"/>
    <mergeCell ref="B25:B28"/>
    <mergeCell ref="B32:B34"/>
    <mergeCell ref="B35:B42"/>
    <mergeCell ref="B43:B46"/>
    <mergeCell ref="F44:F45"/>
    <mergeCell ref="G44:J45"/>
    <mergeCell ref="L44:M45"/>
    <mergeCell ref="C47:M47"/>
    <mergeCell ref="C48:M48"/>
    <mergeCell ref="B14:B15"/>
    <mergeCell ref="C14:D14"/>
    <mergeCell ref="F14:M14"/>
    <mergeCell ref="C15:M15"/>
    <mergeCell ref="A2:A15"/>
    <mergeCell ref="C2:M2"/>
    <mergeCell ref="F4:G4"/>
    <mergeCell ref="C7:D7"/>
    <mergeCell ref="I7:M7"/>
    <mergeCell ref="B8:B10"/>
    <mergeCell ref="C9:D9"/>
    <mergeCell ref="F9:G9"/>
    <mergeCell ref="I9:J9"/>
    <mergeCell ref="C10:D10"/>
    <mergeCell ref="C3:M3"/>
    <mergeCell ref="C13:M13"/>
  </mergeCells>
  <dataValidations count="7">
    <dataValidation type="list" allowBlank="1" showInputMessage="1" showErrorMessage="1" sqref="I7:M7" xr:uid="{44148814-0982-41F1-B9CC-BBAB18AD57FB}">
      <formula1>INDIRECT($C$7)</formula1>
      <formula2>0</formula2>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C38463D4-80B4-48E1-B15B-E4F78325A484}">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16" xr:uid="{05329231-2651-4DA7-B66B-6DD681258C08}">
      <formula1>0</formula1>
      <formula2>0</formula2>
    </dataValidation>
    <dataValidation allowBlank="1" showInputMessage="1" showErrorMessage="1" prompt="Identifique la meta ODS a que le apunta el indicador de producto. Seleccione de la lista desplegable." sqref="E14" xr:uid="{28AE5D35-C03C-4414-BB82-41C88E44090E}">
      <formula1>0</formula1>
      <formula2>0</formula2>
    </dataValidation>
    <dataValidation allowBlank="1" showInputMessage="1" showErrorMessage="1" prompt="Identifique el ODS a que le apunta el indicador de producto. Seleccione de la lista desplegable._x000a_" sqref="B14:B15" xr:uid="{316B35A4-5E0A-4411-9E15-950332F75E64}">
      <formula1>0</formula1>
      <formula2>0</formula2>
    </dataValidation>
    <dataValidation allowBlank="1" showInputMessage="1" showErrorMessage="1" prompt="Incluir una ficha por cada indicador, ya sea de producto o de resultado" sqref="B1" xr:uid="{175DC095-5F45-4380-A828-D24B9A896E88}">
      <formula1>0</formula1>
      <formula2>0</formula2>
    </dataValidation>
    <dataValidation allowBlank="1" showInputMessage="1" showErrorMessage="1" prompt="Seleccione de la lista desplegable" sqref="B4 B7 H7" xr:uid="{4A13323A-8C60-4E55-B924-2B38D2D5E9FA}">
      <formula1>0</formula1>
      <formula2>0</formula2>
    </dataValidation>
  </dataValidations>
  <hyperlinks>
    <hyperlink ref="C55" r:id="rId1" xr:uid="{06D91D25-E7FA-4A79-861C-A01AB115E62E}"/>
  </hyperlinks>
  <pageMargins left="0.7" right="0.7" top="0.75" bottom="0.75" header="0.511811023622047" footer="0.511811023622047"/>
  <pageSetup paperSize="9" orientation="portrait" horizontalDpi="300" verticalDpi="300"/>
  <ignoredErrors>
    <ignoredError sqref="G33"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B6CDE-14F2-4ACF-A645-D723970628B5}">
  <sheetPr>
    <tabColor rgb="FF0070C0"/>
  </sheetPr>
  <dimension ref="A1:AMJ62"/>
  <sheetViews>
    <sheetView topLeftCell="A44" zoomScale="85" zoomScaleNormal="85" workbookViewId="0">
      <selection activeCell="C2" sqref="C2:M2"/>
    </sheetView>
  </sheetViews>
  <sheetFormatPr baseColWidth="10" defaultColWidth="11.5" defaultRowHeight="16"/>
  <cols>
    <col min="1" max="1" width="25.1640625" style="543" customWidth="1"/>
    <col min="2" max="2" width="39.1640625" style="642" customWidth="1"/>
    <col min="3" max="1024" width="11.5" style="543"/>
    <col min="1025" max="16384" width="11.5" style="643"/>
  </cols>
  <sheetData>
    <row r="1" spans="1:13" ht="17" thickBot="1">
      <c r="A1" s="315"/>
      <c r="B1" s="61" t="s">
        <v>979</v>
      </c>
      <c r="C1" s="62"/>
      <c r="D1" s="62"/>
      <c r="E1" s="62"/>
      <c r="F1" s="62"/>
      <c r="G1" s="62"/>
      <c r="H1" s="62"/>
      <c r="I1" s="62"/>
      <c r="J1" s="62"/>
      <c r="K1" s="62"/>
      <c r="L1" s="62"/>
      <c r="M1" s="63"/>
    </row>
    <row r="2" spans="1:13" ht="26.25" customHeight="1">
      <c r="A2" s="1310" t="s">
        <v>414</v>
      </c>
      <c r="B2" s="150" t="s">
        <v>415</v>
      </c>
      <c r="C2" s="1659" t="s">
        <v>1151</v>
      </c>
      <c r="D2" s="1660"/>
      <c r="E2" s="1660"/>
      <c r="F2" s="1660"/>
      <c r="G2" s="1660"/>
      <c r="H2" s="1660"/>
      <c r="I2" s="1660"/>
      <c r="J2" s="1660"/>
      <c r="K2" s="1660"/>
      <c r="L2" s="1660"/>
      <c r="M2" s="1661"/>
    </row>
    <row r="3" spans="1:13" ht="31.5" customHeight="1">
      <c r="A3" s="1311"/>
      <c r="B3" s="151" t="s">
        <v>499</v>
      </c>
      <c r="C3" s="242" t="s">
        <v>389</v>
      </c>
      <c r="D3" s="126"/>
      <c r="E3" s="126"/>
      <c r="F3" s="126"/>
      <c r="G3" s="126"/>
      <c r="H3" s="126"/>
      <c r="I3" s="126"/>
      <c r="J3" s="126"/>
      <c r="K3" s="126"/>
      <c r="L3" s="126"/>
      <c r="M3" s="127"/>
    </row>
    <row r="4" spans="1:13" ht="21.75" customHeight="1">
      <c r="A4" s="1311"/>
      <c r="B4" s="153" t="s">
        <v>290</v>
      </c>
      <c r="C4" s="122" t="s">
        <v>95</v>
      </c>
      <c r="D4" s="1441"/>
      <c r="E4" s="1442"/>
      <c r="F4" s="1205" t="s">
        <v>291</v>
      </c>
      <c r="G4" s="1206"/>
      <c r="H4" s="125" t="s">
        <v>354</v>
      </c>
      <c r="I4" s="126"/>
      <c r="J4" s="126"/>
      <c r="K4" s="126"/>
      <c r="L4" s="126"/>
      <c r="M4" s="127"/>
    </row>
    <row r="5" spans="1:13" ht="17">
      <c r="A5" s="1311"/>
      <c r="B5" s="153" t="s">
        <v>418</v>
      </c>
      <c r="C5" s="1202" t="s">
        <v>419</v>
      </c>
      <c r="D5" s="1203"/>
      <c r="E5" s="1203"/>
      <c r="F5" s="1203"/>
      <c r="G5" s="1203"/>
      <c r="H5" s="1203"/>
      <c r="I5" s="1203"/>
      <c r="J5" s="1203"/>
      <c r="K5" s="1203"/>
      <c r="L5" s="1203"/>
      <c r="M5" s="1204"/>
    </row>
    <row r="6" spans="1:13" ht="17">
      <c r="A6" s="1311"/>
      <c r="B6" s="153" t="s">
        <v>420</v>
      </c>
      <c r="C6" s="122" t="s">
        <v>419</v>
      </c>
      <c r="D6" s="126"/>
      <c r="E6" s="126"/>
      <c r="F6" s="126"/>
      <c r="G6" s="126"/>
      <c r="H6" s="126"/>
      <c r="I6" s="126"/>
      <c r="J6" s="126"/>
      <c r="K6" s="126"/>
      <c r="L6" s="126"/>
      <c r="M6" s="127"/>
    </row>
    <row r="7" spans="1:13" ht="17">
      <c r="A7" s="1311"/>
      <c r="B7" s="162" t="s">
        <v>421</v>
      </c>
      <c r="C7" s="1191" t="s">
        <v>10</v>
      </c>
      <c r="D7" s="1192"/>
      <c r="E7" s="128"/>
      <c r="F7" s="128"/>
      <c r="G7" s="129"/>
      <c r="H7" s="67" t="s">
        <v>294</v>
      </c>
      <c r="I7" s="1193" t="s">
        <v>18</v>
      </c>
      <c r="J7" s="1192"/>
      <c r="K7" s="1192"/>
      <c r="L7" s="1192"/>
      <c r="M7" s="1194"/>
    </row>
    <row r="8" spans="1:13" ht="15" customHeight="1">
      <c r="A8" s="1311"/>
      <c r="B8" s="1273" t="s">
        <v>422</v>
      </c>
      <c r="C8" s="1662" t="s">
        <v>977</v>
      </c>
      <c r="D8" s="1490"/>
      <c r="E8" s="131"/>
      <c r="F8" s="1490" t="s">
        <v>683</v>
      </c>
      <c r="G8" s="1490"/>
      <c r="H8" s="131"/>
      <c r="I8" s="1480"/>
      <c r="J8" s="1480"/>
      <c r="K8" s="131"/>
      <c r="L8" s="132"/>
      <c r="M8" s="133"/>
    </row>
    <row r="9" spans="1:13">
      <c r="A9" s="1311"/>
      <c r="B9" s="1274"/>
      <c r="C9" s="1663"/>
      <c r="D9" s="1491"/>
      <c r="E9" s="28"/>
      <c r="F9" s="1491"/>
      <c r="G9" s="1491"/>
      <c r="H9" s="28"/>
      <c r="I9" s="1190"/>
      <c r="J9" s="1190"/>
      <c r="K9" s="28"/>
      <c r="L9" s="26"/>
      <c r="M9" s="116"/>
    </row>
    <row r="10" spans="1:13">
      <c r="A10" s="1311"/>
      <c r="B10" s="1287"/>
      <c r="C10" s="1189" t="s">
        <v>423</v>
      </c>
      <c r="D10" s="1190"/>
      <c r="E10" s="134"/>
      <c r="F10" s="1190" t="s">
        <v>423</v>
      </c>
      <c r="G10" s="1190"/>
      <c r="H10" s="134"/>
      <c r="I10" s="1190" t="s">
        <v>423</v>
      </c>
      <c r="J10" s="1190"/>
      <c r="K10" s="134"/>
      <c r="L10" s="121"/>
      <c r="M10" s="135"/>
    </row>
    <row r="11" spans="1:13" ht="57" customHeight="1">
      <c r="A11" s="1311"/>
      <c r="B11" s="162" t="s">
        <v>424</v>
      </c>
      <c r="C11" s="1289" t="s">
        <v>1153</v>
      </c>
      <c r="D11" s="1290"/>
      <c r="E11" s="1290"/>
      <c r="F11" s="1290"/>
      <c r="G11" s="1290"/>
      <c r="H11" s="1290"/>
      <c r="I11" s="1290"/>
      <c r="J11" s="1290"/>
      <c r="K11" s="1290"/>
      <c r="L11" s="1290"/>
      <c r="M11" s="1291"/>
    </row>
    <row r="12" spans="1:13" ht="120.75" customHeight="1">
      <c r="A12" s="1311"/>
      <c r="B12" s="162" t="s">
        <v>503</v>
      </c>
      <c r="C12" s="1289" t="s">
        <v>1156</v>
      </c>
      <c r="D12" s="1290"/>
      <c r="E12" s="1290"/>
      <c r="F12" s="1290"/>
      <c r="G12" s="1290"/>
      <c r="H12" s="1290"/>
      <c r="I12" s="1290"/>
      <c r="J12" s="1290"/>
      <c r="K12" s="1290"/>
      <c r="L12" s="1290"/>
      <c r="M12" s="1291"/>
    </row>
    <row r="13" spans="1:13" ht="26.25" customHeight="1">
      <c r="A13" s="1311"/>
      <c r="B13" s="151" t="s">
        <v>504</v>
      </c>
      <c r="C13" s="852" t="s">
        <v>388</v>
      </c>
      <c r="D13" s="387"/>
      <c r="E13" s="387"/>
      <c r="F13" s="387"/>
      <c r="G13" s="387"/>
      <c r="H13" s="387"/>
      <c r="I13" s="387"/>
      <c r="J13" s="387"/>
      <c r="K13" s="387"/>
      <c r="L13" s="136"/>
      <c r="M13" s="137"/>
    </row>
    <row r="14" spans="1:13" ht="15" customHeight="1">
      <c r="A14" s="1311"/>
      <c r="B14" s="1273" t="s">
        <v>505</v>
      </c>
      <c r="C14" s="1400" t="s">
        <v>86</v>
      </c>
      <c r="D14" s="1398"/>
      <c r="E14" s="360" t="s">
        <v>108</v>
      </c>
      <c r="F14" s="1397" t="s">
        <v>752</v>
      </c>
      <c r="G14" s="1398"/>
      <c r="H14" s="1398"/>
      <c r="I14" s="1398"/>
      <c r="J14" s="1398"/>
      <c r="K14" s="1398"/>
      <c r="L14" s="1398"/>
      <c r="M14" s="1399"/>
    </row>
    <row r="15" spans="1:13">
      <c r="A15" s="1311"/>
      <c r="B15" s="1274"/>
      <c r="C15" s="1400"/>
      <c r="D15" s="1398"/>
      <c r="E15" s="1398"/>
      <c r="F15" s="1398"/>
      <c r="G15" s="1398"/>
      <c r="H15" s="1398"/>
      <c r="I15" s="1398"/>
      <c r="J15" s="1398"/>
      <c r="K15" s="1398"/>
      <c r="L15" s="1398"/>
      <c r="M15" s="1399"/>
    </row>
    <row r="16" spans="1:13" ht="17">
      <c r="A16" s="1296" t="s">
        <v>238</v>
      </c>
      <c r="B16" s="151" t="s">
        <v>280</v>
      </c>
      <c r="C16" s="1400" t="s">
        <v>11</v>
      </c>
      <c r="D16" s="1398"/>
      <c r="E16" s="1398"/>
      <c r="F16" s="1398"/>
      <c r="G16" s="1398"/>
      <c r="H16" s="1398"/>
      <c r="I16" s="1398"/>
      <c r="J16" s="1398"/>
      <c r="K16" s="1398"/>
      <c r="L16" s="1398"/>
      <c r="M16" s="1399"/>
    </row>
    <row r="17" spans="1:13" ht="26.25" customHeight="1">
      <c r="A17" s="1297"/>
      <c r="B17" s="151" t="s">
        <v>507</v>
      </c>
      <c r="C17" s="1400" t="s">
        <v>1152</v>
      </c>
      <c r="D17" s="1398"/>
      <c r="E17" s="1398"/>
      <c r="F17" s="1398"/>
      <c r="G17" s="1398"/>
      <c r="H17" s="1398"/>
      <c r="I17" s="1398"/>
      <c r="J17" s="1398"/>
      <c r="K17" s="1398"/>
      <c r="L17" s="1398"/>
      <c r="M17" s="1399"/>
    </row>
    <row r="18" spans="1:13" ht="8.25" customHeight="1">
      <c r="A18" s="1297"/>
      <c r="B18" s="1181" t="s">
        <v>425</v>
      </c>
      <c r="C18" s="138"/>
      <c r="D18" s="13"/>
      <c r="E18" s="13"/>
      <c r="F18" s="13"/>
      <c r="G18" s="13"/>
      <c r="H18" s="13"/>
      <c r="I18" s="13"/>
      <c r="J18" s="13"/>
      <c r="K18" s="13"/>
      <c r="L18" s="13"/>
      <c r="M18" s="14"/>
    </row>
    <row r="19" spans="1:13" ht="9" customHeight="1">
      <c r="A19" s="1297"/>
      <c r="B19" s="1174"/>
      <c r="C19" s="76"/>
      <c r="D19" s="15"/>
      <c r="E19" s="5"/>
      <c r="F19" s="15"/>
      <c r="G19" s="5"/>
      <c r="H19" s="15"/>
      <c r="I19" s="5"/>
      <c r="J19" s="15"/>
      <c r="K19" s="5"/>
      <c r="L19" s="5"/>
      <c r="M19" s="16"/>
    </row>
    <row r="20" spans="1:13" ht="17">
      <c r="A20" s="1297"/>
      <c r="B20" s="1174"/>
      <c r="C20" s="362" t="s">
        <v>426</v>
      </c>
      <c r="D20" s="363"/>
      <c r="E20" s="364" t="s">
        <v>427</v>
      </c>
      <c r="F20" s="363"/>
      <c r="G20" s="364" t="s">
        <v>428</v>
      </c>
      <c r="H20" s="363"/>
      <c r="I20" s="364" t="s">
        <v>429</v>
      </c>
      <c r="J20" s="365"/>
      <c r="K20" s="364"/>
      <c r="L20" s="364"/>
      <c r="M20" s="366"/>
    </row>
    <row r="21" spans="1:13" ht="17">
      <c r="A21" s="1297"/>
      <c r="B21" s="1174"/>
      <c r="C21" s="362" t="s">
        <v>431</v>
      </c>
      <c r="D21" s="367"/>
      <c r="E21" s="364" t="s">
        <v>432</v>
      </c>
      <c r="F21" s="368"/>
      <c r="G21" s="364" t="s">
        <v>433</v>
      </c>
      <c r="H21" s="368"/>
      <c r="I21" s="364"/>
      <c r="J21" s="369"/>
      <c r="K21" s="364"/>
      <c r="L21" s="364"/>
      <c r="M21" s="366"/>
    </row>
    <row r="22" spans="1:13" ht="17">
      <c r="A22" s="1297"/>
      <c r="B22" s="1174"/>
      <c r="C22" s="362" t="s">
        <v>434</v>
      </c>
      <c r="D22" s="367"/>
      <c r="E22" s="364" t="s">
        <v>435</v>
      </c>
      <c r="F22" s="367"/>
      <c r="G22" s="364"/>
      <c r="H22" s="369"/>
      <c r="I22" s="364"/>
      <c r="J22" s="369"/>
      <c r="K22" s="364"/>
      <c r="L22" s="364"/>
      <c r="M22" s="366"/>
    </row>
    <row r="23" spans="1:13" ht="17">
      <c r="A23" s="1297"/>
      <c r="B23" s="1174"/>
      <c r="C23" s="362" t="s">
        <v>105</v>
      </c>
      <c r="D23" s="368" t="s">
        <v>430</v>
      </c>
      <c r="E23" s="364" t="s">
        <v>436</v>
      </c>
      <c r="F23" s="1570" t="s">
        <v>980</v>
      </c>
      <c r="G23" s="1570"/>
      <c r="H23" s="1570"/>
      <c r="I23" s="1570"/>
      <c r="J23" s="1570"/>
      <c r="K23" s="1570"/>
      <c r="L23" s="1570"/>
      <c r="M23" s="1664"/>
    </row>
    <row r="24" spans="1:13" ht="9.75" customHeight="1">
      <c r="A24" s="1297"/>
      <c r="B24" s="1175"/>
      <c r="C24" s="371"/>
      <c r="D24" s="372"/>
      <c r="E24" s="372"/>
      <c r="F24" s="372"/>
      <c r="G24" s="372"/>
      <c r="H24" s="372"/>
      <c r="I24" s="372"/>
      <c r="J24" s="372"/>
      <c r="K24" s="372"/>
      <c r="L24" s="372"/>
      <c r="M24" s="373"/>
    </row>
    <row r="25" spans="1:13" ht="15" customHeight="1">
      <c r="A25" s="1297"/>
      <c r="B25" s="1181" t="s">
        <v>437</v>
      </c>
      <c r="C25" s="374"/>
      <c r="D25" s="375"/>
      <c r="E25" s="375"/>
      <c r="F25" s="375"/>
      <c r="G25" s="375"/>
      <c r="H25" s="375"/>
      <c r="I25" s="375"/>
      <c r="J25" s="375"/>
      <c r="K25" s="375"/>
      <c r="L25" s="132"/>
      <c r="M25" s="133"/>
    </row>
    <row r="26" spans="1:13" ht="17">
      <c r="A26" s="1297"/>
      <c r="B26" s="1174"/>
      <c r="C26" s="362" t="s">
        <v>438</v>
      </c>
      <c r="D26" s="368"/>
      <c r="E26" s="376"/>
      <c r="F26" s="364" t="s">
        <v>439</v>
      </c>
      <c r="G26" s="367"/>
      <c r="H26" s="376"/>
      <c r="I26" s="364" t="s">
        <v>440</v>
      </c>
      <c r="J26" s="367" t="s">
        <v>430</v>
      </c>
      <c r="K26" s="376"/>
      <c r="L26" s="26"/>
      <c r="M26" s="116"/>
    </row>
    <row r="27" spans="1:13" ht="17">
      <c r="A27" s="1297"/>
      <c r="B27" s="1174"/>
      <c r="C27" s="362" t="s">
        <v>441</v>
      </c>
      <c r="D27" s="25"/>
      <c r="E27" s="26"/>
      <c r="F27" s="364" t="s">
        <v>442</v>
      </c>
      <c r="G27" s="368"/>
      <c r="H27" s="26"/>
      <c r="I27" s="27"/>
      <c r="J27" s="26"/>
      <c r="K27" s="28"/>
      <c r="L27" s="26"/>
      <c r="M27" s="116"/>
    </row>
    <row r="28" spans="1:13">
      <c r="A28" s="1297"/>
      <c r="B28" s="1175"/>
      <c r="C28" s="377"/>
      <c r="D28" s="378"/>
      <c r="E28" s="378"/>
      <c r="F28" s="378"/>
      <c r="G28" s="378"/>
      <c r="H28" s="378"/>
      <c r="I28" s="378"/>
      <c r="J28" s="378"/>
      <c r="K28" s="378"/>
      <c r="L28" s="121"/>
      <c r="M28" s="135"/>
    </row>
    <row r="29" spans="1:13" ht="17">
      <c r="A29" s="1297"/>
      <c r="B29" s="154" t="s">
        <v>443</v>
      </c>
      <c r="C29" s="379"/>
      <c r="D29" s="380"/>
      <c r="E29" s="380"/>
      <c r="F29" s="380"/>
      <c r="G29" s="380"/>
      <c r="H29" s="380"/>
      <c r="I29" s="380"/>
      <c r="J29" s="380"/>
      <c r="K29" s="380"/>
      <c r="L29" s="380"/>
      <c r="M29" s="381"/>
    </row>
    <row r="30" spans="1:13" ht="17">
      <c r="A30" s="1297"/>
      <c r="B30" s="154"/>
      <c r="C30" s="382" t="s">
        <v>444</v>
      </c>
      <c r="D30" s="422" t="s">
        <v>324</v>
      </c>
      <c r="E30" s="376"/>
      <c r="F30" s="385" t="s">
        <v>445</v>
      </c>
      <c r="G30" s="368" t="s">
        <v>354</v>
      </c>
      <c r="H30" s="376"/>
      <c r="I30" s="385" t="s">
        <v>446</v>
      </c>
      <c r="J30" s="386" t="s">
        <v>354</v>
      </c>
      <c r="K30" s="387"/>
      <c r="L30" s="388"/>
      <c r="M30" s="389"/>
    </row>
    <row r="31" spans="1:13">
      <c r="A31" s="1297"/>
      <c r="B31" s="153"/>
      <c r="C31" s="371"/>
      <c r="D31" s="372"/>
      <c r="E31" s="372"/>
      <c r="F31" s="372"/>
      <c r="G31" s="372"/>
      <c r="H31" s="372"/>
      <c r="I31" s="372"/>
      <c r="J31" s="372"/>
      <c r="K31" s="372"/>
      <c r="L31" s="372"/>
      <c r="M31" s="373"/>
    </row>
    <row r="32" spans="1:13" ht="15" customHeight="1">
      <c r="A32" s="1297"/>
      <c r="B32" s="1181" t="s">
        <v>447</v>
      </c>
      <c r="C32" s="84"/>
      <c r="D32" s="33"/>
      <c r="E32" s="33"/>
      <c r="F32" s="33"/>
      <c r="G32" s="33"/>
      <c r="H32" s="33"/>
      <c r="I32" s="33"/>
      <c r="J32" s="33"/>
      <c r="K32" s="33"/>
      <c r="L32" s="132"/>
      <c r="M32" s="133"/>
    </row>
    <row r="33" spans="1:13" ht="17">
      <c r="A33" s="1297"/>
      <c r="B33" s="1174"/>
      <c r="C33" s="391" t="s">
        <v>448</v>
      </c>
      <c r="D33" s="34">
        <v>2023</v>
      </c>
      <c r="E33" s="35"/>
      <c r="F33" s="376" t="s">
        <v>449</v>
      </c>
      <c r="G33" s="36" t="s">
        <v>482</v>
      </c>
      <c r="H33" s="35"/>
      <c r="I33" s="385"/>
      <c r="J33" s="35"/>
      <c r="K33" s="35"/>
      <c r="L33" s="26"/>
      <c r="M33" s="116"/>
    </row>
    <row r="34" spans="1:13">
      <c r="A34" s="1297"/>
      <c r="B34" s="1175"/>
      <c r="C34" s="371"/>
      <c r="D34" s="37"/>
      <c r="E34" s="38"/>
      <c r="F34" s="372"/>
      <c r="G34" s="38"/>
      <c r="H34" s="38"/>
      <c r="I34" s="415"/>
      <c r="J34" s="38"/>
      <c r="K34" s="38"/>
      <c r="L34" s="121"/>
      <c r="M34" s="135"/>
    </row>
    <row r="35" spans="1:13" ht="15" customHeight="1">
      <c r="A35" s="1297"/>
      <c r="B35" s="1181" t="s">
        <v>450</v>
      </c>
      <c r="C35" s="86"/>
      <c r="D35" s="73"/>
      <c r="E35" s="73"/>
      <c r="F35" s="73"/>
      <c r="G35" s="73"/>
      <c r="H35" s="73"/>
      <c r="I35" s="73"/>
      <c r="J35" s="73"/>
      <c r="K35" s="73"/>
      <c r="L35" s="73"/>
      <c r="M35" s="87"/>
    </row>
    <row r="36" spans="1:13">
      <c r="A36" s="1297"/>
      <c r="B36" s="1174"/>
      <c r="C36" s="88"/>
      <c r="D36" s="6">
        <v>2023</v>
      </c>
      <c r="E36" s="6"/>
      <c r="F36" s="6">
        <v>2024</v>
      </c>
      <c r="G36" s="6"/>
      <c r="H36" s="318">
        <v>2025</v>
      </c>
      <c r="I36" s="318"/>
      <c r="J36" s="318">
        <v>2026</v>
      </c>
      <c r="K36" s="6"/>
      <c r="L36" s="6">
        <v>2027</v>
      </c>
      <c r="M36" s="40"/>
    </row>
    <row r="37" spans="1:13">
      <c r="A37" s="1297"/>
      <c r="B37" s="1174"/>
      <c r="C37" s="88"/>
      <c r="D37" s="301">
        <v>20</v>
      </c>
      <c r="E37" s="9"/>
      <c r="F37" s="301">
        <v>20</v>
      </c>
      <c r="G37" s="9"/>
      <c r="H37" s="301">
        <v>20</v>
      </c>
      <c r="I37" s="353"/>
      <c r="J37" s="301">
        <v>20</v>
      </c>
      <c r="K37" s="353"/>
      <c r="L37" s="301">
        <v>20</v>
      </c>
      <c r="M37" s="100"/>
    </row>
    <row r="38" spans="1:13">
      <c r="A38" s="1297"/>
      <c r="B38" s="1174"/>
      <c r="C38" s="88"/>
      <c r="D38" s="6">
        <v>2028</v>
      </c>
      <c r="E38" s="6"/>
      <c r="F38" s="6">
        <v>2029</v>
      </c>
      <c r="G38" s="6"/>
      <c r="H38" s="318">
        <v>2030</v>
      </c>
      <c r="I38" s="318"/>
      <c r="J38" s="318">
        <v>2031</v>
      </c>
      <c r="K38" s="6"/>
      <c r="L38" s="6">
        <v>2032</v>
      </c>
      <c r="M38" s="16"/>
    </row>
    <row r="39" spans="1:13">
      <c r="A39" s="1297"/>
      <c r="B39" s="1174"/>
      <c r="C39" s="88"/>
      <c r="D39" s="301">
        <v>20</v>
      </c>
      <c r="E39" s="9"/>
      <c r="F39" s="301">
        <v>20</v>
      </c>
      <c r="G39" s="9"/>
      <c r="H39" s="301">
        <v>20</v>
      </c>
      <c r="I39" s="9"/>
      <c r="J39" s="301">
        <v>20</v>
      </c>
      <c r="K39" s="9"/>
      <c r="L39" s="301">
        <v>20</v>
      </c>
      <c r="M39" s="100"/>
    </row>
    <row r="40" spans="1:13" ht="17">
      <c r="A40" s="1297"/>
      <c r="B40" s="1174"/>
      <c r="C40" s="88"/>
      <c r="D40" s="6">
        <v>2033</v>
      </c>
      <c r="E40" s="6"/>
      <c r="F40" s="6">
        <v>2034</v>
      </c>
      <c r="G40" s="6"/>
      <c r="H40" s="318"/>
      <c r="I40" s="318"/>
      <c r="J40" s="318"/>
      <c r="K40" s="6"/>
      <c r="L40" s="6" t="s">
        <v>454</v>
      </c>
      <c r="M40" s="16"/>
    </row>
    <row r="41" spans="1:13">
      <c r="A41" s="1297"/>
      <c r="B41" s="1174"/>
      <c r="C41" s="88"/>
      <c r="D41" s="301">
        <v>20</v>
      </c>
      <c r="E41" s="9"/>
      <c r="F41" s="301">
        <v>20</v>
      </c>
      <c r="G41" s="9"/>
      <c r="H41" s="301"/>
      <c r="I41" s="9"/>
      <c r="J41" s="301"/>
      <c r="K41" s="9"/>
      <c r="L41" s="98"/>
      <c r="M41" s="100"/>
    </row>
    <row r="42" spans="1:13" ht="17">
      <c r="A42" s="1297"/>
      <c r="B42" s="1174"/>
      <c r="C42" s="88"/>
      <c r="D42" s="10" t="s">
        <v>454</v>
      </c>
      <c r="E42" s="99"/>
      <c r="F42" s="10" t="s">
        <v>455</v>
      </c>
      <c r="G42" s="99"/>
      <c r="H42" s="69"/>
      <c r="I42" s="70"/>
      <c r="J42" s="69"/>
      <c r="K42" s="70"/>
      <c r="L42" s="69"/>
      <c r="M42" s="71"/>
    </row>
    <row r="43" spans="1:13" ht="18" customHeight="1">
      <c r="A43" s="1297"/>
      <c r="B43" s="1174"/>
      <c r="C43" s="88"/>
      <c r="D43" s="98"/>
      <c r="E43" s="9"/>
      <c r="F43" s="6">
        <v>240</v>
      </c>
      <c r="G43" s="6"/>
      <c r="H43" s="1278"/>
      <c r="I43" s="1278"/>
      <c r="J43" s="102"/>
      <c r="K43" s="6"/>
      <c r="L43" s="102"/>
      <c r="M43" s="90"/>
    </row>
    <row r="44" spans="1:13" ht="15" customHeight="1">
      <c r="A44" s="1297"/>
      <c r="B44" s="1174"/>
      <c r="C44" s="89"/>
      <c r="D44" s="10"/>
      <c r="E44" s="99"/>
      <c r="F44" s="10"/>
      <c r="G44" s="99"/>
      <c r="H44" s="97"/>
      <c r="I44" s="74"/>
      <c r="J44" s="97"/>
      <c r="K44" s="74"/>
      <c r="L44" s="97"/>
      <c r="M44" s="75"/>
    </row>
    <row r="45" spans="1:13">
      <c r="A45" s="1297"/>
      <c r="B45" s="1181" t="s">
        <v>456</v>
      </c>
      <c r="C45" s="374"/>
      <c r="D45" s="375"/>
      <c r="E45" s="375"/>
      <c r="F45" s="375"/>
      <c r="G45" s="375"/>
      <c r="H45" s="375"/>
      <c r="I45" s="375"/>
      <c r="J45" s="375"/>
      <c r="K45" s="375"/>
      <c r="L45" s="26"/>
      <c r="M45" s="116"/>
    </row>
    <row r="46" spans="1:13" ht="17">
      <c r="A46" s="1297"/>
      <c r="B46" s="1174"/>
      <c r="C46" s="117"/>
      <c r="D46" s="41" t="s">
        <v>93</v>
      </c>
      <c r="E46" s="42" t="s">
        <v>95</v>
      </c>
      <c r="F46" s="1302" t="s">
        <v>457</v>
      </c>
      <c r="G46" s="1177" t="s">
        <v>103</v>
      </c>
      <c r="H46" s="1177"/>
      <c r="I46" s="1177"/>
      <c r="J46" s="1177"/>
      <c r="K46" s="414" t="s">
        <v>458</v>
      </c>
      <c r="L46" s="1219"/>
      <c r="M46" s="1220"/>
    </row>
    <row r="47" spans="1:13" ht="17.25" customHeight="1">
      <c r="A47" s="1297"/>
      <c r="B47" s="1174"/>
      <c r="C47" s="117"/>
      <c r="D47" s="119" t="s">
        <v>430</v>
      </c>
      <c r="E47" s="367"/>
      <c r="F47" s="1302"/>
      <c r="G47" s="1177"/>
      <c r="H47" s="1177"/>
      <c r="I47" s="1177"/>
      <c r="J47" s="1177"/>
      <c r="K47" s="26"/>
      <c r="L47" s="1221"/>
      <c r="M47" s="1222"/>
    </row>
    <row r="48" spans="1:13" ht="15" customHeight="1">
      <c r="A48" s="1297"/>
      <c r="B48" s="1175"/>
      <c r="C48" s="120"/>
      <c r="D48" s="121"/>
      <c r="E48" s="121"/>
      <c r="F48" s="121"/>
      <c r="G48" s="121"/>
      <c r="H48" s="121"/>
      <c r="I48" s="121"/>
      <c r="J48" s="121"/>
      <c r="K48" s="121"/>
      <c r="L48" s="26"/>
      <c r="M48" s="116"/>
    </row>
    <row r="49" spans="1:13" ht="119.25" customHeight="1">
      <c r="A49" s="1297"/>
      <c r="B49" s="162" t="s">
        <v>459</v>
      </c>
      <c r="C49" s="1289" t="s">
        <v>1155</v>
      </c>
      <c r="D49" s="1290"/>
      <c r="E49" s="1290"/>
      <c r="F49" s="1290"/>
      <c r="G49" s="1290"/>
      <c r="H49" s="1290"/>
      <c r="I49" s="1290"/>
      <c r="J49" s="1290"/>
      <c r="K49" s="1290"/>
      <c r="L49" s="1290"/>
      <c r="M49" s="1291"/>
    </row>
    <row r="50" spans="1:13" ht="17">
      <c r="A50" s="1297"/>
      <c r="B50" s="151" t="s">
        <v>460</v>
      </c>
      <c r="C50" s="1400" t="s">
        <v>981</v>
      </c>
      <c r="D50" s="1398"/>
      <c r="E50" s="1398"/>
      <c r="F50" s="1398"/>
      <c r="G50" s="1398"/>
      <c r="H50" s="1398"/>
      <c r="I50" s="1398"/>
      <c r="J50" s="1398"/>
      <c r="K50" s="1398"/>
      <c r="L50" s="1398"/>
      <c r="M50" s="1399"/>
    </row>
    <row r="51" spans="1:13" ht="15.75" customHeight="1">
      <c r="A51" s="1297"/>
      <c r="B51" s="151" t="s">
        <v>461</v>
      </c>
      <c r="C51" s="1400" t="s">
        <v>623</v>
      </c>
      <c r="D51" s="1398"/>
      <c r="E51" s="1398"/>
      <c r="F51" s="1398"/>
      <c r="G51" s="1398"/>
      <c r="H51" s="1398"/>
      <c r="I51" s="1398"/>
      <c r="J51" s="1398"/>
      <c r="K51" s="1398"/>
      <c r="L51" s="1398"/>
      <c r="M51" s="1399"/>
    </row>
    <row r="52" spans="1:13" ht="15" customHeight="1">
      <c r="A52" s="1297"/>
      <c r="B52" s="151" t="s">
        <v>462</v>
      </c>
      <c r="C52" s="1653" t="s">
        <v>1087</v>
      </c>
      <c r="D52" s="1654"/>
      <c r="E52" s="1654"/>
      <c r="F52" s="1654"/>
      <c r="G52" s="1654"/>
      <c r="H52" s="1654"/>
      <c r="I52" s="1654"/>
      <c r="J52" s="1654"/>
      <c r="K52" s="1654"/>
      <c r="L52" s="1654"/>
      <c r="M52" s="1655"/>
    </row>
    <row r="53" spans="1:13" ht="15" customHeight="1">
      <c r="A53" s="1162" t="s">
        <v>250</v>
      </c>
      <c r="B53" s="155" t="s">
        <v>463</v>
      </c>
      <c r="C53" s="1164" t="s">
        <v>487</v>
      </c>
      <c r="D53" s="1165"/>
      <c r="E53" s="1165"/>
      <c r="F53" s="1165"/>
      <c r="G53" s="1165"/>
      <c r="H53" s="1165"/>
      <c r="I53" s="1165"/>
      <c r="J53" s="1165"/>
      <c r="K53" s="1165"/>
      <c r="L53" s="1165"/>
      <c r="M53" s="1166"/>
    </row>
    <row r="54" spans="1:13" ht="15.75" customHeight="1">
      <c r="A54" s="1163"/>
      <c r="B54" s="155" t="s">
        <v>465</v>
      </c>
      <c r="C54" s="1164" t="s">
        <v>466</v>
      </c>
      <c r="D54" s="1165"/>
      <c r="E54" s="1165"/>
      <c r="F54" s="1165"/>
      <c r="G54" s="1165"/>
      <c r="H54" s="1165"/>
      <c r="I54" s="1165"/>
      <c r="J54" s="1165"/>
      <c r="K54" s="1165"/>
      <c r="L54" s="1165"/>
      <c r="M54" s="1166"/>
    </row>
    <row r="55" spans="1:13" ht="15.75" customHeight="1">
      <c r="A55" s="1163"/>
      <c r="B55" s="155" t="s">
        <v>467</v>
      </c>
      <c r="C55" s="1164" t="s">
        <v>327</v>
      </c>
      <c r="D55" s="1165"/>
      <c r="E55" s="1165"/>
      <c r="F55" s="1165"/>
      <c r="G55" s="1165"/>
      <c r="H55" s="1165"/>
      <c r="I55" s="1165"/>
      <c r="J55" s="1165"/>
      <c r="K55" s="1165"/>
      <c r="L55" s="1165"/>
      <c r="M55" s="1166"/>
    </row>
    <row r="56" spans="1:13" ht="17">
      <c r="A56" s="1163"/>
      <c r="B56" s="156" t="s">
        <v>469</v>
      </c>
      <c r="C56" s="1164" t="s">
        <v>328</v>
      </c>
      <c r="D56" s="1165"/>
      <c r="E56" s="1165"/>
      <c r="F56" s="1165"/>
      <c r="G56" s="1165"/>
      <c r="H56" s="1165"/>
      <c r="I56" s="1165"/>
      <c r="J56" s="1165"/>
      <c r="K56" s="1165"/>
      <c r="L56" s="1165"/>
      <c r="M56" s="1166"/>
    </row>
    <row r="57" spans="1:13" ht="15.75" customHeight="1">
      <c r="A57" s="1163"/>
      <c r="B57" s="155" t="s">
        <v>470</v>
      </c>
      <c r="C57" s="1394" t="s">
        <v>593</v>
      </c>
      <c r="D57" s="1165"/>
      <c r="E57" s="1165"/>
      <c r="F57" s="1165"/>
      <c r="G57" s="1165"/>
      <c r="H57" s="1165"/>
      <c r="I57" s="1165"/>
      <c r="J57" s="1165"/>
      <c r="K57" s="1165"/>
      <c r="L57" s="1165"/>
      <c r="M57" s="1166"/>
    </row>
    <row r="58" spans="1:13" ht="19.5" customHeight="1" thickBot="1">
      <c r="A58" s="1170"/>
      <c r="B58" s="155" t="s">
        <v>472</v>
      </c>
      <c r="C58" s="1164"/>
      <c r="D58" s="1165"/>
      <c r="E58" s="1165"/>
      <c r="F58" s="1165"/>
      <c r="G58" s="1165"/>
      <c r="H58" s="1165"/>
      <c r="I58" s="1165"/>
      <c r="J58" s="1165"/>
      <c r="K58" s="1165"/>
      <c r="L58" s="1165"/>
      <c r="M58" s="1166"/>
    </row>
    <row r="59" spans="1:13" ht="30" customHeight="1">
      <c r="A59" s="1162" t="s">
        <v>474</v>
      </c>
      <c r="B59" s="157" t="s">
        <v>475</v>
      </c>
      <c r="C59" s="1164" t="s">
        <v>557</v>
      </c>
      <c r="D59" s="1165"/>
      <c r="E59" s="1165"/>
      <c r="F59" s="1165"/>
      <c r="G59" s="1165"/>
      <c r="H59" s="1165"/>
      <c r="I59" s="1165"/>
      <c r="J59" s="1165"/>
      <c r="K59" s="1165"/>
      <c r="L59" s="1165"/>
      <c r="M59" s="1166"/>
    </row>
    <row r="60" spans="1:13">
      <c r="A60" s="1163"/>
      <c r="B60" s="157" t="s">
        <v>476</v>
      </c>
      <c r="C60" s="1164" t="s">
        <v>558</v>
      </c>
      <c r="D60" s="1165"/>
      <c r="E60" s="1165"/>
      <c r="F60" s="1165"/>
      <c r="G60" s="1165"/>
      <c r="H60" s="1165"/>
      <c r="I60" s="1165"/>
      <c r="J60" s="1165"/>
      <c r="K60" s="1165"/>
      <c r="L60" s="1165"/>
      <c r="M60" s="1166"/>
    </row>
    <row r="61" spans="1:13" ht="17" thickBot="1">
      <c r="A61" s="1163"/>
      <c r="B61" s="158" t="s">
        <v>294</v>
      </c>
      <c r="C61" s="1164" t="s">
        <v>327</v>
      </c>
      <c r="D61" s="1165"/>
      <c r="E61" s="1165"/>
      <c r="F61" s="1165"/>
      <c r="G61" s="1165"/>
      <c r="H61" s="1165"/>
      <c r="I61" s="1165"/>
      <c r="J61" s="1165"/>
      <c r="K61" s="1165"/>
      <c r="L61" s="1165"/>
      <c r="M61" s="1166"/>
    </row>
    <row r="62" spans="1:13" ht="18" thickBot="1">
      <c r="A62" s="149" t="s">
        <v>254</v>
      </c>
      <c r="B62" s="320"/>
      <c r="C62" s="1656"/>
      <c r="D62" s="1657"/>
      <c r="E62" s="1657"/>
      <c r="F62" s="1657"/>
      <c r="G62" s="1657"/>
      <c r="H62" s="1657"/>
      <c r="I62" s="1657"/>
      <c r="J62" s="1657"/>
      <c r="K62" s="1657"/>
      <c r="L62" s="1657"/>
      <c r="M62" s="1658"/>
    </row>
  </sheetData>
  <mergeCells count="49">
    <mergeCell ref="C51:M51"/>
    <mergeCell ref="B18:B24"/>
    <mergeCell ref="C62:M62"/>
    <mergeCell ref="C2:M2"/>
    <mergeCell ref="C8:D9"/>
    <mergeCell ref="F8:G9"/>
    <mergeCell ref="I8:J9"/>
    <mergeCell ref="C11:M11"/>
    <mergeCell ref="F10:G10"/>
    <mergeCell ref="I10:J10"/>
    <mergeCell ref="C12:M12"/>
    <mergeCell ref="D4:E4"/>
    <mergeCell ref="C5:M5"/>
    <mergeCell ref="F14:M14"/>
    <mergeCell ref="F23:M23"/>
    <mergeCell ref="C49:M49"/>
    <mergeCell ref="C50:M50"/>
    <mergeCell ref="G46:J47"/>
    <mergeCell ref="C52:M52"/>
    <mergeCell ref="A59:A61"/>
    <mergeCell ref="C59:M59"/>
    <mergeCell ref="C60:M60"/>
    <mergeCell ref="C61:M61"/>
    <mergeCell ref="C57:M57"/>
    <mergeCell ref="C58:M58"/>
    <mergeCell ref="A53:A58"/>
    <mergeCell ref="C53:M53"/>
    <mergeCell ref="C54:M54"/>
    <mergeCell ref="C55:M55"/>
    <mergeCell ref="C56:M56"/>
    <mergeCell ref="A16:A52"/>
    <mergeCell ref="C16:M16"/>
    <mergeCell ref="C17:M17"/>
    <mergeCell ref="L46:M47"/>
    <mergeCell ref="B14:B15"/>
    <mergeCell ref="C14:D14"/>
    <mergeCell ref="C15:M15"/>
    <mergeCell ref="B25:B28"/>
    <mergeCell ref="B32:B34"/>
    <mergeCell ref="B35:B44"/>
    <mergeCell ref="H43:I43"/>
    <mergeCell ref="B45:B48"/>
    <mergeCell ref="F46:F47"/>
    <mergeCell ref="A2:A15"/>
    <mergeCell ref="F4:G4"/>
    <mergeCell ref="C7:D7"/>
    <mergeCell ref="C10:D10"/>
    <mergeCell ref="I7:M7"/>
    <mergeCell ref="B8:B10"/>
  </mergeCells>
  <dataValidations count="7">
    <dataValidation allowBlank="1" showInputMessage="1" showErrorMessage="1" prompt="Seleccione de la lista desplegable" sqref="B4 B7 H7" xr:uid="{EA552D31-963F-4380-AA48-A6DEF9543A2C}">
      <formula1>0</formula1>
      <formula2>0</formula2>
    </dataValidation>
    <dataValidation allowBlank="1" showInputMessage="1" showErrorMessage="1" prompt="Incluir una ficha por cada indicador, ya sea de producto o de resultado" sqref="B1" xr:uid="{E2F99E04-A765-4341-A5A8-29C0A080DDE5}">
      <formula1>0</formula1>
      <formula2>0</formula2>
    </dataValidation>
    <dataValidation allowBlank="1" showInputMessage="1" showErrorMessage="1" prompt="Identifique el ODS a que le apunta el indicador de producto. Seleccione de la lista desplegable._x000a_" sqref="B14:B15" xr:uid="{643A5801-94F0-4665-B034-827729570D85}">
      <formula1>0</formula1>
      <formula2>0</formula2>
    </dataValidation>
    <dataValidation allowBlank="1" showInputMessage="1" showErrorMessage="1" prompt="Identifique la meta ODS a que le apunta el indicador de producto. Seleccione de la lista desplegable." sqref="E14" xr:uid="{3C15B7ED-651A-4E85-BE1F-FCD30CA40561}">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16" xr:uid="{009FBED9-1F1E-4A46-86B2-1397CFA3F41B}">
      <formula1>0</formula1>
      <formula2>0</formula2>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466F99F8-521F-460B-8482-88C672ED3527}">
      <formula1>0</formula1>
      <formula2>0</formula2>
    </dataValidation>
    <dataValidation type="list" allowBlank="1" showInputMessage="1" showErrorMessage="1" sqref="I7:M7" xr:uid="{3C4C4CA6-9F7F-4066-8604-36BE742057A1}">
      <formula1>INDIRECT($C$7)</formula1>
      <formula2>0</formula2>
    </dataValidation>
  </dataValidations>
  <hyperlinks>
    <hyperlink ref="C57" r:id="rId1" xr:uid="{3B10B16C-C503-4411-81D1-BA11B57252EC}"/>
  </hyperlinks>
  <pageMargins left="0.7" right="0.7" top="0.75" bottom="0.75" header="0.511811023622047" footer="0.511811023622047"/>
  <pageSetup paperSize="9" orientation="portrait" horizontalDpi="300" verticalDpi="300"/>
  <ignoredErrors>
    <ignoredError sqref="G3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M57"/>
  <sheetViews>
    <sheetView topLeftCell="A44" zoomScale="110" zoomScaleNormal="85" workbookViewId="0">
      <selection activeCell="C53" sqref="C53:M53"/>
    </sheetView>
  </sheetViews>
  <sheetFormatPr baseColWidth="10" defaultColWidth="11.5" defaultRowHeight="16"/>
  <cols>
    <col min="1" max="1" width="25.1640625" style="12" customWidth="1"/>
    <col min="2" max="2" width="39.1640625" style="43" customWidth="1"/>
    <col min="3" max="4" width="11.5" style="12"/>
    <col min="5" max="5" width="16.5" style="12" customWidth="1"/>
    <col min="6" max="6" width="12.6640625" style="12" customWidth="1"/>
    <col min="7" max="12" width="11.5" style="12"/>
    <col min="13" max="13" width="18.33203125" style="12" customWidth="1"/>
    <col min="14" max="16384" width="11.5" style="12"/>
  </cols>
  <sheetData>
    <row r="1" spans="1:13">
      <c r="A1" s="60"/>
      <c r="B1" s="61" t="s">
        <v>413</v>
      </c>
      <c r="C1" s="62"/>
      <c r="D1" s="62"/>
      <c r="E1" s="62"/>
      <c r="F1" s="62"/>
      <c r="G1" s="62"/>
      <c r="H1" s="62"/>
      <c r="I1" s="62"/>
      <c r="J1" s="62"/>
      <c r="K1" s="62"/>
      <c r="L1" s="62"/>
      <c r="M1" s="63"/>
    </row>
    <row r="2" spans="1:13" ht="23.25" customHeight="1">
      <c r="A2" s="1186" t="s">
        <v>414</v>
      </c>
      <c r="B2" s="150" t="s">
        <v>415</v>
      </c>
      <c r="C2" s="1195" t="s">
        <v>416</v>
      </c>
      <c r="D2" s="1196"/>
      <c r="E2" s="1196"/>
      <c r="F2" s="1196"/>
      <c r="G2" s="1196"/>
      <c r="H2" s="1196"/>
      <c r="I2" s="1196"/>
      <c r="J2" s="1196"/>
      <c r="K2" s="1196"/>
      <c r="L2" s="1196"/>
      <c r="M2" s="1197"/>
    </row>
    <row r="3" spans="1:13" ht="120" customHeight="1">
      <c r="A3" s="1187"/>
      <c r="B3" s="162" t="s">
        <v>417</v>
      </c>
      <c r="C3" s="1198" t="s">
        <v>930</v>
      </c>
      <c r="D3" s="1199"/>
      <c r="E3" s="1199"/>
      <c r="F3" s="1200"/>
      <c r="G3" s="1200"/>
      <c r="H3" s="1200"/>
      <c r="I3" s="1200"/>
      <c r="J3" s="1200"/>
      <c r="K3" s="1200"/>
      <c r="L3" s="1200"/>
      <c r="M3" s="1201"/>
    </row>
    <row r="4" spans="1:13" ht="15.75" customHeight="1">
      <c r="A4" s="1187"/>
      <c r="B4" s="152" t="s">
        <v>290</v>
      </c>
      <c r="C4" s="122" t="s">
        <v>95</v>
      </c>
      <c r="D4" s="123"/>
      <c r="E4" s="124"/>
      <c r="F4" s="1205" t="s">
        <v>291</v>
      </c>
      <c r="G4" s="1206"/>
      <c r="H4" s="125" t="s">
        <v>354</v>
      </c>
      <c r="I4" s="126"/>
      <c r="J4" s="126"/>
      <c r="K4" s="126"/>
      <c r="L4" s="126"/>
      <c r="M4" s="127"/>
    </row>
    <row r="5" spans="1:13" ht="16.5" customHeight="1">
      <c r="A5" s="1187"/>
      <c r="B5" s="153" t="s">
        <v>418</v>
      </c>
      <c r="C5" s="1202" t="s">
        <v>419</v>
      </c>
      <c r="D5" s="1203"/>
      <c r="E5" s="1203"/>
      <c r="F5" s="1203"/>
      <c r="G5" s="1203"/>
      <c r="H5" s="1203"/>
      <c r="I5" s="1203"/>
      <c r="J5" s="1203"/>
      <c r="K5" s="1203"/>
      <c r="L5" s="1203"/>
      <c r="M5" s="1204"/>
    </row>
    <row r="6" spans="1:13" ht="17">
      <c r="A6" s="1187"/>
      <c r="B6" s="152" t="s">
        <v>420</v>
      </c>
      <c r="C6" s="1211" t="s">
        <v>419</v>
      </c>
      <c r="D6" s="1212"/>
      <c r="E6" s="1212"/>
      <c r="F6" s="1212"/>
      <c r="G6" s="1212"/>
      <c r="H6" s="1212"/>
      <c r="I6" s="1212"/>
      <c r="J6" s="1212"/>
      <c r="K6" s="1212"/>
      <c r="L6" s="1212"/>
      <c r="M6" s="1213"/>
    </row>
    <row r="7" spans="1:13" ht="17">
      <c r="A7" s="1187"/>
      <c r="B7" s="151" t="s">
        <v>421</v>
      </c>
      <c r="C7" s="1191" t="s">
        <v>10</v>
      </c>
      <c r="D7" s="1192"/>
      <c r="E7" s="128"/>
      <c r="F7" s="128"/>
      <c r="G7" s="129"/>
      <c r="H7" s="67" t="s">
        <v>294</v>
      </c>
      <c r="I7" s="1193" t="s">
        <v>18</v>
      </c>
      <c r="J7" s="1192"/>
      <c r="K7" s="1192"/>
      <c r="L7" s="1192"/>
      <c r="M7" s="1194"/>
    </row>
    <row r="8" spans="1:13">
      <c r="A8" s="1187"/>
      <c r="B8" s="1181" t="s">
        <v>422</v>
      </c>
      <c r="C8" s="130"/>
      <c r="D8" s="131"/>
      <c r="E8" s="131"/>
      <c r="F8" s="131"/>
      <c r="G8" s="131"/>
      <c r="H8" s="131"/>
      <c r="I8" s="131"/>
      <c r="J8" s="131"/>
      <c r="K8" s="131"/>
      <c r="L8" s="132"/>
      <c r="M8" s="133"/>
    </row>
    <row r="9" spans="1:13">
      <c r="A9" s="1187"/>
      <c r="B9" s="1174"/>
      <c r="C9" s="1189" t="s">
        <v>327</v>
      </c>
      <c r="D9" s="1190"/>
      <c r="E9" s="28"/>
      <c r="F9" s="1190"/>
      <c r="G9" s="1190"/>
      <c r="H9" s="28"/>
      <c r="I9" s="1190"/>
      <c r="J9" s="1190"/>
      <c r="K9" s="28"/>
      <c r="L9" s="1207"/>
      <c r="M9" s="1208"/>
    </row>
    <row r="10" spans="1:13">
      <c r="A10" s="1187"/>
      <c r="B10" s="1175"/>
      <c r="C10" s="1189" t="s">
        <v>423</v>
      </c>
      <c r="D10" s="1190"/>
      <c r="E10" s="134"/>
      <c r="F10" s="1190" t="s">
        <v>423</v>
      </c>
      <c r="G10" s="1190"/>
      <c r="H10" s="134"/>
      <c r="I10" s="1190" t="s">
        <v>423</v>
      </c>
      <c r="J10" s="1190"/>
      <c r="K10" s="134"/>
      <c r="L10" s="1209" t="s">
        <v>294</v>
      </c>
      <c r="M10" s="1210"/>
    </row>
    <row r="11" spans="1:13" ht="175.5" customHeight="1">
      <c r="A11" s="1188"/>
      <c r="B11" s="162" t="s">
        <v>424</v>
      </c>
      <c r="C11" s="1214" t="s">
        <v>1048</v>
      </c>
      <c r="D11" s="1215"/>
      <c r="E11" s="1216"/>
      <c r="F11" s="1215"/>
      <c r="G11" s="1215"/>
      <c r="H11" s="1215"/>
      <c r="I11" s="1215"/>
      <c r="J11" s="1215"/>
      <c r="K11" s="1215"/>
      <c r="L11" s="1215"/>
      <c r="M11" s="1217"/>
    </row>
    <row r="12" spans="1:13" ht="15.75" customHeight="1">
      <c r="A12" s="1178" t="s">
        <v>238</v>
      </c>
      <c r="B12" s="151" t="s">
        <v>280</v>
      </c>
      <c r="C12" s="1184" t="s">
        <v>1</v>
      </c>
      <c r="D12" s="1185"/>
      <c r="E12" s="104"/>
      <c r="F12" s="104"/>
      <c r="G12" s="104"/>
      <c r="H12" s="104"/>
      <c r="I12" s="104"/>
      <c r="J12" s="104"/>
      <c r="K12" s="104"/>
      <c r="L12" s="136"/>
      <c r="M12" s="137"/>
    </row>
    <row r="13" spans="1:13" ht="8.25" customHeight="1">
      <c r="A13" s="1179"/>
      <c r="B13" s="1181" t="s">
        <v>425</v>
      </c>
      <c r="C13" s="138"/>
      <c r="D13" s="13"/>
      <c r="E13" s="13"/>
      <c r="F13" s="13"/>
      <c r="G13" s="13"/>
      <c r="H13" s="13"/>
      <c r="I13" s="13"/>
      <c r="J13" s="13"/>
      <c r="K13" s="13"/>
      <c r="L13" s="13"/>
      <c r="M13" s="14"/>
    </row>
    <row r="14" spans="1:13" ht="9" customHeight="1">
      <c r="A14" s="1179"/>
      <c r="B14" s="1174"/>
      <c r="C14" s="76"/>
      <c r="D14" s="15"/>
      <c r="E14" s="5"/>
      <c r="F14" s="15"/>
      <c r="G14" s="5"/>
      <c r="H14" s="15"/>
      <c r="I14" s="5"/>
      <c r="J14" s="15"/>
      <c r="K14" s="5"/>
      <c r="L14" s="5"/>
      <c r="M14" s="16"/>
    </row>
    <row r="15" spans="1:13" ht="17">
      <c r="A15" s="1179"/>
      <c r="B15" s="1174"/>
      <c r="C15" s="77" t="s">
        <v>426</v>
      </c>
      <c r="D15" s="17"/>
      <c r="E15" s="18" t="s">
        <v>427</v>
      </c>
      <c r="F15" s="17"/>
      <c r="G15" s="18" t="s">
        <v>428</v>
      </c>
      <c r="H15" s="17"/>
      <c r="I15" s="18" t="s">
        <v>429</v>
      </c>
      <c r="J15" s="19"/>
      <c r="K15" s="18"/>
      <c r="L15" s="18"/>
      <c r="M15" s="66"/>
    </row>
    <row r="16" spans="1:13" ht="17">
      <c r="A16" s="1179"/>
      <c r="B16" s="1174"/>
      <c r="C16" s="77" t="s">
        <v>431</v>
      </c>
      <c r="D16" s="19"/>
      <c r="E16" s="18" t="s">
        <v>432</v>
      </c>
      <c r="F16" s="20"/>
      <c r="G16" s="18" t="s">
        <v>433</v>
      </c>
      <c r="H16" s="20"/>
      <c r="I16" s="18"/>
      <c r="J16" s="68"/>
      <c r="K16" s="18"/>
      <c r="L16" s="18"/>
      <c r="M16" s="66"/>
    </row>
    <row r="17" spans="1:13" ht="17">
      <c r="A17" s="1179"/>
      <c r="B17" s="1174"/>
      <c r="C17" s="77" t="s">
        <v>434</v>
      </c>
      <c r="D17" s="19"/>
      <c r="E17" s="18" t="s">
        <v>435</v>
      </c>
      <c r="F17" s="19"/>
      <c r="G17" s="18"/>
      <c r="H17" s="68"/>
      <c r="I17" s="18"/>
      <c r="J17" s="68"/>
      <c r="K17" s="18"/>
      <c r="L17" s="18"/>
      <c r="M17" s="66"/>
    </row>
    <row r="18" spans="1:13" ht="17">
      <c r="A18" s="1179"/>
      <c r="B18" s="1174"/>
      <c r="C18" s="77" t="s">
        <v>105</v>
      </c>
      <c r="D18" s="19" t="s">
        <v>430</v>
      </c>
      <c r="E18" s="18" t="s">
        <v>436</v>
      </c>
      <c r="F18" s="341" t="s">
        <v>786</v>
      </c>
      <c r="G18" s="139"/>
      <c r="H18" s="139"/>
      <c r="I18" s="139"/>
      <c r="J18" s="139"/>
      <c r="K18" s="139"/>
      <c r="L18" s="139"/>
      <c r="M18" s="140"/>
    </row>
    <row r="19" spans="1:13" ht="9.75" customHeight="1">
      <c r="A19" s="1179"/>
      <c r="B19" s="1175"/>
      <c r="C19" s="78"/>
      <c r="D19" s="21"/>
      <c r="E19" s="21"/>
      <c r="F19" s="21"/>
      <c r="G19" s="21"/>
      <c r="H19" s="21"/>
      <c r="I19" s="21"/>
      <c r="J19" s="21"/>
      <c r="K19" s="21"/>
      <c r="L19" s="21"/>
      <c r="M19" s="22"/>
    </row>
    <row r="20" spans="1:13">
      <c r="A20" s="1179"/>
      <c r="B20" s="1181" t="s">
        <v>437</v>
      </c>
      <c r="C20" s="79"/>
      <c r="D20" s="23"/>
      <c r="E20" s="23"/>
      <c r="F20" s="23"/>
      <c r="G20" s="23"/>
      <c r="H20" s="23"/>
      <c r="I20" s="23"/>
      <c r="J20" s="23"/>
      <c r="K20" s="23"/>
      <c r="L20" s="132"/>
      <c r="M20" s="133"/>
    </row>
    <row r="21" spans="1:13" ht="17">
      <c r="A21" s="1179"/>
      <c r="B21" s="1174"/>
      <c r="C21" s="77" t="s">
        <v>438</v>
      </c>
      <c r="D21" s="20"/>
      <c r="E21" s="24"/>
      <c r="F21" s="18" t="s">
        <v>439</v>
      </c>
      <c r="G21" s="19"/>
      <c r="H21" s="24"/>
      <c r="I21" s="18" t="s">
        <v>440</v>
      </c>
      <c r="J21" s="19" t="s">
        <v>430</v>
      </c>
      <c r="K21" s="24"/>
      <c r="L21" s="26"/>
      <c r="M21" s="116"/>
    </row>
    <row r="22" spans="1:13" ht="17">
      <c r="A22" s="1179"/>
      <c r="B22" s="1174"/>
      <c r="C22" s="77" t="s">
        <v>441</v>
      </c>
      <c r="D22" s="25"/>
      <c r="E22" s="26"/>
      <c r="F22" s="18" t="s">
        <v>442</v>
      </c>
      <c r="G22" s="20"/>
      <c r="H22" s="26"/>
      <c r="I22" s="27"/>
      <c r="J22" s="26"/>
      <c r="K22" s="28"/>
      <c r="L22" s="26"/>
      <c r="M22" s="116"/>
    </row>
    <row r="23" spans="1:13">
      <c r="A23" s="1179"/>
      <c r="B23" s="1174"/>
      <c r="C23" s="80"/>
      <c r="D23" s="29"/>
      <c r="E23" s="29"/>
      <c r="F23" s="29"/>
      <c r="G23" s="29"/>
      <c r="H23" s="29"/>
      <c r="I23" s="29"/>
      <c r="J23" s="29"/>
      <c r="K23" s="29"/>
      <c r="L23" s="121"/>
      <c r="M23" s="135"/>
    </row>
    <row r="24" spans="1:13" ht="17">
      <c r="A24" s="1179"/>
      <c r="B24" s="160" t="s">
        <v>443</v>
      </c>
      <c r="C24" s="81"/>
      <c r="D24" s="59"/>
      <c r="E24" s="59"/>
      <c r="F24" s="59"/>
      <c r="G24" s="59"/>
      <c r="H24" s="59"/>
      <c r="I24" s="59"/>
      <c r="J24" s="59"/>
      <c r="K24" s="59"/>
      <c r="L24" s="59"/>
      <c r="M24" s="82"/>
    </row>
    <row r="25" spans="1:13" ht="17">
      <c r="A25" s="1179"/>
      <c r="B25" s="154"/>
      <c r="C25" s="83" t="s">
        <v>444</v>
      </c>
      <c r="D25" s="882">
        <v>0.6</v>
      </c>
      <c r="E25" s="24"/>
      <c r="F25" s="32" t="s">
        <v>445</v>
      </c>
      <c r="G25" s="19">
        <v>2021</v>
      </c>
      <c r="H25" s="24"/>
      <c r="I25" s="32" t="s">
        <v>446</v>
      </c>
      <c r="J25" s="878" t="s">
        <v>1028</v>
      </c>
      <c r="K25" s="104"/>
      <c r="L25" s="101"/>
      <c r="M25" s="30"/>
    </row>
    <row r="26" spans="1:13">
      <c r="A26" s="1179"/>
      <c r="B26" s="153"/>
      <c r="C26" s="78"/>
      <c r="D26" s="21"/>
      <c r="E26" s="21"/>
      <c r="F26" s="21"/>
      <c r="G26" s="21"/>
      <c r="H26" s="21"/>
      <c r="I26" s="21"/>
      <c r="J26" s="21"/>
      <c r="K26" s="21"/>
      <c r="L26" s="21"/>
      <c r="M26" s="22"/>
    </row>
    <row r="27" spans="1:13">
      <c r="A27" s="1179"/>
      <c r="B27" s="1174" t="s">
        <v>447</v>
      </c>
      <c r="C27" s="84"/>
      <c r="D27" s="33"/>
      <c r="E27" s="33"/>
      <c r="F27" s="33"/>
      <c r="G27" s="33"/>
      <c r="H27" s="33"/>
      <c r="I27" s="33"/>
      <c r="J27" s="33"/>
      <c r="K27" s="33"/>
      <c r="L27" s="26"/>
      <c r="M27" s="116"/>
    </row>
    <row r="28" spans="1:13" ht="17">
      <c r="A28" s="1179"/>
      <c r="B28" s="1174"/>
      <c r="C28" s="85" t="s">
        <v>448</v>
      </c>
      <c r="D28" s="339">
        <v>44927</v>
      </c>
      <c r="E28" s="35"/>
      <c r="F28" s="24" t="s">
        <v>449</v>
      </c>
      <c r="G28" s="339">
        <v>49309</v>
      </c>
      <c r="H28" s="35"/>
      <c r="I28" s="32"/>
      <c r="J28" s="35"/>
      <c r="K28" s="35"/>
      <c r="L28" s="26"/>
      <c r="M28" s="116"/>
    </row>
    <row r="29" spans="1:13">
      <c r="A29" s="1179"/>
      <c r="B29" s="1174"/>
      <c r="C29" s="85"/>
      <c r="D29" s="72"/>
      <c r="E29" s="35"/>
      <c r="F29" s="24"/>
      <c r="G29" s="35"/>
      <c r="H29" s="35"/>
      <c r="I29" s="32"/>
      <c r="J29" s="35"/>
      <c r="K29" s="35"/>
      <c r="L29" s="26"/>
      <c r="M29" s="116"/>
    </row>
    <row r="30" spans="1:13" ht="17">
      <c r="A30" s="1179"/>
      <c r="B30" s="160" t="s">
        <v>450</v>
      </c>
      <c r="C30" s="86"/>
      <c r="D30" s="73"/>
      <c r="E30" s="73"/>
      <c r="F30" s="73"/>
      <c r="G30" s="73"/>
      <c r="H30" s="73"/>
      <c r="I30" s="73"/>
      <c r="J30" s="73"/>
      <c r="K30" s="73"/>
      <c r="L30" s="73"/>
      <c r="M30" s="87"/>
    </row>
    <row r="31" spans="1:13">
      <c r="A31" s="1179"/>
      <c r="B31" s="154"/>
      <c r="C31" s="88"/>
      <c r="D31" s="6"/>
      <c r="E31" s="6"/>
      <c r="F31" s="6">
        <v>2023</v>
      </c>
      <c r="G31" s="6"/>
      <c r="H31" s="141">
        <v>2024</v>
      </c>
      <c r="I31" s="141"/>
      <c r="J31" s="141">
        <v>2025</v>
      </c>
      <c r="K31" s="6"/>
      <c r="L31" s="6">
        <v>2026</v>
      </c>
      <c r="M31" s="40"/>
    </row>
    <row r="32" spans="1:13" ht="17">
      <c r="A32" s="1179"/>
      <c r="B32" s="154"/>
      <c r="C32" s="88"/>
      <c r="D32" s="98"/>
      <c r="E32" s="9"/>
      <c r="F32" s="98" t="s">
        <v>1040</v>
      </c>
      <c r="G32" s="9"/>
      <c r="H32" s="98" t="s">
        <v>1042</v>
      </c>
      <c r="I32" s="9"/>
      <c r="J32" s="98" t="s">
        <v>1041</v>
      </c>
      <c r="K32" s="9"/>
      <c r="L32" s="98" t="s">
        <v>1043</v>
      </c>
      <c r="M32" s="100"/>
    </row>
    <row r="33" spans="1:13">
      <c r="A33" s="1179"/>
      <c r="B33" s="154"/>
      <c r="C33" s="88"/>
      <c r="D33" s="6">
        <v>2027</v>
      </c>
      <c r="E33" s="6"/>
      <c r="F33" s="6">
        <v>2028</v>
      </c>
      <c r="G33" s="6"/>
      <c r="H33" s="141">
        <v>2029</v>
      </c>
      <c r="I33" s="141"/>
      <c r="J33" s="141">
        <v>2030</v>
      </c>
      <c r="K33" s="6"/>
      <c r="L33" s="6">
        <v>2031</v>
      </c>
      <c r="M33" s="16"/>
    </row>
    <row r="34" spans="1:13" ht="17">
      <c r="A34" s="1179"/>
      <c r="B34" s="154"/>
      <c r="C34" s="88"/>
      <c r="D34" s="885">
        <v>0.68500000000000005</v>
      </c>
      <c r="E34" s="9"/>
      <c r="F34" s="885">
        <v>0.70199999999999996</v>
      </c>
      <c r="G34" s="9"/>
      <c r="H34" s="885">
        <v>0.71899999999999997</v>
      </c>
      <c r="I34" s="9"/>
      <c r="J34" s="885">
        <v>0.73599999999999999</v>
      </c>
      <c r="K34" s="9"/>
      <c r="L34" s="885" t="s">
        <v>1044</v>
      </c>
      <c r="M34" s="100"/>
    </row>
    <row r="35" spans="1:13" ht="17">
      <c r="A35" s="1179"/>
      <c r="B35" s="154"/>
      <c r="C35" s="88"/>
      <c r="D35" s="6">
        <v>2032</v>
      </c>
      <c r="E35" s="6"/>
      <c r="F35" s="6">
        <v>2033</v>
      </c>
      <c r="G35" s="6"/>
      <c r="H35" s="141">
        <v>2034</v>
      </c>
      <c r="I35" s="141"/>
      <c r="J35" s="141" t="s">
        <v>453</v>
      </c>
      <c r="K35" s="6"/>
      <c r="L35" s="6" t="s">
        <v>454</v>
      </c>
      <c r="M35" s="16"/>
    </row>
    <row r="36" spans="1:13" ht="17">
      <c r="A36" s="1179"/>
      <c r="B36" s="154"/>
      <c r="C36" s="88"/>
      <c r="D36" s="887">
        <v>0.77</v>
      </c>
      <c r="E36" s="9"/>
      <c r="F36" s="885" t="s">
        <v>1045</v>
      </c>
      <c r="G36" s="9"/>
      <c r="H36" s="885">
        <v>0.80400000000000005</v>
      </c>
      <c r="I36" s="9"/>
      <c r="J36" s="98"/>
      <c r="K36" s="9"/>
      <c r="L36" s="98"/>
      <c r="M36" s="100"/>
    </row>
    <row r="37" spans="1:13" ht="17">
      <c r="A37" s="1179"/>
      <c r="B37" s="154"/>
      <c r="C37" s="88"/>
      <c r="D37" s="886" t="s">
        <v>454</v>
      </c>
      <c r="E37" s="99"/>
      <c r="F37" s="10" t="s">
        <v>455</v>
      </c>
      <c r="G37" s="99"/>
      <c r="H37" s="69"/>
      <c r="I37" s="70"/>
      <c r="J37" s="69"/>
      <c r="K37" s="70"/>
      <c r="L37" s="69"/>
      <c r="M37" s="71"/>
    </row>
    <row r="38" spans="1:13">
      <c r="A38" s="1179"/>
      <c r="B38" s="154"/>
      <c r="C38" s="88"/>
      <c r="D38" s="98"/>
      <c r="E38" s="9"/>
      <c r="F38" s="1182">
        <v>0.80400000000000005</v>
      </c>
      <c r="G38" s="1183"/>
      <c r="H38" s="102"/>
      <c r="I38" s="6"/>
      <c r="J38" s="102"/>
      <c r="K38" s="6"/>
      <c r="L38" s="102"/>
      <c r="M38" s="90"/>
    </row>
    <row r="39" spans="1:13">
      <c r="A39" s="1179"/>
      <c r="B39" s="153"/>
      <c r="C39" s="89"/>
      <c r="D39" s="121"/>
      <c r="E39" s="121"/>
      <c r="F39" s="121"/>
      <c r="G39" s="121"/>
      <c r="H39" s="1223"/>
      <c r="I39" s="1223"/>
      <c r="J39" s="97"/>
      <c r="K39" s="74"/>
      <c r="L39" s="97"/>
      <c r="M39" s="75"/>
    </row>
    <row r="40" spans="1:13" ht="18" customHeight="1">
      <c r="A40" s="1179"/>
      <c r="B40" s="1174" t="s">
        <v>456</v>
      </c>
      <c r="C40" s="115"/>
      <c r="D40" s="68"/>
      <c r="E40" s="68"/>
      <c r="F40" s="68"/>
      <c r="G40" s="68"/>
      <c r="H40" s="68"/>
      <c r="I40" s="68"/>
      <c r="J40" s="68"/>
      <c r="K40" s="68"/>
      <c r="L40" s="26"/>
      <c r="M40" s="116"/>
    </row>
    <row r="41" spans="1:13" ht="17">
      <c r="A41" s="1179"/>
      <c r="B41" s="1174"/>
      <c r="C41" s="117"/>
      <c r="D41" s="41" t="s">
        <v>93</v>
      </c>
      <c r="E41" s="42" t="s">
        <v>95</v>
      </c>
      <c r="F41" s="1176" t="s">
        <v>457</v>
      </c>
      <c r="G41" s="1177" t="s">
        <v>103</v>
      </c>
      <c r="H41" s="1177"/>
      <c r="I41" s="1177"/>
      <c r="J41" s="1177"/>
      <c r="K41" s="118" t="s">
        <v>458</v>
      </c>
      <c r="L41" s="1219"/>
      <c r="M41" s="1220"/>
    </row>
    <row r="42" spans="1:13">
      <c r="A42" s="1179"/>
      <c r="B42" s="1174"/>
      <c r="C42" s="117"/>
      <c r="D42" s="119" t="s">
        <v>430</v>
      </c>
      <c r="E42" s="19"/>
      <c r="F42" s="1176"/>
      <c r="G42" s="1177"/>
      <c r="H42" s="1177"/>
      <c r="I42" s="1177"/>
      <c r="J42" s="1177"/>
      <c r="K42" s="26"/>
      <c r="L42" s="1221"/>
      <c r="M42" s="1222"/>
    </row>
    <row r="43" spans="1:13">
      <c r="A43" s="1179"/>
      <c r="B43" s="1175"/>
      <c r="C43" s="120"/>
      <c r="D43" s="121"/>
      <c r="E43" s="121"/>
      <c r="F43" s="121"/>
      <c r="G43" s="121"/>
      <c r="H43" s="121"/>
      <c r="I43" s="121"/>
      <c r="J43" s="121"/>
      <c r="K43" s="121"/>
      <c r="L43" s="26"/>
      <c r="M43" s="116"/>
    </row>
    <row r="44" spans="1:13" ht="153.75" customHeight="1">
      <c r="A44" s="1179"/>
      <c r="B44" s="151" t="s">
        <v>459</v>
      </c>
      <c r="C44" s="1214" t="s">
        <v>1047</v>
      </c>
      <c r="D44" s="1215"/>
      <c r="E44" s="1215"/>
      <c r="F44" s="1215"/>
      <c r="G44" s="1215"/>
      <c r="H44" s="1215"/>
      <c r="I44" s="1215"/>
      <c r="J44" s="1215"/>
      <c r="K44" s="1215"/>
      <c r="L44" s="1215"/>
      <c r="M44" s="1218"/>
    </row>
    <row r="45" spans="1:13" ht="19.5" customHeight="1">
      <c r="A45" s="1179"/>
      <c r="B45" s="151" t="s">
        <v>460</v>
      </c>
      <c r="C45" s="1214" t="s">
        <v>1046</v>
      </c>
      <c r="D45" s="1215"/>
      <c r="E45" s="1215"/>
      <c r="F45" s="1215"/>
      <c r="G45" s="1215"/>
      <c r="H45" s="1215"/>
      <c r="I45" s="1215"/>
      <c r="J45" s="1215"/>
      <c r="K45" s="1215"/>
      <c r="L45" s="1215"/>
      <c r="M45" s="1218"/>
    </row>
    <row r="46" spans="1:13" ht="17">
      <c r="A46" s="1179"/>
      <c r="B46" s="151" t="s">
        <v>461</v>
      </c>
      <c r="C46" s="142">
        <v>30</v>
      </c>
      <c r="D46" s="143"/>
      <c r="E46" s="143"/>
      <c r="F46" s="143"/>
      <c r="G46" s="143"/>
      <c r="H46" s="143"/>
      <c r="I46" s="143"/>
      <c r="J46" s="143"/>
      <c r="K46" s="143"/>
      <c r="L46" s="143"/>
      <c r="M46" s="144"/>
    </row>
    <row r="47" spans="1:13" ht="17">
      <c r="A47" s="1180"/>
      <c r="B47" s="151" t="s">
        <v>462</v>
      </c>
      <c r="C47" s="480">
        <v>45323</v>
      </c>
      <c r="D47" s="143"/>
      <c r="E47" s="143"/>
      <c r="F47" s="143"/>
      <c r="G47" s="143"/>
      <c r="H47" s="143"/>
      <c r="I47" s="143"/>
      <c r="J47" s="143"/>
      <c r="K47" s="143"/>
      <c r="L47" s="143"/>
      <c r="M47" s="144"/>
    </row>
    <row r="48" spans="1:13" ht="15.75" customHeight="1">
      <c r="A48" s="1162" t="s">
        <v>250</v>
      </c>
      <c r="B48" s="155" t="s">
        <v>463</v>
      </c>
      <c r="C48" s="1164" t="s">
        <v>464</v>
      </c>
      <c r="D48" s="1165"/>
      <c r="E48" s="1165"/>
      <c r="F48" s="1165"/>
      <c r="G48" s="1165"/>
      <c r="H48" s="1165"/>
      <c r="I48" s="1165"/>
      <c r="J48" s="1165"/>
      <c r="K48" s="1165"/>
      <c r="L48" s="1165"/>
      <c r="M48" s="1166"/>
    </row>
    <row r="49" spans="1:13" ht="17">
      <c r="A49" s="1163"/>
      <c r="B49" s="155" t="s">
        <v>465</v>
      </c>
      <c r="C49" s="1164" t="s">
        <v>466</v>
      </c>
      <c r="D49" s="1165"/>
      <c r="E49" s="1165"/>
      <c r="F49" s="1165"/>
      <c r="G49" s="1165"/>
      <c r="H49" s="1165"/>
      <c r="I49" s="1165"/>
      <c r="J49" s="1165"/>
      <c r="K49" s="1165"/>
      <c r="L49" s="1165"/>
      <c r="M49" s="1166"/>
    </row>
    <row r="50" spans="1:13" ht="17">
      <c r="A50" s="1163"/>
      <c r="B50" s="155" t="s">
        <v>467</v>
      </c>
      <c r="C50" s="1164" t="s">
        <v>468</v>
      </c>
      <c r="D50" s="1165"/>
      <c r="E50" s="1165"/>
      <c r="F50" s="1165"/>
      <c r="G50" s="1165"/>
      <c r="H50" s="1165"/>
      <c r="I50" s="1165"/>
      <c r="J50" s="1165"/>
      <c r="K50" s="1165"/>
      <c r="L50" s="1165"/>
      <c r="M50" s="1166"/>
    </row>
    <row r="51" spans="1:13" ht="15.75" customHeight="1">
      <c r="A51" s="1163"/>
      <c r="B51" s="156" t="s">
        <v>469</v>
      </c>
      <c r="C51" s="1164" t="s">
        <v>328</v>
      </c>
      <c r="D51" s="1165"/>
      <c r="E51" s="1165"/>
      <c r="F51" s="1165"/>
      <c r="G51" s="1165"/>
      <c r="H51" s="1165"/>
      <c r="I51" s="1165"/>
      <c r="J51" s="1165"/>
      <c r="K51" s="1165"/>
      <c r="L51" s="1165"/>
      <c r="M51" s="1166"/>
    </row>
    <row r="52" spans="1:13" ht="15.75" customHeight="1">
      <c r="A52" s="1163"/>
      <c r="B52" s="155" t="s">
        <v>470</v>
      </c>
      <c r="C52" s="1171" t="s">
        <v>471</v>
      </c>
      <c r="D52" s="1172"/>
      <c r="E52" s="1172"/>
      <c r="F52" s="1172"/>
      <c r="G52" s="1172"/>
      <c r="H52" s="1172"/>
      <c r="I52" s="1172"/>
      <c r="J52" s="1172"/>
      <c r="K52" s="1172"/>
      <c r="L52" s="1172"/>
      <c r="M52" s="1173"/>
    </row>
    <row r="53" spans="1:13" ht="18" thickBot="1">
      <c r="A53" s="1170"/>
      <c r="B53" s="155" t="s">
        <v>472</v>
      </c>
      <c r="C53" s="1164" t="s">
        <v>473</v>
      </c>
      <c r="D53" s="1165"/>
      <c r="E53" s="1165"/>
      <c r="F53" s="1165"/>
      <c r="G53" s="1165"/>
      <c r="H53" s="1165"/>
      <c r="I53" s="1165"/>
      <c r="J53" s="1165"/>
      <c r="K53" s="1165"/>
      <c r="L53" s="1165"/>
      <c r="M53" s="1166"/>
    </row>
    <row r="54" spans="1:13" ht="15.75" customHeight="1">
      <c r="A54" s="1162" t="s">
        <v>474</v>
      </c>
      <c r="B54" s="157" t="s">
        <v>475</v>
      </c>
      <c r="C54" s="1164" t="s">
        <v>557</v>
      </c>
      <c r="D54" s="1165"/>
      <c r="E54" s="1165"/>
      <c r="F54" s="1165"/>
      <c r="G54" s="1165"/>
      <c r="H54" s="1165"/>
      <c r="I54" s="1165"/>
      <c r="J54" s="1165"/>
      <c r="K54" s="1165"/>
      <c r="L54" s="1165"/>
      <c r="M54" s="1166"/>
    </row>
    <row r="55" spans="1:13" ht="30" customHeight="1">
      <c r="A55" s="1163"/>
      <c r="B55" s="157" t="s">
        <v>476</v>
      </c>
      <c r="C55" s="1164" t="s">
        <v>558</v>
      </c>
      <c r="D55" s="1165"/>
      <c r="E55" s="1165"/>
      <c r="F55" s="1165"/>
      <c r="G55" s="1165"/>
      <c r="H55" s="1165"/>
      <c r="I55" s="1165"/>
      <c r="J55" s="1165"/>
      <c r="K55" s="1165"/>
      <c r="L55" s="1165"/>
      <c r="M55" s="1166"/>
    </row>
    <row r="56" spans="1:13" ht="30" customHeight="1" thickBot="1">
      <c r="A56" s="1163"/>
      <c r="B56" s="158" t="s">
        <v>294</v>
      </c>
      <c r="C56" s="1164" t="s">
        <v>327</v>
      </c>
      <c r="D56" s="1165"/>
      <c r="E56" s="1165"/>
      <c r="F56" s="1165"/>
      <c r="G56" s="1165"/>
      <c r="H56" s="1165"/>
      <c r="I56" s="1165"/>
      <c r="J56" s="1165"/>
      <c r="K56" s="1165"/>
      <c r="L56" s="1165"/>
      <c r="M56" s="1166"/>
    </row>
    <row r="57" spans="1:13" ht="18" thickBot="1">
      <c r="A57" s="149" t="s">
        <v>254</v>
      </c>
      <c r="B57" s="159"/>
      <c r="C57" s="1167"/>
      <c r="D57" s="1168"/>
      <c r="E57" s="1168"/>
      <c r="F57" s="1168"/>
      <c r="G57" s="1168"/>
      <c r="H57" s="1168"/>
      <c r="I57" s="1168"/>
      <c r="J57" s="1168"/>
      <c r="K57" s="1168"/>
      <c r="L57" s="1168"/>
      <c r="M57" s="1169"/>
    </row>
  </sheetData>
  <mergeCells count="43">
    <mergeCell ref="C6:M6"/>
    <mergeCell ref="C11:M11"/>
    <mergeCell ref="C44:M44"/>
    <mergeCell ref="C45:M45"/>
    <mergeCell ref="L41:M42"/>
    <mergeCell ref="H39:I39"/>
    <mergeCell ref="A2:A11"/>
    <mergeCell ref="B8:B10"/>
    <mergeCell ref="C9:D9"/>
    <mergeCell ref="F9:G9"/>
    <mergeCell ref="I9:J9"/>
    <mergeCell ref="C10:D10"/>
    <mergeCell ref="F10:G10"/>
    <mergeCell ref="I10:J10"/>
    <mergeCell ref="C7:D7"/>
    <mergeCell ref="I7:M7"/>
    <mergeCell ref="C2:M2"/>
    <mergeCell ref="C3:M3"/>
    <mergeCell ref="C5:M5"/>
    <mergeCell ref="F4:G4"/>
    <mergeCell ref="L9:M9"/>
    <mergeCell ref="L10:M10"/>
    <mergeCell ref="B40:B43"/>
    <mergeCell ref="F41:F42"/>
    <mergeCell ref="G41:J42"/>
    <mergeCell ref="A12:A47"/>
    <mergeCell ref="B13:B19"/>
    <mergeCell ref="B20:B23"/>
    <mergeCell ref="B27:B29"/>
    <mergeCell ref="F38:G38"/>
    <mergeCell ref="C12:D12"/>
    <mergeCell ref="A48:A53"/>
    <mergeCell ref="C48:M48"/>
    <mergeCell ref="C49:M49"/>
    <mergeCell ref="C50:M50"/>
    <mergeCell ref="C51:M51"/>
    <mergeCell ref="C52:M52"/>
    <mergeCell ref="C53:M53"/>
    <mergeCell ref="A54:A56"/>
    <mergeCell ref="C54:M54"/>
    <mergeCell ref="C55:M55"/>
    <mergeCell ref="C56:M56"/>
    <mergeCell ref="C57:M57"/>
  </mergeCells>
  <dataValidations count="5">
    <dataValidation allowBlank="1" showInputMessage="1" showErrorMessage="1" prompt="Incluir una ficha por cada indicador, ya sea de producto o de resultado" sqref="B1" xr:uid="{00000000-0002-0000-0300-000000000000}"/>
    <dataValidation allowBlank="1" showInputMessage="1" showErrorMessage="1" prompt="Seleccione de la lista desplegable" sqref="B4 B7 H7" xr:uid="{00000000-0002-0000-03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300-000002000000}"/>
    <dataValidation type="list" allowBlank="1" showInputMessage="1" showErrorMessage="1" sqref="I7:M7" xr:uid="{00000000-0002-0000-03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300-000004000000}"/>
  </dataValidations>
  <hyperlinks>
    <hyperlink ref="C52" r:id="rId1" xr:uid="{017DE793-2952-4882-8D6D-4BE69B73528B}"/>
    <hyperlink ref="C52:M52" r:id="rId2" display="emartinez@participacionbogota.gov.co" xr:uid="{81FB889A-8018-4E50-8D2A-64BAFEE2BE37}"/>
  </hyperlinks>
  <pageMargins left="0.7" right="0.7" top="0.75" bottom="0.75" header="0.3" footer="0.3"/>
  <pageSetup paperSize="9" orientation="portrait" horizontalDpi="1200" verticalDpi="1200"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5000000}">
          <x14:formula1>
            <xm:f>Desplegables!$B$50:$B$52</xm:f>
          </x14:formula1>
          <xm:sqref>G41:J42</xm:sqref>
        </x14:dataValidation>
        <x14:dataValidation type="list" allowBlank="1" showInputMessage="1" showErrorMessage="1" xr:uid="{00000000-0002-0000-0300-000006000000}">
          <x14:formula1>
            <xm:f>Desplegables!$B$45:$B$46</xm:f>
          </x14:formula1>
          <xm:sqref>C4</xm:sqref>
        </x14:dataValidation>
        <x14:dataValidation type="list" allowBlank="1" showInputMessage="1" showErrorMessage="1" xr:uid="{00000000-0002-0000-0300-000007000000}">
          <x14:formula1>
            <xm:f>Desplegables!$I$4:$I$18</xm:f>
          </x14:formula1>
          <xm:sqref>C7</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84C5E-9396-476E-8ABF-C91144EC3E52}">
  <sheetPr>
    <tabColor rgb="FF0070C0"/>
  </sheetPr>
  <dimension ref="A1:M62"/>
  <sheetViews>
    <sheetView topLeftCell="A48" zoomScale="85" zoomScaleNormal="85" workbookViewId="0">
      <selection activeCell="C49" sqref="C49:M49"/>
    </sheetView>
  </sheetViews>
  <sheetFormatPr baseColWidth="10" defaultColWidth="11.5" defaultRowHeight="16"/>
  <cols>
    <col min="1" max="1" width="25.1640625" style="12" customWidth="1"/>
    <col min="2" max="2" width="39.1640625" style="43" customWidth="1"/>
    <col min="3" max="12" width="11.5" style="12"/>
    <col min="13" max="13" width="34.5" style="12" customWidth="1"/>
    <col min="14" max="16384" width="11.5" style="12"/>
  </cols>
  <sheetData>
    <row r="1" spans="1:13" ht="17" thickBot="1">
      <c r="A1" s="315"/>
      <c r="B1" s="61" t="s">
        <v>640</v>
      </c>
      <c r="C1" s="62"/>
      <c r="D1" s="62"/>
      <c r="E1" s="62"/>
      <c r="F1" s="62"/>
      <c r="G1" s="62"/>
      <c r="H1" s="62"/>
      <c r="I1" s="62"/>
      <c r="J1" s="62"/>
      <c r="K1" s="62"/>
      <c r="L1" s="62"/>
      <c r="M1" s="63"/>
    </row>
    <row r="2" spans="1:13" ht="17">
      <c r="A2" s="1310" t="s">
        <v>414</v>
      </c>
      <c r="B2" s="150" t="s">
        <v>415</v>
      </c>
      <c r="C2" s="247" t="s">
        <v>1317</v>
      </c>
      <c r="D2" s="145"/>
      <c r="E2" s="145"/>
      <c r="F2" s="145"/>
      <c r="G2" s="145"/>
      <c r="H2" s="145"/>
      <c r="I2" s="145"/>
      <c r="J2" s="145"/>
      <c r="K2" s="145"/>
      <c r="L2" s="145"/>
      <c r="M2" s="146"/>
    </row>
    <row r="3" spans="1:13" ht="34">
      <c r="A3" s="1311"/>
      <c r="B3" s="162" t="s">
        <v>499</v>
      </c>
      <c r="C3" s="1202" t="s">
        <v>595</v>
      </c>
      <c r="D3" s="1203"/>
      <c r="E3" s="1203"/>
      <c r="F3" s="1203"/>
      <c r="G3" s="1203"/>
      <c r="H3" s="1203"/>
      <c r="I3" s="1203"/>
      <c r="J3" s="1203"/>
      <c r="K3" s="1203"/>
      <c r="L3" s="1203"/>
      <c r="M3" s="1204"/>
    </row>
    <row r="4" spans="1:13" ht="27.75" customHeight="1">
      <c r="A4" s="1311"/>
      <c r="B4" s="153" t="s">
        <v>290</v>
      </c>
      <c r="C4" s="267" t="s">
        <v>95</v>
      </c>
      <c r="D4" s="123"/>
      <c r="E4" s="124"/>
      <c r="F4" s="1205" t="s">
        <v>291</v>
      </c>
      <c r="G4" s="1206"/>
      <c r="H4" s="268"/>
      <c r="I4" s="1275"/>
      <c r="J4" s="1203"/>
      <c r="K4" s="1203"/>
      <c r="L4" s="1203"/>
      <c r="M4" s="1204"/>
    </row>
    <row r="5" spans="1:13" ht="30.75" customHeight="1">
      <c r="A5" s="1311"/>
      <c r="B5" s="153" t="s">
        <v>418</v>
      </c>
      <c r="C5" s="1388" t="s">
        <v>419</v>
      </c>
      <c r="D5" s="1389"/>
      <c r="E5" s="1389"/>
      <c r="F5" s="1389"/>
      <c r="G5" s="1389"/>
      <c r="H5" s="1389"/>
      <c r="I5" s="1389"/>
      <c r="J5" s="1389"/>
      <c r="K5" s="1389"/>
      <c r="L5" s="1389"/>
      <c r="M5" s="1390"/>
    </row>
    <row r="6" spans="1:13" ht="17">
      <c r="A6" s="1311"/>
      <c r="B6" s="153" t="s">
        <v>420</v>
      </c>
      <c r="C6" s="269" t="s">
        <v>419</v>
      </c>
      <c r="D6" s="126"/>
      <c r="E6" s="126"/>
      <c r="F6" s="126"/>
      <c r="G6" s="126"/>
      <c r="H6" s="126"/>
      <c r="I6" s="126"/>
      <c r="J6" s="126"/>
      <c r="K6" s="126"/>
      <c r="L6" s="126"/>
      <c r="M6" s="127"/>
    </row>
    <row r="7" spans="1:13" ht="17">
      <c r="A7" s="1311"/>
      <c r="B7" s="162" t="s">
        <v>421</v>
      </c>
      <c r="C7" s="1191" t="s">
        <v>10</v>
      </c>
      <c r="D7" s="1192"/>
      <c r="E7" s="128"/>
      <c r="F7" s="128"/>
      <c r="G7" s="129"/>
      <c r="H7" s="67" t="s">
        <v>294</v>
      </c>
      <c r="I7" s="1193" t="s">
        <v>18</v>
      </c>
      <c r="J7" s="1192"/>
      <c r="K7" s="1192"/>
      <c r="L7" s="1192"/>
      <c r="M7" s="1194"/>
    </row>
    <row r="8" spans="1:13">
      <c r="A8" s="1311"/>
      <c r="B8" s="1273" t="s">
        <v>422</v>
      </c>
      <c r="C8" s="130"/>
      <c r="D8" s="131"/>
      <c r="E8" s="131"/>
      <c r="F8" s="131"/>
      <c r="G8" s="131"/>
      <c r="H8" s="131"/>
      <c r="I8" s="131"/>
      <c r="J8" s="131"/>
      <c r="K8" s="131"/>
      <c r="L8" s="132"/>
      <c r="M8" s="133"/>
    </row>
    <row r="9" spans="1:13">
      <c r="A9" s="1311"/>
      <c r="B9" s="1274"/>
      <c r="C9" s="1189" t="s">
        <v>327</v>
      </c>
      <c r="D9" s="1190"/>
      <c r="E9" s="28"/>
      <c r="F9" s="1190" t="s">
        <v>400</v>
      </c>
      <c r="G9" s="1190"/>
      <c r="H9" s="28"/>
      <c r="I9" s="1190"/>
      <c r="J9" s="1190"/>
      <c r="K9" s="28"/>
      <c r="L9" s="26"/>
      <c r="M9" s="116"/>
    </row>
    <row r="10" spans="1:13">
      <c r="A10" s="1311"/>
      <c r="B10" s="1287"/>
      <c r="C10" s="1189" t="s">
        <v>423</v>
      </c>
      <c r="D10" s="1190"/>
      <c r="E10" s="134"/>
      <c r="F10" s="1190" t="s">
        <v>423</v>
      </c>
      <c r="G10" s="1190"/>
      <c r="H10" s="134"/>
      <c r="I10" s="1190" t="s">
        <v>423</v>
      </c>
      <c r="J10" s="1190"/>
      <c r="K10" s="134"/>
      <c r="L10" s="121"/>
      <c r="M10" s="135"/>
    </row>
    <row r="11" spans="1:13" ht="59.25" customHeight="1">
      <c r="A11" s="1311"/>
      <c r="B11" s="162" t="s">
        <v>424</v>
      </c>
      <c r="C11" s="1214" t="s">
        <v>1319</v>
      </c>
      <c r="D11" s="1215"/>
      <c r="E11" s="1215"/>
      <c r="F11" s="1215"/>
      <c r="G11" s="1215"/>
      <c r="H11" s="1215"/>
      <c r="I11" s="1215"/>
      <c r="J11" s="1215"/>
      <c r="K11" s="1215"/>
      <c r="L11" s="1215"/>
      <c r="M11" s="1218"/>
    </row>
    <row r="12" spans="1:13" ht="171.75" customHeight="1">
      <c r="A12" s="1311"/>
      <c r="B12" s="162" t="s">
        <v>503</v>
      </c>
      <c r="C12" s="1254" t="s">
        <v>1320</v>
      </c>
      <c r="D12" s="1255"/>
      <c r="E12" s="1255"/>
      <c r="F12" s="1255"/>
      <c r="G12" s="1255"/>
      <c r="H12" s="1255"/>
      <c r="I12" s="1255"/>
      <c r="J12" s="1255"/>
      <c r="K12" s="1255"/>
      <c r="L12" s="1255"/>
      <c r="M12" s="1256"/>
    </row>
    <row r="13" spans="1:13" ht="51" customHeight="1">
      <c r="A13" s="1311"/>
      <c r="B13" s="162" t="s">
        <v>504</v>
      </c>
      <c r="C13" s="1617" t="s">
        <v>644</v>
      </c>
      <c r="D13" s="1618"/>
      <c r="E13" s="1618"/>
      <c r="F13" s="1618"/>
      <c r="G13" s="1618"/>
      <c r="H13" s="1618"/>
      <c r="I13" s="1618"/>
      <c r="J13" s="1618"/>
      <c r="K13" s="1618"/>
      <c r="L13" s="1618"/>
      <c r="M13" s="1619"/>
    </row>
    <row r="14" spans="1:13" ht="79" customHeight="1">
      <c r="A14" s="1311"/>
      <c r="B14" s="1273" t="s">
        <v>505</v>
      </c>
      <c r="C14" s="1184" t="s">
        <v>72</v>
      </c>
      <c r="D14" s="1185"/>
      <c r="E14" s="91" t="s">
        <v>108</v>
      </c>
      <c r="F14" s="1279" t="s">
        <v>398</v>
      </c>
      <c r="G14" s="1215"/>
      <c r="H14" s="1215"/>
      <c r="I14" s="1215"/>
      <c r="J14" s="1215"/>
      <c r="K14" s="1215"/>
      <c r="L14" s="1215"/>
      <c r="M14" s="1218"/>
    </row>
    <row r="15" spans="1:13">
      <c r="A15" s="1311"/>
      <c r="B15" s="1274"/>
      <c r="C15" s="1184"/>
      <c r="D15" s="1185"/>
      <c r="E15" s="1185"/>
      <c r="F15" s="1185"/>
      <c r="G15" s="1185"/>
      <c r="H15" s="1185"/>
      <c r="I15" s="1185"/>
      <c r="J15" s="1185"/>
      <c r="K15" s="1185"/>
      <c r="L15" s="1185"/>
      <c r="M15" s="1272"/>
    </row>
    <row r="16" spans="1:13" ht="17">
      <c r="A16" s="1296" t="s">
        <v>238</v>
      </c>
      <c r="B16" s="151" t="s">
        <v>280</v>
      </c>
      <c r="C16" s="1184" t="s">
        <v>761</v>
      </c>
      <c r="D16" s="1185"/>
      <c r="E16" s="1185"/>
      <c r="F16" s="1185"/>
      <c r="G16" s="1185"/>
      <c r="H16" s="1185"/>
      <c r="I16" s="1185"/>
      <c r="J16" s="1185"/>
      <c r="K16" s="1185"/>
      <c r="L16" s="1185"/>
      <c r="M16" s="1272"/>
    </row>
    <row r="17" spans="1:13" ht="38.5" customHeight="1">
      <c r="A17" s="1297"/>
      <c r="B17" s="151" t="s">
        <v>507</v>
      </c>
      <c r="C17" s="1472" t="s">
        <v>649</v>
      </c>
      <c r="D17" s="1473"/>
      <c r="E17" s="1473"/>
      <c r="F17" s="1473"/>
      <c r="G17" s="1473"/>
      <c r="H17" s="1473"/>
      <c r="I17" s="1473"/>
      <c r="J17" s="1473"/>
      <c r="K17" s="1473"/>
      <c r="L17" s="1473"/>
      <c r="M17" s="1474"/>
    </row>
    <row r="18" spans="1:13" ht="8.25" customHeight="1">
      <c r="A18" s="1297"/>
      <c r="B18" s="1181" t="s">
        <v>425</v>
      </c>
      <c r="C18" s="138"/>
      <c r="D18" s="13"/>
      <c r="E18" s="13"/>
      <c r="F18" s="13"/>
      <c r="G18" s="13"/>
      <c r="H18" s="13"/>
      <c r="I18" s="13"/>
      <c r="J18" s="13"/>
      <c r="K18" s="13"/>
      <c r="L18" s="13"/>
      <c r="M18" s="14"/>
    </row>
    <row r="19" spans="1:13" ht="9" customHeight="1">
      <c r="A19" s="1297"/>
      <c r="B19" s="1174"/>
      <c r="C19" s="76"/>
      <c r="D19" s="15"/>
      <c r="E19" s="5"/>
      <c r="F19" s="15"/>
      <c r="G19" s="5"/>
      <c r="H19" s="15"/>
      <c r="I19" s="5"/>
      <c r="J19" s="15"/>
      <c r="K19" s="5"/>
      <c r="L19" s="5"/>
      <c r="M19" s="16"/>
    </row>
    <row r="20" spans="1:13" ht="17">
      <c r="A20" s="1297"/>
      <c r="B20" s="1174"/>
      <c r="C20" s="77" t="s">
        <v>426</v>
      </c>
      <c r="D20" s="17"/>
      <c r="E20" s="18" t="s">
        <v>427</v>
      </c>
      <c r="F20" s="17"/>
      <c r="G20" s="18" t="s">
        <v>428</v>
      </c>
      <c r="H20" s="17"/>
      <c r="I20" s="18" t="s">
        <v>429</v>
      </c>
      <c r="J20" s="19"/>
      <c r="K20" s="18"/>
      <c r="L20" s="18"/>
      <c r="M20" s="66"/>
    </row>
    <row r="21" spans="1:13" ht="17">
      <c r="A21" s="1297"/>
      <c r="B21" s="1174"/>
      <c r="C21" s="77" t="s">
        <v>431</v>
      </c>
      <c r="D21" s="19"/>
      <c r="E21" s="18" t="s">
        <v>432</v>
      </c>
      <c r="F21" s="20"/>
      <c r="G21" s="18" t="s">
        <v>433</v>
      </c>
      <c r="H21" s="20"/>
      <c r="I21" s="18"/>
      <c r="J21" s="68"/>
      <c r="K21" s="18"/>
      <c r="L21" s="18"/>
      <c r="M21" s="66"/>
    </row>
    <row r="22" spans="1:13" ht="17">
      <c r="A22" s="1297"/>
      <c r="B22" s="1174"/>
      <c r="C22" s="77" t="s">
        <v>434</v>
      </c>
      <c r="D22" s="19"/>
      <c r="E22" s="18" t="s">
        <v>435</v>
      </c>
      <c r="F22" s="19"/>
      <c r="G22" s="18"/>
      <c r="H22" s="68"/>
      <c r="I22" s="18"/>
      <c r="J22" s="68"/>
      <c r="K22" s="18"/>
      <c r="L22" s="18"/>
      <c r="M22" s="66"/>
    </row>
    <row r="23" spans="1:13" ht="17">
      <c r="A23" s="1297"/>
      <c r="B23" s="1174"/>
      <c r="C23" s="77" t="s">
        <v>105</v>
      </c>
      <c r="D23" s="20" t="s">
        <v>430</v>
      </c>
      <c r="E23" s="18" t="s">
        <v>436</v>
      </c>
      <c r="F23" s="1570" t="s">
        <v>762</v>
      </c>
      <c r="G23" s="1570"/>
      <c r="H23" s="1570"/>
      <c r="I23" s="316"/>
      <c r="J23" s="316"/>
      <c r="K23" s="316"/>
      <c r="L23" s="316"/>
      <c r="M23" s="317"/>
    </row>
    <row r="24" spans="1:13" ht="9.75" customHeight="1">
      <c r="A24" s="1297"/>
      <c r="B24" s="1175"/>
      <c r="C24" s="78"/>
      <c r="D24" s="21"/>
      <c r="E24" s="21"/>
      <c r="F24" s="21"/>
      <c r="G24" s="21"/>
      <c r="H24" s="21"/>
      <c r="I24" s="21"/>
      <c r="J24" s="21"/>
      <c r="K24" s="21"/>
      <c r="L24" s="21"/>
      <c r="M24" s="22"/>
    </row>
    <row r="25" spans="1:13">
      <c r="A25" s="1297"/>
      <c r="B25" s="1181" t="s">
        <v>437</v>
      </c>
      <c r="C25" s="79"/>
      <c r="D25" s="23"/>
      <c r="E25" s="23"/>
      <c r="F25" s="23"/>
      <c r="G25" s="23"/>
      <c r="H25" s="23"/>
      <c r="I25" s="23"/>
      <c r="J25" s="23"/>
      <c r="K25" s="23"/>
      <c r="L25" s="132"/>
      <c r="M25" s="133"/>
    </row>
    <row r="26" spans="1:13" ht="17">
      <c r="A26" s="1297"/>
      <c r="B26" s="1174"/>
      <c r="C26" s="77" t="s">
        <v>438</v>
      </c>
      <c r="D26" s="20"/>
      <c r="E26" s="24"/>
      <c r="F26" s="18" t="s">
        <v>439</v>
      </c>
      <c r="G26" s="19"/>
      <c r="H26" s="24"/>
      <c r="I26" s="18" t="s">
        <v>440</v>
      </c>
      <c r="J26" s="19" t="s">
        <v>430</v>
      </c>
      <c r="K26" s="24"/>
      <c r="L26" s="26"/>
      <c r="M26" s="116"/>
    </row>
    <row r="27" spans="1:13" ht="17">
      <c r="A27" s="1297"/>
      <c r="B27" s="1174"/>
      <c r="C27" s="77" t="s">
        <v>441</v>
      </c>
      <c r="D27" s="25"/>
      <c r="E27" s="26"/>
      <c r="F27" s="18" t="s">
        <v>442</v>
      </c>
      <c r="G27" s="19"/>
      <c r="H27" s="26"/>
      <c r="I27" s="27"/>
      <c r="J27" s="26"/>
      <c r="K27" s="28"/>
      <c r="L27" s="26"/>
      <c r="M27" s="116"/>
    </row>
    <row r="28" spans="1:13">
      <c r="A28" s="1297"/>
      <c r="B28" s="1175"/>
      <c r="C28" s="80"/>
      <c r="D28" s="29"/>
      <c r="E28" s="29"/>
      <c r="F28" s="29"/>
      <c r="G28" s="29"/>
      <c r="H28" s="29"/>
      <c r="I28" s="29"/>
      <c r="J28" s="29"/>
      <c r="K28" s="29"/>
      <c r="L28" s="121"/>
      <c r="M28" s="135"/>
    </row>
    <row r="29" spans="1:13" ht="17">
      <c r="A29" s="1297"/>
      <c r="B29" s="154" t="s">
        <v>443</v>
      </c>
      <c r="C29" s="81"/>
      <c r="D29" s="59"/>
      <c r="E29" s="59"/>
      <c r="F29" s="59"/>
      <c r="G29" s="59"/>
      <c r="H29" s="59"/>
      <c r="I29" s="59"/>
      <c r="J29" s="59"/>
      <c r="K29" s="59"/>
      <c r="L29" s="59"/>
      <c r="M29" s="82"/>
    </row>
    <row r="30" spans="1:13" ht="17">
      <c r="A30" s="1297"/>
      <c r="B30" s="154"/>
      <c r="C30" s="83" t="s">
        <v>444</v>
      </c>
      <c r="D30" s="249">
        <v>0</v>
      </c>
      <c r="E30" s="24"/>
      <c r="F30" s="32" t="s">
        <v>445</v>
      </c>
      <c r="G30" s="19">
        <v>2022</v>
      </c>
      <c r="H30" s="24"/>
      <c r="I30" s="32" t="s">
        <v>446</v>
      </c>
      <c r="J30" s="250" t="s">
        <v>327</v>
      </c>
      <c r="K30" s="101"/>
      <c r="L30" s="101"/>
      <c r="M30" s="30"/>
    </row>
    <row r="31" spans="1:13">
      <c r="A31" s="1297"/>
      <c r="B31" s="153"/>
      <c r="C31" s="78"/>
      <c r="D31" s="21"/>
      <c r="E31" s="21"/>
      <c r="F31" s="21"/>
      <c r="G31" s="21"/>
      <c r="H31" s="21"/>
      <c r="I31" s="21"/>
      <c r="J31" s="21"/>
      <c r="K31" s="21"/>
      <c r="L31" s="21"/>
      <c r="M31" s="22"/>
    </row>
    <row r="32" spans="1:13">
      <c r="A32" s="1297"/>
      <c r="B32" s="1181" t="s">
        <v>447</v>
      </c>
      <c r="C32" s="84"/>
      <c r="D32" s="33"/>
      <c r="E32" s="33"/>
      <c r="F32" s="33"/>
      <c r="G32" s="33"/>
      <c r="H32" s="33"/>
      <c r="I32" s="33"/>
      <c r="J32" s="33"/>
      <c r="K32" s="33"/>
      <c r="L32" s="132"/>
      <c r="M32" s="133"/>
    </row>
    <row r="33" spans="1:13" ht="17">
      <c r="A33" s="1297"/>
      <c r="B33" s="1174"/>
      <c r="C33" s="85" t="s">
        <v>448</v>
      </c>
      <c r="D33" s="34">
        <v>2023</v>
      </c>
      <c r="E33" s="35"/>
      <c r="F33" s="24" t="s">
        <v>449</v>
      </c>
      <c r="G33" s="36" t="s">
        <v>482</v>
      </c>
      <c r="H33" s="35"/>
      <c r="I33" s="32"/>
      <c r="J33" s="35"/>
      <c r="K33" s="35"/>
      <c r="L33" s="26"/>
      <c r="M33" s="116"/>
    </row>
    <row r="34" spans="1:13">
      <c r="A34" s="1297"/>
      <c r="B34" s="1175"/>
      <c r="C34" s="78"/>
      <c r="D34" s="37"/>
      <c r="E34" s="38"/>
      <c r="F34" s="21"/>
      <c r="G34" s="38"/>
      <c r="H34" s="38"/>
      <c r="I34" s="39"/>
      <c r="J34" s="38"/>
      <c r="K34" s="38"/>
      <c r="L34" s="121"/>
      <c r="M34" s="135"/>
    </row>
    <row r="35" spans="1:13">
      <c r="A35" s="1297"/>
      <c r="B35" s="1181" t="s">
        <v>450</v>
      </c>
      <c r="C35" s="86"/>
      <c r="D35" s="73"/>
      <c r="E35" s="73"/>
      <c r="F35" s="73"/>
      <c r="G35" s="73"/>
      <c r="H35" s="73"/>
      <c r="I35" s="73"/>
      <c r="J35" s="73"/>
      <c r="K35" s="73"/>
      <c r="L35" s="73"/>
      <c r="M35" s="87"/>
    </row>
    <row r="36" spans="1:13" ht="17">
      <c r="A36" s="1297"/>
      <c r="B36" s="1174"/>
      <c r="C36" s="88"/>
      <c r="D36" s="265" t="s">
        <v>451</v>
      </c>
      <c r="E36" s="6"/>
      <c r="F36" s="809">
        <v>2023</v>
      </c>
      <c r="G36" s="6"/>
      <c r="H36" s="811">
        <v>2024</v>
      </c>
      <c r="I36" s="318"/>
      <c r="J36" s="318">
        <v>2025</v>
      </c>
      <c r="K36" s="6"/>
      <c r="L36" s="6">
        <v>2026</v>
      </c>
      <c r="M36" s="40"/>
    </row>
    <row r="37" spans="1:13">
      <c r="A37" s="1297"/>
      <c r="B37" s="1174"/>
      <c r="C37" s="88"/>
      <c r="D37" s="262"/>
      <c r="E37" s="9"/>
      <c r="F37" s="262">
        <v>20</v>
      </c>
      <c r="G37" s="9"/>
      <c r="H37" s="262">
        <v>20</v>
      </c>
      <c r="I37" s="9"/>
      <c r="J37" s="262">
        <v>20</v>
      </c>
      <c r="K37" s="9"/>
      <c r="L37" s="262">
        <v>20</v>
      </c>
      <c r="M37" s="100"/>
    </row>
    <row r="38" spans="1:13">
      <c r="A38" s="1297"/>
      <c r="B38" s="1174"/>
      <c r="C38" s="88"/>
      <c r="D38" s="6">
        <v>2027</v>
      </c>
      <c r="E38" s="6"/>
      <c r="F38" s="6">
        <v>2028</v>
      </c>
      <c r="G38" s="6"/>
      <c r="H38" s="318">
        <v>2029</v>
      </c>
      <c r="I38" s="318"/>
      <c r="J38" s="318">
        <v>2030</v>
      </c>
      <c r="K38" s="6"/>
      <c r="L38" s="6">
        <v>2031</v>
      </c>
      <c r="M38" s="16"/>
    </row>
    <row r="39" spans="1:13">
      <c r="A39" s="1297"/>
      <c r="B39" s="1174"/>
      <c r="C39" s="88"/>
      <c r="D39" s="262">
        <v>20</v>
      </c>
      <c r="E39" s="9"/>
      <c r="F39" s="262">
        <v>20</v>
      </c>
      <c r="G39" s="9"/>
      <c r="H39" s="262">
        <v>20</v>
      </c>
      <c r="I39" s="9"/>
      <c r="J39" s="262">
        <v>20</v>
      </c>
      <c r="K39" s="9"/>
      <c r="L39" s="262">
        <v>20</v>
      </c>
      <c r="M39" s="100"/>
    </row>
    <row r="40" spans="1:13">
      <c r="A40" s="1297"/>
      <c r="B40" s="1174"/>
      <c r="C40" s="88"/>
      <c r="D40" s="6">
        <v>2032</v>
      </c>
      <c r="E40" s="6"/>
      <c r="F40" s="6">
        <v>2033</v>
      </c>
      <c r="G40" s="6"/>
      <c r="H40" s="318">
        <v>2034</v>
      </c>
      <c r="I40" s="318"/>
      <c r="J40" s="318"/>
      <c r="K40" s="6"/>
      <c r="L40" s="6"/>
      <c r="M40" s="16"/>
    </row>
    <row r="41" spans="1:13">
      <c r="A41" s="1297"/>
      <c r="B41" s="1174"/>
      <c r="C41" s="88"/>
      <c r="D41" s="262">
        <v>20</v>
      </c>
      <c r="E41" s="9"/>
      <c r="F41" s="262">
        <v>20</v>
      </c>
      <c r="G41" s="9"/>
      <c r="H41" s="264">
        <v>20</v>
      </c>
      <c r="I41" s="9"/>
      <c r="J41" s="98"/>
      <c r="K41" s="9"/>
      <c r="L41" s="98"/>
      <c r="M41" s="100"/>
    </row>
    <row r="42" spans="1:13" ht="17">
      <c r="A42" s="1297"/>
      <c r="B42" s="1174"/>
      <c r="C42" s="88"/>
      <c r="D42" s="10" t="s">
        <v>454</v>
      </c>
      <c r="E42" s="99"/>
      <c r="F42" s="810" t="s">
        <v>455</v>
      </c>
      <c r="G42" s="99"/>
      <c r="H42" s="69"/>
      <c r="I42" s="70"/>
      <c r="J42" s="69"/>
      <c r="K42" s="70"/>
      <c r="L42" s="69"/>
      <c r="M42" s="71"/>
    </row>
    <row r="43" spans="1:13">
      <c r="A43" s="1297"/>
      <c r="B43" s="1174"/>
      <c r="C43" s="88"/>
      <c r="D43" s="98"/>
      <c r="E43" s="9"/>
      <c r="F43" s="1392">
        <v>240</v>
      </c>
      <c r="G43" s="1393"/>
      <c r="H43" s="1278"/>
      <c r="I43" s="1278"/>
      <c r="J43" s="102"/>
      <c r="K43" s="6"/>
      <c r="L43" s="102"/>
      <c r="M43" s="90"/>
    </row>
    <row r="44" spans="1:13">
      <c r="A44" s="1297"/>
      <c r="B44" s="1174"/>
      <c r="C44" s="89"/>
      <c r="D44" s="10"/>
      <c r="E44" s="99"/>
      <c r="F44" s="10"/>
      <c r="G44" s="99"/>
      <c r="H44" s="97"/>
      <c r="I44" s="74"/>
      <c r="J44" s="97"/>
      <c r="K44" s="74"/>
      <c r="L44" s="97"/>
      <c r="M44" s="75"/>
    </row>
    <row r="45" spans="1:13" ht="18" customHeight="1">
      <c r="A45" s="1297"/>
      <c r="B45" s="1181" t="s">
        <v>456</v>
      </c>
      <c r="C45" s="79"/>
      <c r="D45" s="23"/>
      <c r="E45" s="23"/>
      <c r="F45" s="23"/>
      <c r="G45" s="23"/>
      <c r="H45" s="23"/>
      <c r="I45" s="23"/>
      <c r="J45" s="23"/>
      <c r="K45" s="23"/>
      <c r="L45" s="26"/>
      <c r="M45" s="116"/>
    </row>
    <row r="46" spans="1:13" ht="17">
      <c r="A46" s="1297"/>
      <c r="B46" s="1174"/>
      <c r="C46" s="117"/>
      <c r="D46" s="41" t="s">
        <v>93</v>
      </c>
      <c r="E46" s="42" t="s">
        <v>95</v>
      </c>
      <c r="F46" s="1176" t="s">
        <v>457</v>
      </c>
      <c r="G46" s="1177" t="s">
        <v>511</v>
      </c>
      <c r="H46" s="1177"/>
      <c r="I46" s="1177"/>
      <c r="J46" s="1177"/>
      <c r="K46" s="118" t="s">
        <v>458</v>
      </c>
      <c r="L46" s="1219"/>
      <c r="M46" s="1220"/>
    </row>
    <row r="47" spans="1:13">
      <c r="A47" s="1297"/>
      <c r="B47" s="1174"/>
      <c r="C47" s="117"/>
      <c r="D47" s="119" t="s">
        <v>430</v>
      </c>
      <c r="E47" s="19"/>
      <c r="F47" s="1176"/>
      <c r="G47" s="1177"/>
      <c r="H47" s="1177"/>
      <c r="I47" s="1177"/>
      <c r="J47" s="1177"/>
      <c r="K47" s="26"/>
      <c r="L47" s="1221"/>
      <c r="M47" s="1222"/>
    </row>
    <row r="48" spans="1:13">
      <c r="A48" s="1297"/>
      <c r="B48" s="1175"/>
      <c r="C48" s="120"/>
      <c r="D48" s="121"/>
      <c r="E48" s="121"/>
      <c r="F48" s="121"/>
      <c r="G48" s="121"/>
      <c r="H48" s="121"/>
      <c r="I48" s="121"/>
      <c r="J48" s="121"/>
      <c r="K48" s="121"/>
      <c r="L48" s="26"/>
      <c r="M48" s="116"/>
    </row>
    <row r="49" spans="1:13" ht="73.5" customHeight="1">
      <c r="A49" s="1297"/>
      <c r="B49" s="162" t="s">
        <v>459</v>
      </c>
      <c r="C49" s="1214" t="s">
        <v>1321</v>
      </c>
      <c r="D49" s="1215"/>
      <c r="E49" s="1215"/>
      <c r="F49" s="1215"/>
      <c r="G49" s="1215"/>
      <c r="H49" s="1215"/>
      <c r="I49" s="1215"/>
      <c r="J49" s="1215"/>
      <c r="K49" s="1215"/>
      <c r="L49" s="1215"/>
      <c r="M49" s="1218"/>
    </row>
    <row r="50" spans="1:13" ht="17">
      <c r="A50" s="1297"/>
      <c r="B50" s="151" t="s">
        <v>460</v>
      </c>
      <c r="C50" s="248" t="s">
        <v>327</v>
      </c>
      <c r="D50" s="143"/>
      <c r="E50" s="143"/>
      <c r="F50" s="143"/>
      <c r="G50" s="143"/>
      <c r="H50" s="143"/>
      <c r="I50" s="143"/>
      <c r="J50" s="143"/>
      <c r="K50" s="143"/>
      <c r="L50" s="143"/>
      <c r="M50" s="144"/>
    </row>
    <row r="51" spans="1:13" ht="17">
      <c r="A51" s="1297"/>
      <c r="B51" s="151" t="s">
        <v>461</v>
      </c>
      <c r="C51" s="142">
        <v>30</v>
      </c>
      <c r="D51" s="143"/>
      <c r="E51" s="143"/>
      <c r="F51" s="143"/>
      <c r="G51" s="143"/>
      <c r="H51" s="143"/>
      <c r="I51" s="143"/>
      <c r="J51" s="143"/>
      <c r="K51" s="143"/>
      <c r="L51" s="143"/>
      <c r="M51" s="144"/>
    </row>
    <row r="52" spans="1:13" ht="17">
      <c r="A52" s="1297"/>
      <c r="B52" s="151" t="s">
        <v>462</v>
      </c>
      <c r="C52" s="252">
        <v>45292</v>
      </c>
      <c r="D52" s="143"/>
      <c r="E52" s="143"/>
      <c r="F52" s="143"/>
      <c r="G52" s="143"/>
      <c r="H52" s="143"/>
      <c r="I52" s="143"/>
      <c r="J52" s="143"/>
      <c r="K52" s="143"/>
      <c r="L52" s="143"/>
      <c r="M52" s="144"/>
    </row>
    <row r="53" spans="1:13" ht="15.75" customHeight="1">
      <c r="A53" s="1162" t="s">
        <v>250</v>
      </c>
      <c r="B53" s="155" t="s">
        <v>463</v>
      </c>
      <c r="C53" s="1665" t="s">
        <v>487</v>
      </c>
      <c r="D53" s="1666"/>
      <c r="E53" s="1666"/>
      <c r="F53" s="1666"/>
      <c r="G53" s="1666"/>
      <c r="H53" s="1666"/>
      <c r="I53" s="1666"/>
      <c r="J53" s="1666"/>
      <c r="K53" s="1666"/>
      <c r="L53" s="1666"/>
      <c r="M53" s="1667"/>
    </row>
    <row r="54" spans="1:13" ht="17">
      <c r="A54" s="1163"/>
      <c r="B54" s="155" t="s">
        <v>465</v>
      </c>
      <c r="C54" s="1665" t="s">
        <v>466</v>
      </c>
      <c r="D54" s="1666"/>
      <c r="E54" s="1666"/>
      <c r="F54" s="1666"/>
      <c r="G54" s="1666"/>
      <c r="H54" s="1666"/>
      <c r="I54" s="1666"/>
      <c r="J54" s="1666"/>
      <c r="K54" s="1666"/>
      <c r="L54" s="1666"/>
      <c r="M54" s="1667"/>
    </row>
    <row r="55" spans="1:13" ht="17">
      <c r="A55" s="1163"/>
      <c r="B55" s="155" t="s">
        <v>467</v>
      </c>
      <c r="C55" s="1665" t="s">
        <v>327</v>
      </c>
      <c r="D55" s="1666"/>
      <c r="E55" s="1666"/>
      <c r="F55" s="1666"/>
      <c r="G55" s="1666"/>
      <c r="H55" s="1666"/>
      <c r="I55" s="1666"/>
      <c r="J55" s="1666"/>
      <c r="K55" s="1666"/>
      <c r="L55" s="1666"/>
      <c r="M55" s="1667"/>
    </row>
    <row r="56" spans="1:13" ht="15.75" customHeight="1">
      <c r="A56" s="1163"/>
      <c r="B56" s="156" t="s">
        <v>469</v>
      </c>
      <c r="C56" s="1665" t="s">
        <v>328</v>
      </c>
      <c r="D56" s="1666"/>
      <c r="E56" s="1666"/>
      <c r="F56" s="1666"/>
      <c r="G56" s="1666"/>
      <c r="H56" s="1666"/>
      <c r="I56" s="1666"/>
      <c r="J56" s="1666"/>
      <c r="K56" s="1666"/>
      <c r="L56" s="1666"/>
      <c r="M56" s="1667"/>
    </row>
    <row r="57" spans="1:13" ht="15.75" customHeight="1">
      <c r="A57" s="1163"/>
      <c r="B57" s="155" t="s">
        <v>470</v>
      </c>
      <c r="C57" s="1668" t="s">
        <v>471</v>
      </c>
      <c r="D57" s="1666"/>
      <c r="E57" s="1666"/>
      <c r="F57" s="1666"/>
      <c r="G57" s="1666"/>
      <c r="H57" s="1666"/>
      <c r="I57" s="1666"/>
      <c r="J57" s="1666"/>
      <c r="K57" s="1666"/>
      <c r="L57" s="1666"/>
      <c r="M57" s="1667"/>
    </row>
    <row r="58" spans="1:13" ht="18" thickBot="1">
      <c r="A58" s="1170"/>
      <c r="B58" s="155" t="s">
        <v>472</v>
      </c>
      <c r="C58" s="1665"/>
      <c r="D58" s="1666"/>
      <c r="E58" s="1666"/>
      <c r="F58" s="1666"/>
      <c r="G58" s="1666"/>
      <c r="H58" s="1666"/>
      <c r="I58" s="1666"/>
      <c r="J58" s="1666"/>
      <c r="K58" s="1666"/>
      <c r="L58" s="1666"/>
      <c r="M58" s="1667"/>
    </row>
    <row r="59" spans="1:13" ht="15.75" customHeight="1">
      <c r="A59" s="1162" t="s">
        <v>474</v>
      </c>
      <c r="B59" s="157" t="s">
        <v>475</v>
      </c>
      <c r="C59" s="1665" t="s">
        <v>557</v>
      </c>
      <c r="D59" s="1666"/>
      <c r="E59" s="1666"/>
      <c r="F59" s="1666"/>
      <c r="G59" s="1666"/>
      <c r="H59" s="1666"/>
      <c r="I59" s="1666"/>
      <c r="J59" s="1666"/>
      <c r="K59" s="1666"/>
      <c r="L59" s="1666"/>
      <c r="M59" s="1667"/>
    </row>
    <row r="60" spans="1:13" ht="30" customHeight="1">
      <c r="A60" s="1163"/>
      <c r="B60" s="157" t="s">
        <v>476</v>
      </c>
      <c r="C60" s="1665" t="s">
        <v>558</v>
      </c>
      <c r="D60" s="1666"/>
      <c r="E60" s="1666"/>
      <c r="F60" s="1666"/>
      <c r="G60" s="1666"/>
      <c r="H60" s="1666"/>
      <c r="I60" s="1666"/>
      <c r="J60" s="1666"/>
      <c r="K60" s="1666"/>
      <c r="L60" s="1666"/>
      <c r="M60" s="1667"/>
    </row>
    <row r="61" spans="1:13" ht="30" customHeight="1" thickBot="1">
      <c r="A61" s="1163"/>
      <c r="B61" s="158" t="s">
        <v>294</v>
      </c>
      <c r="C61" s="1665" t="s">
        <v>327</v>
      </c>
      <c r="D61" s="1666"/>
      <c r="E61" s="1666"/>
      <c r="F61" s="1666"/>
      <c r="G61" s="1666"/>
      <c r="H61" s="1666"/>
      <c r="I61" s="1666"/>
      <c r="J61" s="1666"/>
      <c r="K61" s="1666"/>
      <c r="L61" s="1666"/>
      <c r="M61" s="1667"/>
    </row>
    <row r="62" spans="1:13" ht="18" thickBot="1">
      <c r="A62" s="149" t="s">
        <v>254</v>
      </c>
      <c r="B62" s="320"/>
      <c r="C62" s="1167"/>
      <c r="D62" s="1168"/>
      <c r="E62" s="1168"/>
      <c r="F62" s="1168"/>
      <c r="G62" s="1168"/>
      <c r="H62" s="1168"/>
      <c r="I62" s="1168"/>
      <c r="J62" s="1168"/>
      <c r="K62" s="1168"/>
      <c r="L62" s="1168"/>
      <c r="M62" s="1169"/>
    </row>
  </sheetData>
  <mergeCells count="48">
    <mergeCell ref="A59:A61"/>
    <mergeCell ref="C59:M59"/>
    <mergeCell ref="C60:M60"/>
    <mergeCell ref="C61:M61"/>
    <mergeCell ref="C62:M62"/>
    <mergeCell ref="L46:M47"/>
    <mergeCell ref="C49:M49"/>
    <mergeCell ref="A53:A58"/>
    <mergeCell ref="C53:M53"/>
    <mergeCell ref="C54:M54"/>
    <mergeCell ref="C55:M55"/>
    <mergeCell ref="C56:M56"/>
    <mergeCell ref="C57:M57"/>
    <mergeCell ref="C58:M58"/>
    <mergeCell ref="B45:B48"/>
    <mergeCell ref="F46:F47"/>
    <mergeCell ref="G46:J47"/>
    <mergeCell ref="A16:A52"/>
    <mergeCell ref="C16:M16"/>
    <mergeCell ref="C17:M17"/>
    <mergeCell ref="B18:B24"/>
    <mergeCell ref="B25:B28"/>
    <mergeCell ref="B32:B34"/>
    <mergeCell ref="B35:B44"/>
    <mergeCell ref="F43:G43"/>
    <mergeCell ref="H43:I43"/>
    <mergeCell ref="F23:H23"/>
    <mergeCell ref="I9:J9"/>
    <mergeCell ref="C10:D10"/>
    <mergeCell ref="F10:G10"/>
    <mergeCell ref="I10:J10"/>
    <mergeCell ref="C11:M11"/>
    <mergeCell ref="C12:M12"/>
    <mergeCell ref="C13:M13"/>
    <mergeCell ref="C14:D14"/>
    <mergeCell ref="F14:M14"/>
    <mergeCell ref="C15:M15"/>
    <mergeCell ref="A2:A15"/>
    <mergeCell ref="C3:M3"/>
    <mergeCell ref="F4:G4"/>
    <mergeCell ref="I4:M4"/>
    <mergeCell ref="C5:M5"/>
    <mergeCell ref="C7:D7"/>
    <mergeCell ref="I7:M7"/>
    <mergeCell ref="B8:B10"/>
    <mergeCell ref="C9:D9"/>
    <mergeCell ref="F9:G9"/>
    <mergeCell ref="B14:B15"/>
  </mergeCells>
  <dataValidations count="7">
    <dataValidation type="list" allowBlank="1" showInputMessage="1" showErrorMessage="1" sqref="I7:M7" xr:uid="{77290C14-F0D7-4137-944B-E71D5085DDE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AA1697BC-559E-432C-810E-6869042EF75F}"/>
    <dataValidation allowBlank="1" showInputMessage="1" showErrorMessage="1" prompt="Determine si el indicador responde a un enfoque (Derechos Humanos, Género, Diferencial, Poblacional, Ambiental y Territorial). Si responde a más de enfoque separelos por ;" sqref="B16" xr:uid="{15312D0E-6C15-4A93-810D-90B7018AA988}"/>
    <dataValidation allowBlank="1" showInputMessage="1" showErrorMessage="1" prompt="Identifique la meta ODS a que le apunta el indicador de producto. Seleccione de la lista desplegable." sqref="E14" xr:uid="{ED0AAA33-D3B3-41BF-9289-ACE6BAC0EF15}"/>
    <dataValidation allowBlank="1" showInputMessage="1" showErrorMessage="1" prompt="Identifique el ODS a que le apunta el indicador de producto. Seleccione de la lista desplegable._x000a_" sqref="B14:B15" xr:uid="{B3AF1D40-9D44-4934-86F1-E06866F092E0}"/>
    <dataValidation allowBlank="1" showInputMessage="1" showErrorMessage="1" prompt="Incluir una ficha por cada indicador, ya sea de producto o de resultado" sqref="B1" xr:uid="{90234002-1E43-4110-9FE0-67D5EC9561F9}"/>
    <dataValidation allowBlank="1" showInputMessage="1" showErrorMessage="1" prompt="Seleccione de la lista desplegable" sqref="B4 B7 H7" xr:uid="{6500FA27-0770-40D5-A45F-B0BA485E24D8}"/>
  </dataValidations>
  <hyperlinks>
    <hyperlink ref="C57" r:id="rId1" xr:uid="{8396BBEF-DE33-4781-94B3-842128448391}"/>
  </hyperlinks>
  <pageMargins left="0.7" right="0.7" top="0.75" bottom="0.75" header="0.3" footer="0.3"/>
  <pageSetup paperSize="9" orientation="portrait" horizontalDpi="1200" verticalDpi="1200"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29DD6-1B97-4665-B525-624002CBD57D}">
  <sheetPr>
    <tabColor rgb="FF0070C0"/>
  </sheetPr>
  <dimension ref="A1:M62"/>
  <sheetViews>
    <sheetView topLeftCell="A49" zoomScale="90" zoomScaleNormal="90" workbookViewId="0">
      <selection activeCell="O52" sqref="O52"/>
    </sheetView>
  </sheetViews>
  <sheetFormatPr baseColWidth="10" defaultColWidth="11.5" defaultRowHeight="16"/>
  <cols>
    <col min="1" max="1" width="25.1640625" style="12" customWidth="1"/>
    <col min="2" max="2" width="39.1640625" style="43" customWidth="1"/>
    <col min="3" max="12" width="11.5" style="12"/>
    <col min="13" max="13" width="34.5" style="12" customWidth="1"/>
    <col min="14" max="16384" width="11.5" style="12"/>
  </cols>
  <sheetData>
    <row r="1" spans="1:13" ht="17" thickBot="1">
      <c r="A1" s="60"/>
      <c r="B1" s="61" t="s">
        <v>641</v>
      </c>
      <c r="C1" s="62"/>
      <c r="D1" s="62"/>
      <c r="E1" s="62"/>
      <c r="F1" s="62"/>
      <c r="G1" s="62"/>
      <c r="H1" s="62"/>
      <c r="I1" s="62"/>
      <c r="J1" s="62"/>
      <c r="K1" s="62"/>
      <c r="L1" s="62"/>
      <c r="M1" s="63"/>
    </row>
    <row r="2" spans="1:13" ht="22.5" customHeight="1">
      <c r="A2" s="1186" t="s">
        <v>414</v>
      </c>
      <c r="B2" s="150" t="s">
        <v>415</v>
      </c>
      <c r="C2" s="247" t="s">
        <v>764</v>
      </c>
      <c r="D2" s="145"/>
      <c r="E2" s="145"/>
      <c r="F2" s="145"/>
      <c r="G2" s="145"/>
      <c r="H2" s="145"/>
      <c r="I2" s="145"/>
      <c r="J2" s="145"/>
      <c r="K2" s="145"/>
      <c r="L2" s="145"/>
      <c r="M2" s="146"/>
    </row>
    <row r="3" spans="1:13" ht="34">
      <c r="A3" s="1187"/>
      <c r="B3" s="162" t="s">
        <v>499</v>
      </c>
      <c r="C3" s="1202" t="s">
        <v>595</v>
      </c>
      <c r="D3" s="1203"/>
      <c r="E3" s="1203"/>
      <c r="F3" s="1203"/>
      <c r="G3" s="1203"/>
      <c r="H3" s="1203"/>
      <c r="I3" s="1203"/>
      <c r="J3" s="1203"/>
      <c r="K3" s="1203"/>
      <c r="L3" s="1203"/>
      <c r="M3" s="1204"/>
    </row>
    <row r="4" spans="1:13" ht="39" customHeight="1">
      <c r="A4" s="1187"/>
      <c r="B4" s="153" t="s">
        <v>290</v>
      </c>
      <c r="C4" s="267" t="s">
        <v>95</v>
      </c>
      <c r="D4" s="123"/>
      <c r="E4" s="124"/>
      <c r="F4" s="1205" t="s">
        <v>291</v>
      </c>
      <c r="G4" s="1206"/>
      <c r="H4" s="268"/>
      <c r="I4" s="1275"/>
      <c r="J4" s="1203"/>
      <c r="K4" s="1203"/>
      <c r="L4" s="1203"/>
      <c r="M4" s="1204"/>
    </row>
    <row r="5" spans="1:13" ht="28.5" customHeight="1">
      <c r="A5" s="1187"/>
      <c r="B5" s="153" t="s">
        <v>418</v>
      </c>
      <c r="C5" s="1388" t="s">
        <v>419</v>
      </c>
      <c r="D5" s="1389"/>
      <c r="E5" s="1389"/>
      <c r="F5" s="1389"/>
      <c r="G5" s="1389"/>
      <c r="H5" s="1389"/>
      <c r="I5" s="1389"/>
      <c r="J5" s="1389"/>
      <c r="K5" s="1389"/>
      <c r="L5" s="1389"/>
      <c r="M5" s="1390"/>
    </row>
    <row r="6" spans="1:13" ht="17">
      <c r="A6" s="1187"/>
      <c r="B6" s="153" t="s">
        <v>420</v>
      </c>
      <c r="C6" s="269" t="s">
        <v>419</v>
      </c>
      <c r="D6" s="126"/>
      <c r="E6" s="126"/>
      <c r="F6" s="126"/>
      <c r="G6" s="126"/>
      <c r="H6" s="126"/>
      <c r="I6" s="126"/>
      <c r="J6" s="126"/>
      <c r="K6" s="126"/>
      <c r="L6" s="126"/>
      <c r="M6" s="127"/>
    </row>
    <row r="7" spans="1:13" ht="17">
      <c r="A7" s="1187"/>
      <c r="B7" s="162" t="s">
        <v>421</v>
      </c>
      <c r="C7" s="1191" t="s">
        <v>10</v>
      </c>
      <c r="D7" s="1192"/>
      <c r="E7" s="128"/>
      <c r="F7" s="128"/>
      <c r="G7" s="129"/>
      <c r="H7" s="67" t="s">
        <v>294</v>
      </c>
      <c r="I7" s="1193" t="s">
        <v>18</v>
      </c>
      <c r="J7" s="1192"/>
      <c r="K7" s="1192"/>
      <c r="L7" s="1192"/>
      <c r="M7" s="1194"/>
    </row>
    <row r="8" spans="1:13">
      <c r="A8" s="1187"/>
      <c r="B8" s="1273" t="s">
        <v>422</v>
      </c>
      <c r="C8" s="130"/>
      <c r="D8" s="131"/>
      <c r="E8" s="131"/>
      <c r="F8" s="131"/>
      <c r="G8" s="131"/>
      <c r="H8" s="131"/>
      <c r="I8" s="131"/>
      <c r="J8" s="131"/>
      <c r="K8" s="131"/>
      <c r="L8" s="132"/>
      <c r="M8" s="133"/>
    </row>
    <row r="9" spans="1:13">
      <c r="A9" s="1187"/>
      <c r="B9" s="1274"/>
      <c r="C9" s="1189" t="s">
        <v>327</v>
      </c>
      <c r="D9" s="1190"/>
      <c r="E9" s="28"/>
      <c r="F9" s="1190"/>
      <c r="G9" s="1190"/>
      <c r="H9" s="28"/>
      <c r="I9" s="1190"/>
      <c r="J9" s="1190"/>
      <c r="K9" s="28"/>
      <c r="L9" s="26"/>
      <c r="M9" s="116"/>
    </row>
    <row r="10" spans="1:13">
      <c r="A10" s="1187"/>
      <c r="B10" s="1287"/>
      <c r="C10" s="1189" t="s">
        <v>423</v>
      </c>
      <c r="D10" s="1190"/>
      <c r="E10" s="134"/>
      <c r="F10" s="1190" t="s">
        <v>423</v>
      </c>
      <c r="G10" s="1190"/>
      <c r="H10" s="134"/>
      <c r="I10" s="1190" t="s">
        <v>423</v>
      </c>
      <c r="J10" s="1190"/>
      <c r="K10" s="134"/>
      <c r="L10" s="121"/>
      <c r="M10" s="135"/>
    </row>
    <row r="11" spans="1:13" ht="79.5" customHeight="1">
      <c r="A11" s="1187"/>
      <c r="B11" s="162" t="s">
        <v>424</v>
      </c>
      <c r="C11" s="1214" t="s">
        <v>1157</v>
      </c>
      <c r="D11" s="1215"/>
      <c r="E11" s="1215"/>
      <c r="F11" s="1215"/>
      <c r="G11" s="1215"/>
      <c r="H11" s="1215"/>
      <c r="I11" s="1215"/>
      <c r="J11" s="1215"/>
      <c r="K11" s="1215"/>
      <c r="L11" s="1215"/>
      <c r="M11" s="1218"/>
    </row>
    <row r="12" spans="1:13" ht="107.25" customHeight="1">
      <c r="A12" s="1187"/>
      <c r="B12" s="162" t="s">
        <v>503</v>
      </c>
      <c r="C12" s="1254" t="s">
        <v>1158</v>
      </c>
      <c r="D12" s="1255"/>
      <c r="E12" s="1255"/>
      <c r="F12" s="1255"/>
      <c r="G12" s="1255"/>
      <c r="H12" s="1255"/>
      <c r="I12" s="1255"/>
      <c r="J12" s="1255"/>
      <c r="K12" s="1255"/>
      <c r="L12" s="1255"/>
      <c r="M12" s="1256"/>
    </row>
    <row r="13" spans="1:13" ht="51" customHeight="1">
      <c r="A13" s="1187"/>
      <c r="B13" s="162" t="s">
        <v>504</v>
      </c>
      <c r="C13" s="1617" t="s">
        <v>644</v>
      </c>
      <c r="D13" s="1618"/>
      <c r="E13" s="1618"/>
      <c r="F13" s="1618"/>
      <c r="G13" s="1618"/>
      <c r="H13" s="1618"/>
      <c r="I13" s="1618"/>
      <c r="J13" s="1618"/>
      <c r="K13" s="1618"/>
      <c r="L13" s="1618"/>
      <c r="M13" s="1619"/>
    </row>
    <row r="14" spans="1:13" ht="79" customHeight="1">
      <c r="A14" s="1187"/>
      <c r="B14" s="1273" t="s">
        <v>505</v>
      </c>
      <c r="C14" s="1184" t="s">
        <v>86</v>
      </c>
      <c r="D14" s="1185"/>
      <c r="E14" s="91" t="s">
        <v>108</v>
      </c>
      <c r="F14" s="1279" t="s">
        <v>360</v>
      </c>
      <c r="G14" s="1215"/>
      <c r="H14" s="1215"/>
      <c r="I14" s="1215"/>
      <c r="J14" s="1215"/>
      <c r="K14" s="1215"/>
      <c r="L14" s="1215"/>
      <c r="M14" s="1218"/>
    </row>
    <row r="15" spans="1:13">
      <c r="A15" s="1187"/>
      <c r="B15" s="1274"/>
      <c r="C15" s="1184"/>
      <c r="D15" s="1185"/>
      <c r="E15" s="1185"/>
      <c r="F15" s="1185"/>
      <c r="G15" s="1185"/>
      <c r="H15" s="1185"/>
      <c r="I15" s="1185"/>
      <c r="J15" s="1185"/>
      <c r="K15" s="1185"/>
      <c r="L15" s="1185"/>
      <c r="M15" s="1272"/>
    </row>
    <row r="16" spans="1:13" ht="17">
      <c r="A16" s="1178" t="s">
        <v>238</v>
      </c>
      <c r="B16" s="151" t="s">
        <v>280</v>
      </c>
      <c r="C16" s="1184" t="s">
        <v>1</v>
      </c>
      <c r="D16" s="1185"/>
      <c r="E16" s="1185"/>
      <c r="F16" s="1185"/>
      <c r="G16" s="1185"/>
      <c r="H16" s="1185"/>
      <c r="I16" s="1185"/>
      <c r="J16" s="1185"/>
      <c r="K16" s="1185"/>
      <c r="L16" s="1185"/>
      <c r="M16" s="1272"/>
    </row>
    <row r="17" spans="1:13" ht="38.5" customHeight="1">
      <c r="A17" s="1179"/>
      <c r="B17" s="151" t="s">
        <v>507</v>
      </c>
      <c r="C17" s="1472" t="s">
        <v>406</v>
      </c>
      <c r="D17" s="1473"/>
      <c r="E17" s="1473"/>
      <c r="F17" s="1473"/>
      <c r="G17" s="1473"/>
      <c r="H17" s="1473"/>
      <c r="I17" s="1473"/>
      <c r="J17" s="1473"/>
      <c r="K17" s="1473"/>
      <c r="L17" s="1473"/>
      <c r="M17" s="1474"/>
    </row>
    <row r="18" spans="1:13" ht="8.25" customHeight="1">
      <c r="A18" s="1179"/>
      <c r="B18" s="1181" t="s">
        <v>425</v>
      </c>
      <c r="C18" s="138"/>
      <c r="D18" s="13"/>
      <c r="E18" s="13"/>
      <c r="F18" s="13"/>
      <c r="G18" s="13"/>
      <c r="H18" s="13"/>
      <c r="I18" s="13"/>
      <c r="J18" s="13"/>
      <c r="K18" s="13"/>
      <c r="L18" s="13"/>
      <c r="M18" s="14"/>
    </row>
    <row r="19" spans="1:13" ht="9" customHeight="1">
      <c r="A19" s="1179"/>
      <c r="B19" s="1174"/>
      <c r="C19" s="76"/>
      <c r="D19" s="15"/>
      <c r="E19" s="5"/>
      <c r="F19" s="15"/>
      <c r="G19" s="5"/>
      <c r="H19" s="15"/>
      <c r="I19" s="5"/>
      <c r="J19" s="15"/>
      <c r="K19" s="5"/>
      <c r="L19" s="5"/>
      <c r="M19" s="16"/>
    </row>
    <row r="20" spans="1:13" ht="17">
      <c r="A20" s="1179"/>
      <c r="B20" s="1174"/>
      <c r="C20" s="77" t="s">
        <v>426</v>
      </c>
      <c r="D20" s="17"/>
      <c r="E20" s="18" t="s">
        <v>427</v>
      </c>
      <c r="F20" s="17"/>
      <c r="G20" s="18" t="s">
        <v>428</v>
      </c>
      <c r="H20" s="17"/>
      <c r="I20" s="18" t="s">
        <v>429</v>
      </c>
      <c r="J20" s="19"/>
      <c r="K20" s="18"/>
      <c r="L20" s="18"/>
      <c r="M20" s="66"/>
    </row>
    <row r="21" spans="1:13" ht="17">
      <c r="A21" s="1179"/>
      <c r="B21" s="1174"/>
      <c r="C21" s="77" t="s">
        <v>431</v>
      </c>
      <c r="D21" s="19"/>
      <c r="E21" s="18" t="s">
        <v>432</v>
      </c>
      <c r="F21" s="20"/>
      <c r="G21" s="18" t="s">
        <v>433</v>
      </c>
      <c r="H21" s="20"/>
      <c r="I21" s="18"/>
      <c r="J21" s="68"/>
      <c r="K21" s="18"/>
      <c r="L21" s="18"/>
      <c r="M21" s="66"/>
    </row>
    <row r="22" spans="1:13" ht="17">
      <c r="A22" s="1179"/>
      <c r="B22" s="1174"/>
      <c r="C22" s="77" t="s">
        <v>434</v>
      </c>
      <c r="D22" s="19"/>
      <c r="E22" s="18" t="s">
        <v>435</v>
      </c>
      <c r="F22" s="19"/>
      <c r="G22" s="18"/>
      <c r="H22" s="68"/>
      <c r="I22" s="18"/>
      <c r="J22" s="68"/>
      <c r="K22" s="18"/>
      <c r="L22" s="18"/>
      <c r="M22" s="66"/>
    </row>
    <row r="23" spans="1:13" ht="17">
      <c r="A23" s="1179"/>
      <c r="B23" s="1174"/>
      <c r="C23" s="77" t="s">
        <v>105</v>
      </c>
      <c r="D23" s="20" t="s">
        <v>430</v>
      </c>
      <c r="E23" s="18" t="s">
        <v>436</v>
      </c>
      <c r="F23" s="1391" t="s">
        <v>594</v>
      </c>
      <c r="G23" s="1391"/>
      <c r="H23" s="1391"/>
      <c r="I23" s="139"/>
      <c r="J23" s="139"/>
      <c r="K23" s="139"/>
      <c r="L23" s="139"/>
      <c r="M23" s="140"/>
    </row>
    <row r="24" spans="1:13" ht="9.75" customHeight="1">
      <c r="A24" s="1179"/>
      <c r="B24" s="1175"/>
      <c r="C24" s="78"/>
      <c r="D24" s="21"/>
      <c r="E24" s="21"/>
      <c r="F24" s="21"/>
      <c r="G24" s="21"/>
      <c r="H24" s="21"/>
      <c r="I24" s="21"/>
      <c r="J24" s="21"/>
      <c r="K24" s="21"/>
      <c r="L24" s="21"/>
      <c r="M24" s="22"/>
    </row>
    <row r="25" spans="1:13">
      <c r="A25" s="1179"/>
      <c r="B25" s="1181" t="s">
        <v>437</v>
      </c>
      <c r="C25" s="79"/>
      <c r="D25" s="23"/>
      <c r="E25" s="23"/>
      <c r="F25" s="23"/>
      <c r="G25" s="23"/>
      <c r="H25" s="23"/>
      <c r="I25" s="23"/>
      <c r="J25" s="23"/>
      <c r="K25" s="23"/>
      <c r="L25" s="132"/>
      <c r="M25" s="133"/>
    </row>
    <row r="26" spans="1:13" ht="17">
      <c r="A26" s="1179"/>
      <c r="B26" s="1174"/>
      <c r="C26" s="77" t="s">
        <v>438</v>
      </c>
      <c r="D26" s="20"/>
      <c r="E26" s="24"/>
      <c r="F26" s="18" t="s">
        <v>439</v>
      </c>
      <c r="G26" s="19"/>
      <c r="H26" s="24"/>
      <c r="I26" s="18" t="s">
        <v>440</v>
      </c>
      <c r="J26" s="19" t="s">
        <v>430</v>
      </c>
      <c r="K26" s="24"/>
      <c r="L26" s="26"/>
      <c r="M26" s="116"/>
    </row>
    <row r="27" spans="1:13" ht="17">
      <c r="A27" s="1179"/>
      <c r="B27" s="1174"/>
      <c r="C27" s="77" t="s">
        <v>441</v>
      </c>
      <c r="D27" s="25"/>
      <c r="E27" s="26"/>
      <c r="F27" s="18" t="s">
        <v>442</v>
      </c>
      <c r="G27" s="19"/>
      <c r="H27" s="26"/>
      <c r="I27" s="27"/>
      <c r="J27" s="26"/>
      <c r="K27" s="28"/>
      <c r="L27" s="26"/>
      <c r="M27" s="116"/>
    </row>
    <row r="28" spans="1:13">
      <c r="A28" s="1179"/>
      <c r="B28" s="1175"/>
      <c r="C28" s="80"/>
      <c r="D28" s="29"/>
      <c r="E28" s="29"/>
      <c r="F28" s="29"/>
      <c r="G28" s="29"/>
      <c r="H28" s="29"/>
      <c r="I28" s="29"/>
      <c r="J28" s="29"/>
      <c r="K28" s="29"/>
      <c r="L28" s="121"/>
      <c r="M28" s="135"/>
    </row>
    <row r="29" spans="1:13" ht="17">
      <c r="A29" s="1179"/>
      <c r="B29" s="154" t="s">
        <v>443</v>
      </c>
      <c r="C29" s="81"/>
      <c r="D29" s="59"/>
      <c r="E29" s="59"/>
      <c r="F29" s="59"/>
      <c r="G29" s="59"/>
      <c r="H29" s="59"/>
      <c r="I29" s="59"/>
      <c r="J29" s="59"/>
      <c r="K29" s="59"/>
      <c r="L29" s="59"/>
      <c r="M29" s="82"/>
    </row>
    <row r="30" spans="1:13" ht="17">
      <c r="A30" s="1179"/>
      <c r="B30" s="154"/>
      <c r="C30" s="83" t="s">
        <v>444</v>
      </c>
      <c r="D30" s="249">
        <v>0</v>
      </c>
      <c r="E30" s="24"/>
      <c r="F30" s="32" t="s">
        <v>445</v>
      </c>
      <c r="G30" s="19">
        <v>2022</v>
      </c>
      <c r="H30" s="24"/>
      <c r="I30" s="32" t="s">
        <v>446</v>
      </c>
      <c r="J30" s="250" t="s">
        <v>327</v>
      </c>
      <c r="K30" s="101"/>
      <c r="L30" s="101"/>
      <c r="M30" s="30"/>
    </row>
    <row r="31" spans="1:13">
      <c r="A31" s="1179"/>
      <c r="B31" s="153"/>
      <c r="C31" s="78"/>
      <c r="D31" s="21"/>
      <c r="E31" s="21"/>
      <c r="F31" s="21"/>
      <c r="G31" s="21"/>
      <c r="H31" s="21"/>
      <c r="I31" s="21"/>
      <c r="J31" s="21"/>
      <c r="K31" s="21"/>
      <c r="L31" s="21"/>
      <c r="M31" s="22"/>
    </row>
    <row r="32" spans="1:13">
      <c r="A32" s="1179"/>
      <c r="B32" s="1181" t="s">
        <v>447</v>
      </c>
      <c r="C32" s="84"/>
      <c r="D32" s="33"/>
      <c r="E32" s="33"/>
      <c r="F32" s="33"/>
      <c r="G32" s="33"/>
      <c r="H32" s="33"/>
      <c r="I32" s="33"/>
      <c r="J32" s="33"/>
      <c r="K32" s="33"/>
      <c r="L32" s="132"/>
      <c r="M32" s="133"/>
    </row>
    <row r="33" spans="1:13" ht="17">
      <c r="A33" s="1179"/>
      <c r="B33" s="1174"/>
      <c r="C33" s="85" t="s">
        <v>448</v>
      </c>
      <c r="D33" s="1085">
        <v>2025</v>
      </c>
      <c r="E33" s="35"/>
      <c r="F33" s="24" t="s">
        <v>449</v>
      </c>
      <c r="G33" s="36" t="s">
        <v>482</v>
      </c>
      <c r="H33" s="35"/>
      <c r="I33" s="32"/>
      <c r="J33" s="35"/>
      <c r="K33" s="35"/>
      <c r="L33" s="26"/>
      <c r="M33" s="116"/>
    </row>
    <row r="34" spans="1:13">
      <c r="A34" s="1179"/>
      <c r="B34" s="1175"/>
      <c r="C34" s="78"/>
      <c r="D34" s="37"/>
      <c r="E34" s="38"/>
      <c r="F34" s="21"/>
      <c r="G34" s="38"/>
      <c r="H34" s="38"/>
      <c r="I34" s="39"/>
      <c r="J34" s="38"/>
      <c r="K34" s="38"/>
      <c r="L34" s="121"/>
      <c r="M34" s="135"/>
    </row>
    <row r="35" spans="1:13">
      <c r="A35" s="1179"/>
      <c r="B35" s="1181" t="s">
        <v>450</v>
      </c>
      <c r="C35" s="86"/>
      <c r="D35" s="73"/>
      <c r="E35" s="73"/>
      <c r="F35" s="73"/>
      <c r="G35" s="73"/>
      <c r="H35" s="73"/>
      <c r="I35" s="73"/>
      <c r="J35" s="73"/>
      <c r="K35" s="73"/>
      <c r="L35" s="73"/>
      <c r="M35" s="87"/>
    </row>
    <row r="36" spans="1:13">
      <c r="A36" s="1179"/>
      <c r="B36" s="1174"/>
      <c r="C36" s="88"/>
      <c r="D36" s="416">
        <v>2022</v>
      </c>
      <c r="E36" s="6"/>
      <c r="F36" s="352">
        <v>2023</v>
      </c>
      <c r="G36" s="6"/>
      <c r="H36" s="498">
        <v>2024</v>
      </c>
      <c r="I36" s="141"/>
      <c r="J36" s="798">
        <v>2025</v>
      </c>
      <c r="K36" s="6"/>
      <c r="L36" s="352">
        <v>2026</v>
      </c>
      <c r="M36" s="40"/>
    </row>
    <row r="37" spans="1:13">
      <c r="A37" s="1179"/>
      <c r="B37" s="1174"/>
      <c r="C37" s="88"/>
      <c r="D37" s="262"/>
      <c r="E37" s="9"/>
      <c r="F37" s="515"/>
      <c r="G37" s="9"/>
      <c r="H37" s="515"/>
      <c r="I37" s="9"/>
      <c r="J37" s="515">
        <v>1</v>
      </c>
      <c r="K37" s="9"/>
      <c r="L37" s="515"/>
      <c r="M37" s="100"/>
    </row>
    <row r="38" spans="1:13">
      <c r="A38" s="1179"/>
      <c r="B38" s="1174"/>
      <c r="C38" s="88"/>
      <c r="D38" s="6">
        <v>2027</v>
      </c>
      <c r="E38" s="6"/>
      <c r="F38" s="6">
        <v>2028</v>
      </c>
      <c r="G38" s="6"/>
      <c r="H38" s="812">
        <v>2029</v>
      </c>
      <c r="I38" s="141"/>
      <c r="J38" s="141">
        <v>2030</v>
      </c>
      <c r="K38" s="6"/>
      <c r="L38" s="6">
        <v>2031</v>
      </c>
      <c r="M38" s="16"/>
    </row>
    <row r="39" spans="1:13">
      <c r="A39" s="1179"/>
      <c r="B39" s="1174"/>
      <c r="C39" s="88"/>
      <c r="D39" s="532"/>
      <c r="E39" s="9"/>
      <c r="F39" s="532"/>
      <c r="G39" s="9"/>
      <c r="H39" s="532">
        <v>1</v>
      </c>
      <c r="I39" s="9"/>
      <c r="J39" s="262"/>
      <c r="K39" s="9"/>
      <c r="L39" s="262"/>
      <c r="M39" s="100"/>
    </row>
    <row r="40" spans="1:13">
      <c r="A40" s="1179"/>
      <c r="B40" s="1174"/>
      <c r="C40" s="88"/>
      <c r="D40" s="352">
        <v>2032</v>
      </c>
      <c r="E40" s="6"/>
      <c r="F40" s="797">
        <v>2033</v>
      </c>
      <c r="G40" s="6"/>
      <c r="H40" s="498">
        <v>2034</v>
      </c>
      <c r="I40" s="141"/>
      <c r="J40" s="141"/>
      <c r="K40" s="6"/>
      <c r="L40" s="6"/>
      <c r="M40" s="16"/>
    </row>
    <row r="41" spans="1:13">
      <c r="A41" s="1179"/>
      <c r="B41" s="1174"/>
      <c r="C41" s="88"/>
      <c r="D41" s="515"/>
      <c r="E41" s="9"/>
      <c r="F41" s="515">
        <v>1</v>
      </c>
      <c r="G41" s="99"/>
      <c r="H41" s="447"/>
      <c r="I41" s="9"/>
      <c r="J41" s="102"/>
      <c r="K41" s="6"/>
      <c r="L41" s="102"/>
      <c r="M41" s="6"/>
    </row>
    <row r="42" spans="1:13" ht="17">
      <c r="A42" s="1179"/>
      <c r="B42" s="1174"/>
      <c r="C42" s="88"/>
      <c r="D42" s="10" t="s">
        <v>454</v>
      </c>
      <c r="E42" s="99"/>
      <c r="F42" s="10" t="s">
        <v>455</v>
      </c>
      <c r="G42" s="99"/>
      <c r="H42" s="102"/>
      <c r="I42" s="6"/>
      <c r="J42" s="102"/>
      <c r="K42" s="6"/>
      <c r="L42" s="102"/>
      <c r="M42" s="90"/>
    </row>
    <row r="43" spans="1:13">
      <c r="A43" s="1179"/>
      <c r="B43" s="1174"/>
      <c r="C43" s="88"/>
      <c r="D43" s="98"/>
      <c r="E43" s="9"/>
      <c r="F43" s="1392">
        <v>3</v>
      </c>
      <c r="G43" s="1393"/>
      <c r="H43" s="1278"/>
      <c r="I43" s="1278"/>
      <c r="J43" s="102"/>
      <c r="K43" s="6"/>
      <c r="L43" s="102"/>
      <c r="M43" s="90"/>
    </row>
    <row r="44" spans="1:13">
      <c r="A44" s="1179"/>
      <c r="B44" s="1174"/>
      <c r="C44" s="89"/>
      <c r="D44" s="10"/>
      <c r="E44" s="99"/>
      <c r="F44" s="10"/>
      <c r="G44" s="99"/>
      <c r="H44" s="97"/>
      <c r="I44" s="74"/>
      <c r="J44" s="97"/>
      <c r="K44" s="74"/>
      <c r="L44" s="97"/>
      <c r="M44" s="75"/>
    </row>
    <row r="45" spans="1:13" ht="18" customHeight="1">
      <c r="A45" s="1179"/>
      <c r="B45" s="1181" t="s">
        <v>456</v>
      </c>
      <c r="C45" s="79"/>
      <c r="D45" s="23"/>
      <c r="E45" s="23"/>
      <c r="F45" s="23"/>
      <c r="G45" s="23"/>
      <c r="H45" s="23"/>
      <c r="I45" s="23"/>
      <c r="J45" s="23"/>
      <c r="K45" s="23"/>
      <c r="L45" s="26"/>
      <c r="M45" s="116"/>
    </row>
    <row r="46" spans="1:13" ht="17">
      <c r="A46" s="1179"/>
      <c r="B46" s="1174"/>
      <c r="C46" s="117"/>
      <c r="D46" s="41" t="s">
        <v>93</v>
      </c>
      <c r="E46" s="42" t="s">
        <v>95</v>
      </c>
      <c r="F46" s="1176" t="s">
        <v>457</v>
      </c>
      <c r="G46" s="1177"/>
      <c r="H46" s="1177"/>
      <c r="I46" s="1177"/>
      <c r="J46" s="1177"/>
      <c r="K46" s="118" t="s">
        <v>458</v>
      </c>
      <c r="L46" s="1219"/>
      <c r="M46" s="1220"/>
    </row>
    <row r="47" spans="1:13" ht="17">
      <c r="A47" s="1179"/>
      <c r="B47" s="1174"/>
      <c r="C47" s="117"/>
      <c r="D47" s="119"/>
      <c r="E47" s="19" t="s">
        <v>509</v>
      </c>
      <c r="F47" s="1176"/>
      <c r="G47" s="1177"/>
      <c r="H47" s="1177"/>
      <c r="I47" s="1177"/>
      <c r="J47" s="1177"/>
      <c r="K47" s="26"/>
      <c r="L47" s="1221"/>
      <c r="M47" s="1222"/>
    </row>
    <row r="48" spans="1:13">
      <c r="A48" s="1179"/>
      <c r="B48" s="1175"/>
      <c r="C48" s="120"/>
      <c r="D48" s="121"/>
      <c r="E48" s="121"/>
      <c r="F48" s="121"/>
      <c r="G48" s="121"/>
      <c r="H48" s="121"/>
      <c r="I48" s="121"/>
      <c r="J48" s="121"/>
      <c r="K48" s="121"/>
      <c r="L48" s="26"/>
      <c r="M48" s="116"/>
    </row>
    <row r="49" spans="1:13" ht="61" customHeight="1">
      <c r="A49" s="1179"/>
      <c r="B49" s="162" t="s">
        <v>459</v>
      </c>
      <c r="C49" s="1214" t="s">
        <v>1160</v>
      </c>
      <c r="D49" s="1215"/>
      <c r="E49" s="1215"/>
      <c r="F49" s="1215"/>
      <c r="G49" s="1215"/>
      <c r="H49" s="1215"/>
      <c r="I49" s="1215"/>
      <c r="J49" s="1215"/>
      <c r="K49" s="1215"/>
      <c r="L49" s="1215"/>
      <c r="M49" s="1218"/>
    </row>
    <row r="50" spans="1:13" ht="17">
      <c r="A50" s="1179"/>
      <c r="B50" s="151" t="s">
        <v>460</v>
      </c>
      <c r="C50" s="888" t="s">
        <v>1159</v>
      </c>
      <c r="D50" s="143"/>
      <c r="E50" s="143"/>
      <c r="F50" s="143"/>
      <c r="G50" s="143"/>
      <c r="H50" s="143"/>
      <c r="I50" s="143"/>
      <c r="J50" s="143"/>
      <c r="K50" s="143"/>
      <c r="L50" s="143"/>
      <c r="M50" s="144"/>
    </row>
    <row r="51" spans="1:13" ht="17">
      <c r="A51" s="1179"/>
      <c r="B51" s="151" t="s">
        <v>461</v>
      </c>
      <c r="C51" s="142">
        <v>30</v>
      </c>
      <c r="D51" s="143"/>
      <c r="E51" s="143"/>
      <c r="F51" s="143"/>
      <c r="G51" s="143"/>
      <c r="H51" s="143"/>
      <c r="I51" s="143"/>
      <c r="J51" s="143"/>
      <c r="K51" s="143"/>
      <c r="L51" s="143"/>
      <c r="M51" s="144"/>
    </row>
    <row r="52" spans="1:13" ht="34">
      <c r="A52" s="1179"/>
      <c r="B52" s="151" t="s">
        <v>462</v>
      </c>
      <c r="C52" s="252" t="s">
        <v>556</v>
      </c>
      <c r="D52" s="143"/>
      <c r="E52" s="143"/>
      <c r="F52" s="143"/>
      <c r="G52" s="143"/>
      <c r="H52" s="143"/>
      <c r="I52" s="143"/>
      <c r="J52" s="143"/>
      <c r="K52" s="143"/>
      <c r="L52" s="143"/>
      <c r="M52" s="144"/>
    </row>
    <row r="53" spans="1:13" ht="15.75" customHeight="1">
      <c r="A53" s="1162" t="s">
        <v>250</v>
      </c>
      <c r="B53" s="155" t="s">
        <v>463</v>
      </c>
      <c r="C53" s="1164" t="s">
        <v>487</v>
      </c>
      <c r="D53" s="1165"/>
      <c r="E53" s="1165"/>
      <c r="F53" s="1165"/>
      <c r="G53" s="1165"/>
      <c r="H53" s="1165"/>
      <c r="I53" s="1165"/>
      <c r="J53" s="1165"/>
      <c r="K53" s="1165"/>
      <c r="L53" s="1165"/>
      <c r="M53" s="1166"/>
    </row>
    <row r="54" spans="1:13" ht="17">
      <c r="A54" s="1163"/>
      <c r="B54" s="155" t="s">
        <v>465</v>
      </c>
      <c r="C54" s="1164" t="s">
        <v>466</v>
      </c>
      <c r="D54" s="1165"/>
      <c r="E54" s="1165"/>
      <c r="F54" s="1165"/>
      <c r="G54" s="1165"/>
      <c r="H54" s="1165"/>
      <c r="I54" s="1165"/>
      <c r="J54" s="1165"/>
      <c r="K54" s="1165"/>
      <c r="L54" s="1165"/>
      <c r="M54" s="1166"/>
    </row>
    <row r="55" spans="1:13" ht="17">
      <c r="A55" s="1163"/>
      <c r="B55" s="155" t="s">
        <v>467</v>
      </c>
      <c r="C55" s="1164" t="s">
        <v>327</v>
      </c>
      <c r="D55" s="1165"/>
      <c r="E55" s="1165"/>
      <c r="F55" s="1165"/>
      <c r="G55" s="1165"/>
      <c r="H55" s="1165"/>
      <c r="I55" s="1165"/>
      <c r="J55" s="1165"/>
      <c r="K55" s="1165"/>
      <c r="L55" s="1165"/>
      <c r="M55" s="1166"/>
    </row>
    <row r="56" spans="1:13" ht="15.75" customHeight="1">
      <c r="A56" s="1163"/>
      <c r="B56" s="156" t="s">
        <v>469</v>
      </c>
      <c r="C56" s="1164" t="s">
        <v>328</v>
      </c>
      <c r="D56" s="1165"/>
      <c r="E56" s="1165"/>
      <c r="F56" s="1165"/>
      <c r="G56" s="1165"/>
      <c r="H56" s="1165"/>
      <c r="I56" s="1165"/>
      <c r="J56" s="1165"/>
      <c r="K56" s="1165"/>
      <c r="L56" s="1165"/>
      <c r="M56" s="1166"/>
    </row>
    <row r="57" spans="1:13" ht="15.75" customHeight="1">
      <c r="A57" s="1163"/>
      <c r="B57" s="155" t="s">
        <v>470</v>
      </c>
      <c r="C57" s="1394" t="s">
        <v>471</v>
      </c>
      <c r="D57" s="1165"/>
      <c r="E57" s="1165"/>
      <c r="F57" s="1165"/>
      <c r="G57" s="1165"/>
      <c r="H57" s="1165"/>
      <c r="I57" s="1165"/>
      <c r="J57" s="1165"/>
      <c r="K57" s="1165"/>
      <c r="L57" s="1165"/>
      <c r="M57" s="1166"/>
    </row>
    <row r="58" spans="1:13" ht="18" thickBot="1">
      <c r="A58" s="1170"/>
      <c r="B58" s="155" t="s">
        <v>472</v>
      </c>
      <c r="C58" s="1164"/>
      <c r="D58" s="1165"/>
      <c r="E58" s="1165"/>
      <c r="F58" s="1165"/>
      <c r="G58" s="1165"/>
      <c r="H58" s="1165"/>
      <c r="I58" s="1165"/>
      <c r="J58" s="1165"/>
      <c r="K58" s="1165"/>
      <c r="L58" s="1165"/>
      <c r="M58" s="1166"/>
    </row>
    <row r="59" spans="1:13" ht="15.75" customHeight="1">
      <c r="A59" s="1162" t="s">
        <v>474</v>
      </c>
      <c r="B59" s="157" t="s">
        <v>475</v>
      </c>
      <c r="C59" s="1164" t="s">
        <v>557</v>
      </c>
      <c r="D59" s="1165"/>
      <c r="E59" s="1165"/>
      <c r="F59" s="1165"/>
      <c r="G59" s="1165"/>
      <c r="H59" s="1165"/>
      <c r="I59" s="1165"/>
      <c r="J59" s="1165"/>
      <c r="K59" s="1165"/>
      <c r="L59" s="1165"/>
      <c r="M59" s="1166"/>
    </row>
    <row r="60" spans="1:13" ht="30" customHeight="1">
      <c r="A60" s="1163"/>
      <c r="B60" s="157" t="s">
        <v>476</v>
      </c>
      <c r="C60" s="1164" t="s">
        <v>558</v>
      </c>
      <c r="D60" s="1165"/>
      <c r="E60" s="1165"/>
      <c r="F60" s="1165"/>
      <c r="G60" s="1165"/>
      <c r="H60" s="1165"/>
      <c r="I60" s="1165"/>
      <c r="J60" s="1165"/>
      <c r="K60" s="1165"/>
      <c r="L60" s="1165"/>
      <c r="M60" s="1166"/>
    </row>
    <row r="61" spans="1:13" ht="30" customHeight="1" thickBot="1">
      <c r="A61" s="1163"/>
      <c r="B61" s="158" t="s">
        <v>294</v>
      </c>
      <c r="C61" s="1164" t="s">
        <v>327</v>
      </c>
      <c r="D61" s="1165"/>
      <c r="E61" s="1165"/>
      <c r="F61" s="1165"/>
      <c r="G61" s="1165"/>
      <c r="H61" s="1165"/>
      <c r="I61" s="1165"/>
      <c r="J61" s="1165"/>
      <c r="K61" s="1165"/>
      <c r="L61" s="1165"/>
      <c r="M61" s="1166"/>
    </row>
    <row r="62" spans="1:13" ht="18" thickBot="1">
      <c r="A62" s="149" t="s">
        <v>254</v>
      </c>
      <c r="B62" s="159"/>
      <c r="C62" s="1167"/>
      <c r="D62" s="1285"/>
      <c r="E62" s="1285"/>
      <c r="F62" s="1285"/>
      <c r="G62" s="1285"/>
      <c r="H62" s="1285"/>
      <c r="I62" s="1285"/>
      <c r="J62" s="1285"/>
      <c r="K62" s="1285"/>
      <c r="L62" s="1285"/>
      <c r="M62" s="1286"/>
    </row>
  </sheetData>
  <mergeCells count="48">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F23:H23"/>
    <mergeCell ref="B25:B28"/>
    <mergeCell ref="B32:B34"/>
    <mergeCell ref="B35:B44"/>
    <mergeCell ref="F43:G43"/>
    <mergeCell ref="H43:I43"/>
    <mergeCell ref="B45:B48"/>
    <mergeCell ref="F46:F47"/>
    <mergeCell ref="G46:J47"/>
    <mergeCell ref="L46:M47"/>
    <mergeCell ref="C49:M49"/>
    <mergeCell ref="C12:M12"/>
    <mergeCell ref="B14:B15"/>
    <mergeCell ref="C14:D14"/>
    <mergeCell ref="F14:M14"/>
    <mergeCell ref="C15:M15"/>
    <mergeCell ref="C3:M3"/>
    <mergeCell ref="C13:M13"/>
    <mergeCell ref="A2:A15"/>
    <mergeCell ref="F4:G4"/>
    <mergeCell ref="I4:M4"/>
    <mergeCell ref="C5:M5"/>
    <mergeCell ref="C7:D7"/>
    <mergeCell ref="I7:M7"/>
    <mergeCell ref="B8:B10"/>
    <mergeCell ref="C9:D9"/>
    <mergeCell ref="F9:G9"/>
    <mergeCell ref="I9:J9"/>
    <mergeCell ref="C10:D10"/>
    <mergeCell ref="F10:G10"/>
    <mergeCell ref="I10:J10"/>
    <mergeCell ref="C11:M11"/>
  </mergeCells>
  <dataValidations count="7">
    <dataValidation type="list" allowBlank="1" showInputMessage="1" showErrorMessage="1" sqref="I7:M7" xr:uid="{87498B6B-50C1-4FEB-AA78-1C7F2FEA68B1}">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9850C689-4D1F-489C-BA6E-46FE70489CD7}"/>
    <dataValidation allowBlank="1" showInputMessage="1" showErrorMessage="1" prompt="Determine si el indicador responde a un enfoque (Derechos Humanos, Género, Diferencial, Poblacional, Ambiental y Territorial). Si responde a más de enfoque separelos por ;" sqref="B16" xr:uid="{DB155C11-39C5-4CD6-AA93-5E16314CA066}"/>
    <dataValidation allowBlank="1" showInputMessage="1" showErrorMessage="1" prompt="Identifique la meta ODS a que le apunta el indicador de producto. Seleccione de la lista desplegable." sqref="E14" xr:uid="{8118F0B1-0DB2-4B90-B2BA-182F2A1BC7DD}"/>
    <dataValidation allowBlank="1" showInputMessage="1" showErrorMessage="1" prompt="Identifique el ODS a que le apunta el indicador de producto. Seleccione de la lista desplegable._x000a_" sqref="B14:B15" xr:uid="{EF71066D-74BA-4118-9651-306006142CF0}"/>
    <dataValidation allowBlank="1" showInputMessage="1" showErrorMessage="1" prompt="Incluir una ficha por cada indicador, ya sea de producto o de resultado" sqref="B1" xr:uid="{A168E111-1924-4736-9935-381A7FFAD722}"/>
    <dataValidation allowBlank="1" showInputMessage="1" showErrorMessage="1" prompt="Seleccione de la lista desplegable" sqref="B4 B7 H7" xr:uid="{A3409D50-4771-4E62-8164-6722D1639106}"/>
  </dataValidations>
  <hyperlinks>
    <hyperlink ref="C57" r:id="rId1" xr:uid="{680966F2-1D30-4DC5-967B-C9D99FEF4FB3}"/>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4">
        <x14:dataValidation type="list" allowBlank="1" showInputMessage="1" showErrorMessage="1" xr:uid="{A67CB352-EBFF-43E6-8F3E-540BA237EF90}">
          <x14:formula1>
            <xm:f>Desplegables!$L$24:$L$39</xm:f>
          </x14:formula1>
          <xm:sqref>C14:D14</xm:sqref>
        </x14:dataValidation>
        <x14:dataValidation type="list" allowBlank="1" showInputMessage="1" showErrorMessage="1" xr:uid="{62210449-AB96-424B-AE43-0A754AADCC45}">
          <x14:formula1>
            <xm:f>Desplegables!$I$4:$I$18</xm:f>
          </x14:formula1>
          <xm:sqref>C7</xm:sqref>
        </x14:dataValidation>
        <x14:dataValidation type="list" allowBlank="1" showInputMessage="1" showErrorMessage="1" xr:uid="{4AF4F320-0356-4389-9BEE-AEEBBC7EA025}">
          <x14:formula1>
            <xm:f>Desplegables!$B$50:$B$52</xm:f>
          </x14:formula1>
          <xm:sqref>G46:J47</xm:sqref>
        </x14:dataValidation>
        <x14:dataValidation type="list" allowBlank="1" showInputMessage="1" showErrorMessage="1" xr:uid="{4C6FF694-AF32-4DE8-84B1-EDDE25FDF0B1}">
          <x14:formula1>
            <xm:f>Desplegables!$B$45:$B$46</xm:f>
          </x14:formula1>
          <xm:sqref>C4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9DF35-E72A-4118-BFB7-6029E1291EC8}">
  <sheetPr>
    <tabColor theme="4" tint="-0.249977111117893"/>
  </sheetPr>
  <dimension ref="A1:M62"/>
  <sheetViews>
    <sheetView topLeftCell="A50" zoomScaleNormal="100" workbookViewId="0">
      <selection activeCell="C55" sqref="C55:M55"/>
    </sheetView>
  </sheetViews>
  <sheetFormatPr baseColWidth="10" defaultColWidth="11.5" defaultRowHeight="49.5" customHeight="1"/>
  <cols>
    <col min="1" max="1" width="25.1640625" style="12" customWidth="1"/>
    <col min="2" max="2" width="39.1640625" style="43" customWidth="1"/>
    <col min="3" max="16384" width="11.5" style="12"/>
  </cols>
  <sheetData>
    <row r="1" spans="1:13" ht="15.75" customHeight="1" thickBot="1">
      <c r="A1" s="1082" t="s">
        <v>1186</v>
      </c>
      <c r="B1" s="1401" t="s">
        <v>642</v>
      </c>
      <c r="C1" s="1402"/>
      <c r="D1" s="1402"/>
      <c r="E1" s="62" t="s">
        <v>513</v>
      </c>
      <c r="F1" s="62" t="s">
        <v>513</v>
      </c>
      <c r="G1" s="62" t="s">
        <v>513</v>
      </c>
      <c r="H1" s="62" t="s">
        <v>513</v>
      </c>
      <c r="I1" s="62" t="s">
        <v>513</v>
      </c>
      <c r="J1" s="62" t="s">
        <v>513</v>
      </c>
      <c r="K1" s="62" t="s">
        <v>513</v>
      </c>
      <c r="L1" s="62" t="s">
        <v>513</v>
      </c>
      <c r="M1" s="63" t="s">
        <v>513</v>
      </c>
    </row>
    <row r="2" spans="1:13" ht="49.5" customHeight="1">
      <c r="A2" s="1186" t="s">
        <v>414</v>
      </c>
      <c r="B2" s="417" t="s">
        <v>415</v>
      </c>
      <c r="C2" s="1195" t="s">
        <v>766</v>
      </c>
      <c r="D2" s="1196"/>
      <c r="E2" s="1196"/>
      <c r="F2" s="1196"/>
      <c r="G2" s="1196"/>
      <c r="H2" s="1196"/>
      <c r="I2" s="1196"/>
      <c r="J2" s="1196"/>
      <c r="K2" s="1196"/>
      <c r="L2" s="1196"/>
      <c r="M2" s="1197"/>
    </row>
    <row r="3" spans="1:13" ht="49.5" customHeight="1">
      <c r="A3" s="1187"/>
      <c r="B3" s="153" t="s">
        <v>499</v>
      </c>
      <c r="C3" s="1164" t="s">
        <v>595</v>
      </c>
      <c r="D3" s="1165"/>
      <c r="E3" s="1165"/>
      <c r="F3" s="1165"/>
      <c r="G3" s="1165"/>
      <c r="H3" s="1165"/>
      <c r="I3" s="1165"/>
      <c r="J3" s="1165"/>
      <c r="K3" s="1165"/>
      <c r="L3" s="1165"/>
      <c r="M3" s="1166"/>
    </row>
    <row r="4" spans="1:13" ht="88.5" customHeight="1">
      <c r="A4" s="1187"/>
      <c r="B4" s="153" t="s">
        <v>290</v>
      </c>
      <c r="C4" s="122" t="s">
        <v>93</v>
      </c>
      <c r="D4" s="123" t="s">
        <v>596</v>
      </c>
      <c r="E4" s="124"/>
      <c r="F4" s="1205" t="s">
        <v>291</v>
      </c>
      <c r="G4" s="1206"/>
      <c r="H4" s="125">
        <v>503</v>
      </c>
      <c r="I4" s="126" t="s">
        <v>597</v>
      </c>
      <c r="J4" s="126"/>
      <c r="K4" s="126"/>
      <c r="L4" s="126"/>
      <c r="M4" s="127"/>
    </row>
    <row r="5" spans="1:13" ht="33" customHeight="1">
      <c r="A5" s="1187"/>
      <c r="B5" s="153" t="s">
        <v>418</v>
      </c>
      <c r="C5" s="1202" t="s">
        <v>598</v>
      </c>
      <c r="D5" s="1203"/>
      <c r="E5" s="1203"/>
      <c r="F5" s="1203"/>
      <c r="G5" s="1203"/>
      <c r="H5" s="1203"/>
      <c r="I5" s="1203"/>
      <c r="J5" s="1203"/>
      <c r="K5" s="1203"/>
      <c r="L5" s="1203"/>
      <c r="M5" s="1204"/>
    </row>
    <row r="6" spans="1:13" ht="18.75" customHeight="1">
      <c r="A6" s="1187"/>
      <c r="B6" s="153" t="s">
        <v>420</v>
      </c>
      <c r="C6" s="1164">
        <v>56</v>
      </c>
      <c r="D6" s="1165" t="s">
        <v>599</v>
      </c>
      <c r="E6" s="1165"/>
      <c r="F6" s="1165"/>
      <c r="G6" s="1165"/>
      <c r="H6" s="1165"/>
      <c r="I6" s="1165"/>
      <c r="J6" s="1165"/>
      <c r="K6" s="1165"/>
      <c r="L6" s="1165"/>
      <c r="M6" s="1166"/>
    </row>
    <row r="7" spans="1:13" ht="21.75" customHeight="1">
      <c r="A7" s="1187"/>
      <c r="B7" s="153" t="s">
        <v>420</v>
      </c>
      <c r="C7" s="1191" t="s">
        <v>6</v>
      </c>
      <c r="D7" s="1192"/>
      <c r="E7" s="128" t="s">
        <v>513</v>
      </c>
      <c r="F7" s="128" t="s">
        <v>513</v>
      </c>
      <c r="G7" s="129" t="s">
        <v>513</v>
      </c>
      <c r="H7" s="67" t="s">
        <v>294</v>
      </c>
      <c r="I7" s="1193" t="s">
        <v>7</v>
      </c>
      <c r="J7" s="1192"/>
      <c r="K7" s="1192"/>
      <c r="L7" s="1192"/>
      <c r="M7" s="1194"/>
    </row>
    <row r="8" spans="1:13" ht="39" customHeight="1">
      <c r="A8" s="1187"/>
      <c r="B8" s="1273" t="s">
        <v>422</v>
      </c>
      <c r="C8" s="130" t="s">
        <v>513</v>
      </c>
      <c r="D8" s="131" t="s">
        <v>513</v>
      </c>
      <c r="E8" s="131" t="s">
        <v>513</v>
      </c>
      <c r="F8" s="131" t="s">
        <v>513</v>
      </c>
      <c r="G8" s="131" t="s">
        <v>513</v>
      </c>
      <c r="H8" s="131" t="s">
        <v>513</v>
      </c>
      <c r="I8" s="131" t="s">
        <v>513</v>
      </c>
      <c r="J8" s="131" t="s">
        <v>513</v>
      </c>
      <c r="K8" s="131" t="s">
        <v>513</v>
      </c>
      <c r="L8" s="132" t="s">
        <v>513</v>
      </c>
      <c r="M8" s="133" t="s">
        <v>513</v>
      </c>
    </row>
    <row r="9" spans="1:13" ht="24" customHeight="1">
      <c r="A9" s="1187"/>
      <c r="B9" s="1274"/>
      <c r="C9" s="1189" t="s">
        <v>411</v>
      </c>
      <c r="D9" s="1190"/>
      <c r="E9" s="28" t="s">
        <v>513</v>
      </c>
      <c r="F9" s="1190" t="s">
        <v>513</v>
      </c>
      <c r="G9" s="1190"/>
      <c r="H9" s="28" t="s">
        <v>513</v>
      </c>
      <c r="I9" s="1190" t="s">
        <v>513</v>
      </c>
      <c r="J9" s="1190"/>
      <c r="K9" s="28" t="s">
        <v>513</v>
      </c>
      <c r="L9" s="26" t="s">
        <v>513</v>
      </c>
      <c r="M9" s="116" t="s">
        <v>513</v>
      </c>
    </row>
    <row r="10" spans="1:13" ht="18.75" customHeight="1">
      <c r="A10" s="1187"/>
      <c r="B10" s="1287"/>
      <c r="C10" s="1189" t="s">
        <v>423</v>
      </c>
      <c r="D10" s="1190"/>
      <c r="E10" s="134" t="s">
        <v>513</v>
      </c>
      <c r="F10" s="1190" t="s">
        <v>423</v>
      </c>
      <c r="G10" s="1190"/>
      <c r="H10" s="134" t="s">
        <v>513</v>
      </c>
      <c r="I10" s="1190" t="s">
        <v>423</v>
      </c>
      <c r="J10" s="1190"/>
      <c r="K10" s="134" t="s">
        <v>513</v>
      </c>
      <c r="L10" s="121" t="s">
        <v>513</v>
      </c>
      <c r="M10" s="135" t="s">
        <v>513</v>
      </c>
    </row>
    <row r="11" spans="1:13" ht="49.5" customHeight="1">
      <c r="A11" s="1187"/>
      <c r="B11" s="162" t="s">
        <v>424</v>
      </c>
      <c r="C11" s="1214" t="s">
        <v>765</v>
      </c>
      <c r="D11" s="1215"/>
      <c r="E11" s="1215"/>
      <c r="F11" s="1215"/>
      <c r="G11" s="1215"/>
      <c r="H11" s="1215"/>
      <c r="I11" s="1215"/>
      <c r="J11" s="1215"/>
      <c r="K11" s="1215"/>
      <c r="L11" s="1215"/>
      <c r="M11" s="1218"/>
    </row>
    <row r="12" spans="1:13" ht="49.5" customHeight="1">
      <c r="A12" s="1187"/>
      <c r="B12" s="162" t="s">
        <v>503</v>
      </c>
      <c r="C12" s="1235" t="s">
        <v>600</v>
      </c>
      <c r="D12" s="1233"/>
      <c r="E12" s="1233"/>
      <c r="F12" s="1233"/>
      <c r="G12" s="1233"/>
      <c r="H12" s="1233"/>
      <c r="I12" s="1233"/>
      <c r="J12" s="1233"/>
      <c r="K12" s="1233"/>
      <c r="L12" s="1233"/>
      <c r="M12" s="1234"/>
    </row>
    <row r="13" spans="1:13" ht="49.5" customHeight="1">
      <c r="A13" s="1187"/>
      <c r="B13" s="162" t="s">
        <v>504</v>
      </c>
      <c r="C13" s="1214" t="s">
        <v>645</v>
      </c>
      <c r="D13" s="1215"/>
      <c r="E13" s="1215"/>
      <c r="F13" s="1215"/>
      <c r="G13" s="1215"/>
      <c r="H13" s="1215"/>
      <c r="I13" s="1215"/>
      <c r="J13" s="1215"/>
      <c r="K13" s="1215"/>
      <c r="L13" s="1215"/>
      <c r="M13" s="1218"/>
    </row>
    <row r="14" spans="1:13" ht="49.5" customHeight="1">
      <c r="A14" s="1187"/>
      <c r="B14" s="1273" t="s">
        <v>505</v>
      </c>
      <c r="C14" s="1184" t="s">
        <v>72</v>
      </c>
      <c r="D14" s="1185"/>
      <c r="E14" s="91" t="s">
        <v>108</v>
      </c>
      <c r="F14" s="1279" t="s">
        <v>601</v>
      </c>
      <c r="G14" s="1215"/>
      <c r="H14" s="1215"/>
      <c r="I14" s="1215"/>
      <c r="J14" s="1215"/>
      <c r="K14" s="1215"/>
      <c r="L14" s="1215"/>
      <c r="M14" s="1218"/>
    </row>
    <row r="15" spans="1:13" ht="49.5" customHeight="1">
      <c r="A15" s="1187"/>
      <c r="B15" s="1274"/>
      <c r="C15" s="1184" t="s">
        <v>513</v>
      </c>
      <c r="D15" s="1185"/>
      <c r="E15" s="1185"/>
      <c r="F15" s="1185"/>
      <c r="G15" s="1185"/>
      <c r="H15" s="1185"/>
      <c r="I15" s="1185"/>
      <c r="J15" s="1185"/>
      <c r="K15" s="1185"/>
      <c r="L15" s="1185"/>
      <c r="M15" s="1272"/>
    </row>
    <row r="16" spans="1:13" ht="24.75" customHeight="1">
      <c r="A16" s="1178" t="s">
        <v>238</v>
      </c>
      <c r="B16" s="151" t="s">
        <v>280</v>
      </c>
      <c r="C16" s="1184" t="s">
        <v>647</v>
      </c>
      <c r="D16" s="1185"/>
      <c r="E16" s="1185"/>
      <c r="F16" s="1185"/>
      <c r="G16" s="1185"/>
      <c r="H16" s="1185"/>
      <c r="I16" s="1185"/>
      <c r="J16" s="1185"/>
      <c r="K16" s="1185"/>
      <c r="L16" s="1185"/>
      <c r="M16" s="1272"/>
    </row>
    <row r="17" spans="1:13" ht="49.5" customHeight="1">
      <c r="A17" s="1179"/>
      <c r="B17" s="151" t="s">
        <v>507</v>
      </c>
      <c r="C17" s="1214" t="s">
        <v>408</v>
      </c>
      <c r="D17" s="1215"/>
      <c r="E17" s="1215"/>
      <c r="F17" s="1215"/>
      <c r="G17" s="1215"/>
      <c r="H17" s="1215"/>
      <c r="I17" s="1215"/>
      <c r="J17" s="1215"/>
      <c r="K17" s="1215"/>
      <c r="L17" s="1215"/>
      <c r="M17" s="1218"/>
    </row>
    <row r="18" spans="1:13" ht="26.25" customHeight="1">
      <c r="A18" s="1179"/>
      <c r="B18" s="1181" t="s">
        <v>425</v>
      </c>
      <c r="C18" s="138" t="s">
        <v>513</v>
      </c>
      <c r="D18" s="13" t="s">
        <v>513</v>
      </c>
      <c r="E18" s="13" t="s">
        <v>513</v>
      </c>
      <c r="F18" s="13" t="s">
        <v>513</v>
      </c>
      <c r="G18" s="13" t="s">
        <v>513</v>
      </c>
      <c r="H18" s="13" t="s">
        <v>513</v>
      </c>
      <c r="I18" s="13" t="s">
        <v>513</v>
      </c>
      <c r="J18" s="13" t="s">
        <v>513</v>
      </c>
      <c r="K18" s="13" t="s">
        <v>513</v>
      </c>
      <c r="L18" s="13" t="s">
        <v>513</v>
      </c>
      <c r="M18" s="14" t="s">
        <v>513</v>
      </c>
    </row>
    <row r="19" spans="1:13" ht="9" customHeight="1">
      <c r="A19" s="1179"/>
      <c r="B19" s="1174"/>
      <c r="C19" s="76" t="s">
        <v>513</v>
      </c>
      <c r="D19" s="15" t="s">
        <v>513</v>
      </c>
      <c r="E19" s="5" t="s">
        <v>513</v>
      </c>
      <c r="F19" s="15" t="s">
        <v>513</v>
      </c>
      <c r="G19" s="5" t="s">
        <v>513</v>
      </c>
      <c r="H19" s="15" t="s">
        <v>513</v>
      </c>
      <c r="I19" s="5" t="s">
        <v>513</v>
      </c>
      <c r="J19" s="15" t="s">
        <v>513</v>
      </c>
      <c r="K19" s="5" t="s">
        <v>513</v>
      </c>
      <c r="L19" s="5" t="s">
        <v>513</v>
      </c>
      <c r="M19" s="16" t="s">
        <v>513</v>
      </c>
    </row>
    <row r="20" spans="1:13" ht="15" customHeight="1">
      <c r="A20" s="1179"/>
      <c r="B20" s="1174"/>
      <c r="C20" s="77" t="s">
        <v>426</v>
      </c>
      <c r="D20" s="17" t="s">
        <v>513</v>
      </c>
      <c r="E20" s="18" t="s">
        <v>427</v>
      </c>
      <c r="F20" s="17" t="s">
        <v>513</v>
      </c>
      <c r="G20" s="18" t="s">
        <v>428</v>
      </c>
      <c r="H20" s="17" t="s">
        <v>513</v>
      </c>
      <c r="I20" s="18" t="s">
        <v>429</v>
      </c>
      <c r="J20" s="148" t="s">
        <v>513</v>
      </c>
      <c r="K20" s="18" t="s">
        <v>513</v>
      </c>
      <c r="L20" s="18" t="s">
        <v>513</v>
      </c>
      <c r="M20" s="66" t="s">
        <v>513</v>
      </c>
    </row>
    <row r="21" spans="1:13" ht="17.25" customHeight="1">
      <c r="A21" s="1179"/>
      <c r="B21" s="1174"/>
      <c r="C21" s="77" t="s">
        <v>431</v>
      </c>
      <c r="D21" s="19" t="s">
        <v>513</v>
      </c>
      <c r="E21" s="18" t="s">
        <v>432</v>
      </c>
      <c r="F21" s="20" t="s">
        <v>513</v>
      </c>
      <c r="G21" s="18" t="s">
        <v>433</v>
      </c>
      <c r="H21" s="20" t="s">
        <v>513</v>
      </c>
      <c r="I21" s="18" t="s">
        <v>513</v>
      </c>
      <c r="J21" s="68" t="s">
        <v>513</v>
      </c>
      <c r="K21" s="18" t="s">
        <v>513</v>
      </c>
      <c r="L21" s="18" t="s">
        <v>513</v>
      </c>
      <c r="M21" s="66" t="s">
        <v>513</v>
      </c>
    </row>
    <row r="22" spans="1:13" ht="15" customHeight="1">
      <c r="A22" s="1179"/>
      <c r="B22" s="1174"/>
      <c r="C22" s="77" t="s">
        <v>434</v>
      </c>
      <c r="D22" s="19" t="s">
        <v>513</v>
      </c>
      <c r="E22" s="18" t="s">
        <v>435</v>
      </c>
      <c r="F22" s="19" t="s">
        <v>513</v>
      </c>
      <c r="G22" s="18" t="s">
        <v>513</v>
      </c>
      <c r="H22" s="68" t="s">
        <v>513</v>
      </c>
      <c r="I22" s="18" t="s">
        <v>513</v>
      </c>
      <c r="J22" s="68" t="s">
        <v>513</v>
      </c>
      <c r="K22" s="18" t="s">
        <v>513</v>
      </c>
      <c r="L22" s="18" t="s">
        <v>513</v>
      </c>
      <c r="M22" s="66" t="s">
        <v>513</v>
      </c>
    </row>
    <row r="23" spans="1:13" ht="15" customHeight="1">
      <c r="A23" s="1179"/>
      <c r="B23" s="1174"/>
      <c r="C23" s="77" t="s">
        <v>105</v>
      </c>
      <c r="D23" s="20" t="s">
        <v>430</v>
      </c>
      <c r="E23" s="18" t="s">
        <v>436</v>
      </c>
      <c r="F23" s="1669" t="s">
        <v>602</v>
      </c>
      <c r="G23" s="1669"/>
      <c r="H23" s="1669"/>
      <c r="I23" s="1669"/>
      <c r="J23" s="1669"/>
      <c r="K23" s="1669"/>
      <c r="L23" s="1669"/>
      <c r="M23" s="1670"/>
    </row>
    <row r="24" spans="1:13" ht="18.75" customHeight="1">
      <c r="A24" s="1179"/>
      <c r="B24" s="1175"/>
      <c r="C24" s="78" t="s">
        <v>513</v>
      </c>
      <c r="D24" s="21" t="s">
        <v>513</v>
      </c>
      <c r="E24" s="21" t="s">
        <v>513</v>
      </c>
      <c r="F24" s="21" t="s">
        <v>513</v>
      </c>
      <c r="G24" s="21" t="s">
        <v>513</v>
      </c>
      <c r="H24" s="21" t="s">
        <v>513</v>
      </c>
      <c r="I24" s="21" t="s">
        <v>513</v>
      </c>
      <c r="J24" s="21" t="s">
        <v>513</v>
      </c>
      <c r="K24" s="21" t="s">
        <v>513</v>
      </c>
      <c r="L24" s="21" t="s">
        <v>513</v>
      </c>
      <c r="M24" s="22" t="s">
        <v>513</v>
      </c>
    </row>
    <row r="25" spans="1:13" ht="19.5" customHeight="1">
      <c r="A25" s="1179"/>
      <c r="B25" s="1181" t="s">
        <v>437</v>
      </c>
      <c r="C25" s="79" t="s">
        <v>513</v>
      </c>
      <c r="D25" s="23" t="s">
        <v>513</v>
      </c>
      <c r="E25" s="23" t="s">
        <v>513</v>
      </c>
      <c r="F25" s="23" t="s">
        <v>513</v>
      </c>
      <c r="G25" s="23" t="s">
        <v>513</v>
      </c>
      <c r="H25" s="23" t="s">
        <v>513</v>
      </c>
      <c r="I25" s="23" t="s">
        <v>513</v>
      </c>
      <c r="J25" s="23" t="s">
        <v>513</v>
      </c>
      <c r="K25" s="23" t="s">
        <v>513</v>
      </c>
      <c r="L25" s="132" t="s">
        <v>513</v>
      </c>
      <c r="M25" s="133" t="s">
        <v>513</v>
      </c>
    </row>
    <row r="26" spans="1:13" ht="16.5" customHeight="1">
      <c r="A26" s="1179"/>
      <c r="B26" s="1174"/>
      <c r="C26" s="77" t="s">
        <v>438</v>
      </c>
      <c r="D26" s="20" t="s">
        <v>513</v>
      </c>
      <c r="E26" s="24" t="s">
        <v>513</v>
      </c>
      <c r="F26" s="18" t="s">
        <v>439</v>
      </c>
      <c r="G26" s="19" t="s">
        <v>513</v>
      </c>
      <c r="H26" s="24" t="s">
        <v>513</v>
      </c>
      <c r="I26" s="18" t="s">
        <v>440</v>
      </c>
      <c r="J26" s="19" t="s">
        <v>430</v>
      </c>
      <c r="K26" s="24" t="s">
        <v>513</v>
      </c>
      <c r="L26" s="26" t="s">
        <v>513</v>
      </c>
      <c r="M26" s="116" t="s">
        <v>513</v>
      </c>
    </row>
    <row r="27" spans="1:13" ht="19.5" customHeight="1">
      <c r="A27" s="1179"/>
      <c r="B27" s="1174"/>
      <c r="C27" s="77" t="s">
        <v>441</v>
      </c>
      <c r="D27" s="25" t="s">
        <v>513</v>
      </c>
      <c r="E27" s="26" t="s">
        <v>513</v>
      </c>
      <c r="F27" s="18" t="s">
        <v>442</v>
      </c>
      <c r="G27" s="20" t="s">
        <v>513</v>
      </c>
      <c r="H27" s="26" t="s">
        <v>513</v>
      </c>
      <c r="I27" s="27" t="s">
        <v>513</v>
      </c>
      <c r="J27" s="26" t="s">
        <v>513</v>
      </c>
      <c r="K27" s="28" t="s">
        <v>513</v>
      </c>
      <c r="L27" s="26" t="s">
        <v>513</v>
      </c>
      <c r="M27" s="116" t="s">
        <v>513</v>
      </c>
    </row>
    <row r="28" spans="1:13" ht="14.25" customHeight="1">
      <c r="A28" s="1179"/>
      <c r="B28" s="1175"/>
      <c r="C28" s="80" t="s">
        <v>513</v>
      </c>
      <c r="D28" s="29" t="s">
        <v>513</v>
      </c>
      <c r="E28" s="29" t="s">
        <v>513</v>
      </c>
      <c r="F28" s="29" t="s">
        <v>513</v>
      </c>
      <c r="G28" s="29" t="s">
        <v>513</v>
      </c>
      <c r="H28" s="29" t="s">
        <v>513</v>
      </c>
      <c r="I28" s="29" t="s">
        <v>513</v>
      </c>
      <c r="J28" s="29" t="s">
        <v>513</v>
      </c>
      <c r="K28" s="29" t="s">
        <v>513</v>
      </c>
      <c r="L28" s="121" t="s">
        <v>513</v>
      </c>
      <c r="M28" s="135" t="s">
        <v>513</v>
      </c>
    </row>
    <row r="29" spans="1:13" ht="17.25" customHeight="1">
      <c r="A29" s="1179"/>
      <c r="B29" s="154" t="s">
        <v>443</v>
      </c>
      <c r="C29" s="81" t="s">
        <v>513</v>
      </c>
      <c r="D29" s="59" t="s">
        <v>513</v>
      </c>
      <c r="E29" s="59" t="s">
        <v>513</v>
      </c>
      <c r="F29" s="59" t="s">
        <v>513</v>
      </c>
      <c r="G29" s="59" t="s">
        <v>513</v>
      </c>
      <c r="H29" s="59" t="s">
        <v>513</v>
      </c>
      <c r="I29" s="59" t="s">
        <v>513</v>
      </c>
      <c r="J29" s="59" t="s">
        <v>513</v>
      </c>
      <c r="K29" s="59" t="s">
        <v>513</v>
      </c>
      <c r="L29" s="59" t="s">
        <v>513</v>
      </c>
      <c r="M29" s="82" t="s">
        <v>513</v>
      </c>
    </row>
    <row r="30" spans="1:13" ht="17.25" customHeight="1">
      <c r="A30" s="1179"/>
      <c r="B30" s="154" t="s">
        <v>513</v>
      </c>
      <c r="C30" s="83" t="s">
        <v>444</v>
      </c>
      <c r="D30" s="31" t="s">
        <v>324</v>
      </c>
      <c r="E30" s="24" t="s">
        <v>513</v>
      </c>
      <c r="F30" s="32" t="s">
        <v>445</v>
      </c>
      <c r="G30" s="20" t="s">
        <v>324</v>
      </c>
      <c r="H30" s="24" t="s">
        <v>513</v>
      </c>
      <c r="I30" s="32" t="s">
        <v>446</v>
      </c>
      <c r="J30" s="103" t="s">
        <v>324</v>
      </c>
      <c r="K30" s="104"/>
      <c r="L30" s="101"/>
      <c r="M30" s="30" t="s">
        <v>513</v>
      </c>
    </row>
    <row r="31" spans="1:13" ht="12.75" customHeight="1">
      <c r="A31" s="1179"/>
      <c r="B31" s="153" t="s">
        <v>513</v>
      </c>
      <c r="C31" s="78" t="s">
        <v>513</v>
      </c>
      <c r="D31" s="21" t="s">
        <v>513</v>
      </c>
      <c r="E31" s="21" t="s">
        <v>513</v>
      </c>
      <c r="F31" s="21" t="s">
        <v>513</v>
      </c>
      <c r="G31" s="21" t="s">
        <v>513</v>
      </c>
      <c r="H31" s="21" t="s">
        <v>513</v>
      </c>
      <c r="I31" s="21" t="s">
        <v>513</v>
      </c>
      <c r="J31" s="21" t="s">
        <v>513</v>
      </c>
      <c r="K31" s="21" t="s">
        <v>513</v>
      </c>
      <c r="L31" s="21" t="s">
        <v>513</v>
      </c>
      <c r="M31" s="22" t="s">
        <v>513</v>
      </c>
    </row>
    <row r="32" spans="1:13" ht="19.5" customHeight="1">
      <c r="A32" s="1179"/>
      <c r="B32" s="1181" t="s">
        <v>447</v>
      </c>
      <c r="C32" s="84" t="s">
        <v>513</v>
      </c>
      <c r="D32" s="33" t="s">
        <v>513</v>
      </c>
      <c r="E32" s="33" t="s">
        <v>513</v>
      </c>
      <c r="F32" s="33" t="s">
        <v>513</v>
      </c>
      <c r="G32" s="33" t="s">
        <v>513</v>
      </c>
      <c r="H32" s="33" t="s">
        <v>513</v>
      </c>
      <c r="I32" s="33" t="s">
        <v>513</v>
      </c>
      <c r="J32" s="33" t="s">
        <v>513</v>
      </c>
      <c r="K32" s="33" t="s">
        <v>513</v>
      </c>
      <c r="L32" s="132" t="s">
        <v>513</v>
      </c>
      <c r="M32" s="133" t="s">
        <v>513</v>
      </c>
    </row>
    <row r="33" spans="1:13" ht="15" customHeight="1">
      <c r="A33" s="1179"/>
      <c r="B33" s="1174"/>
      <c r="C33" s="85" t="s">
        <v>448</v>
      </c>
      <c r="D33" s="285">
        <v>2023</v>
      </c>
      <c r="E33" s="35" t="s">
        <v>513</v>
      </c>
      <c r="F33" s="24" t="s">
        <v>449</v>
      </c>
      <c r="G33" s="36">
        <v>2032</v>
      </c>
      <c r="H33" s="35" t="s">
        <v>513</v>
      </c>
      <c r="I33" s="32" t="s">
        <v>513</v>
      </c>
      <c r="J33" s="35" t="s">
        <v>513</v>
      </c>
      <c r="K33" s="35" t="s">
        <v>513</v>
      </c>
      <c r="L33" s="26" t="s">
        <v>513</v>
      </c>
      <c r="M33" s="116" t="s">
        <v>513</v>
      </c>
    </row>
    <row r="34" spans="1:13" ht="6.75" customHeight="1">
      <c r="A34" s="1179"/>
      <c r="B34" s="1175"/>
      <c r="C34" s="78" t="s">
        <v>513</v>
      </c>
      <c r="D34" s="37" t="s">
        <v>513</v>
      </c>
      <c r="E34" s="38" t="s">
        <v>513</v>
      </c>
      <c r="F34" s="21" t="s">
        <v>513</v>
      </c>
      <c r="G34" s="38" t="s">
        <v>513</v>
      </c>
      <c r="H34" s="38" t="s">
        <v>513</v>
      </c>
      <c r="I34" s="39" t="s">
        <v>513</v>
      </c>
      <c r="J34" s="38" t="s">
        <v>513</v>
      </c>
      <c r="K34" s="38" t="s">
        <v>513</v>
      </c>
      <c r="L34" s="121" t="s">
        <v>513</v>
      </c>
      <c r="M34" s="135" t="s">
        <v>513</v>
      </c>
    </row>
    <row r="35" spans="1:13" ht="18.75" customHeight="1">
      <c r="A35" s="1179"/>
      <c r="B35" s="1181" t="s">
        <v>450</v>
      </c>
      <c r="C35" s="86" t="s">
        <v>513</v>
      </c>
      <c r="D35" s="73" t="s">
        <v>513</v>
      </c>
      <c r="E35" s="73" t="s">
        <v>513</v>
      </c>
      <c r="F35" s="73" t="s">
        <v>513</v>
      </c>
      <c r="G35" s="73" t="s">
        <v>513</v>
      </c>
      <c r="H35" s="73" t="s">
        <v>513</v>
      </c>
      <c r="I35" s="73" t="s">
        <v>513</v>
      </c>
      <c r="J35" s="73" t="s">
        <v>513</v>
      </c>
      <c r="K35" s="73" t="s">
        <v>513</v>
      </c>
      <c r="L35" s="73" t="s">
        <v>513</v>
      </c>
      <c r="M35" s="87" t="s">
        <v>513</v>
      </c>
    </row>
    <row r="36" spans="1:13" ht="14.25" customHeight="1">
      <c r="A36" s="1179"/>
      <c r="B36" s="1174"/>
      <c r="C36" s="88" t="s">
        <v>513</v>
      </c>
      <c r="D36" s="352">
        <v>2022</v>
      </c>
      <c r="E36" s="6" t="s">
        <v>513</v>
      </c>
      <c r="F36" s="352">
        <v>2023</v>
      </c>
      <c r="G36" s="6" t="s">
        <v>513</v>
      </c>
      <c r="H36" s="141">
        <v>2024</v>
      </c>
      <c r="I36" s="141" t="s">
        <v>513</v>
      </c>
      <c r="J36" s="498">
        <v>2025</v>
      </c>
      <c r="K36" s="6" t="s">
        <v>513</v>
      </c>
      <c r="L36" s="352">
        <v>2026</v>
      </c>
      <c r="M36" s="40" t="s">
        <v>513</v>
      </c>
    </row>
    <row r="37" spans="1:13" ht="15" customHeight="1">
      <c r="A37" s="1179"/>
      <c r="B37" s="1174"/>
      <c r="C37" s="88" t="s">
        <v>513</v>
      </c>
      <c r="D37" s="301"/>
      <c r="E37" s="284" t="s">
        <v>513</v>
      </c>
      <c r="F37" s="493">
        <v>1</v>
      </c>
      <c r="G37" s="284" t="s">
        <v>513</v>
      </c>
      <c r="H37" s="301">
        <v>1</v>
      </c>
      <c r="I37" s="284" t="s">
        <v>513</v>
      </c>
      <c r="J37" s="493">
        <v>1</v>
      </c>
      <c r="K37" s="284" t="s">
        <v>513</v>
      </c>
      <c r="L37" s="301">
        <v>1</v>
      </c>
      <c r="M37" s="286" t="s">
        <v>513</v>
      </c>
    </row>
    <row r="38" spans="1:13" ht="17.25" customHeight="1">
      <c r="A38" s="1179"/>
      <c r="B38" s="1174"/>
      <c r="C38" s="88" t="s">
        <v>513</v>
      </c>
      <c r="D38" s="496">
        <v>2027</v>
      </c>
      <c r="E38" s="287" t="s">
        <v>513</v>
      </c>
      <c r="F38" s="496">
        <v>2028</v>
      </c>
      <c r="G38" s="287" t="s">
        <v>513</v>
      </c>
      <c r="H38" s="496">
        <v>2029</v>
      </c>
      <c r="I38" s="288" t="s">
        <v>513</v>
      </c>
      <c r="J38" s="496">
        <v>2030</v>
      </c>
      <c r="K38" s="287" t="s">
        <v>513</v>
      </c>
      <c r="L38" s="496">
        <v>2031</v>
      </c>
      <c r="M38" s="289" t="s">
        <v>513</v>
      </c>
    </row>
    <row r="39" spans="1:13" ht="16.5" customHeight="1">
      <c r="A39" s="1179"/>
      <c r="B39" s="1174"/>
      <c r="C39" s="88" t="s">
        <v>513</v>
      </c>
      <c r="D39" s="301">
        <v>1</v>
      </c>
      <c r="E39" s="284" t="s">
        <v>513</v>
      </c>
      <c r="F39" s="301">
        <v>1</v>
      </c>
      <c r="G39" s="284" t="s">
        <v>513</v>
      </c>
      <c r="H39" s="301">
        <v>1</v>
      </c>
      <c r="I39" s="284" t="s">
        <v>513</v>
      </c>
      <c r="J39" s="301">
        <v>1</v>
      </c>
      <c r="K39" s="284" t="s">
        <v>513</v>
      </c>
      <c r="L39" s="301">
        <v>1</v>
      </c>
      <c r="M39" s="286" t="s">
        <v>513</v>
      </c>
    </row>
    <row r="40" spans="1:13" ht="20.25" customHeight="1">
      <c r="A40" s="1179"/>
      <c r="B40" s="1174"/>
      <c r="C40" s="88" t="s">
        <v>513</v>
      </c>
      <c r="D40" s="496">
        <v>2032</v>
      </c>
      <c r="E40" s="287" t="s">
        <v>513</v>
      </c>
      <c r="F40" s="287"/>
      <c r="G40" s="287" t="s">
        <v>513</v>
      </c>
      <c r="H40" s="288"/>
      <c r="I40" s="288" t="s">
        <v>513</v>
      </c>
      <c r="J40" s="288"/>
      <c r="K40" s="287" t="s">
        <v>513</v>
      </c>
      <c r="L40" s="287"/>
      <c r="M40" s="289" t="s">
        <v>513</v>
      </c>
    </row>
    <row r="41" spans="1:13" ht="16.5" customHeight="1">
      <c r="A41" s="1179"/>
      <c r="B41" s="1174"/>
      <c r="C41" s="88" t="s">
        <v>513</v>
      </c>
      <c r="D41" s="264">
        <v>1</v>
      </c>
      <c r="E41" s="290" t="s">
        <v>513</v>
      </c>
      <c r="F41" s="251" t="s">
        <v>513</v>
      </c>
      <c r="G41" s="284" t="s">
        <v>513</v>
      </c>
      <c r="H41" s="287" t="s">
        <v>513</v>
      </c>
      <c r="I41" s="287" t="s">
        <v>513</v>
      </c>
      <c r="J41" s="287" t="s">
        <v>513</v>
      </c>
      <c r="K41" s="287" t="s">
        <v>513</v>
      </c>
      <c r="L41" s="287" t="s">
        <v>513</v>
      </c>
      <c r="M41" s="293" t="s">
        <v>513</v>
      </c>
    </row>
    <row r="42" spans="1:13" ht="15" customHeight="1">
      <c r="A42" s="1179"/>
      <c r="B42" s="1174"/>
      <c r="C42" s="88" t="s">
        <v>513</v>
      </c>
      <c r="D42" s="290" t="s">
        <v>454</v>
      </c>
      <c r="E42" s="290" t="s">
        <v>513</v>
      </c>
      <c r="F42" s="512" t="s">
        <v>455</v>
      </c>
      <c r="G42" s="512" t="s">
        <v>513</v>
      </c>
      <c r="H42" s="287" t="s">
        <v>513</v>
      </c>
      <c r="I42" s="287" t="s">
        <v>513</v>
      </c>
      <c r="J42" s="287" t="s">
        <v>513</v>
      </c>
      <c r="K42" s="287" t="s">
        <v>513</v>
      </c>
      <c r="L42" s="287" t="s">
        <v>513</v>
      </c>
      <c r="M42" s="293" t="s">
        <v>513</v>
      </c>
    </row>
    <row r="43" spans="1:13" ht="17.25" customHeight="1">
      <c r="A43" s="1179"/>
      <c r="B43" s="1174"/>
      <c r="C43" s="88" t="s">
        <v>513</v>
      </c>
      <c r="D43" s="301">
        <v>2032</v>
      </c>
      <c r="E43" s="353"/>
      <c r="F43" s="1260">
        <v>10</v>
      </c>
      <c r="G43" s="1261"/>
      <c r="H43" s="1403" t="s">
        <v>513</v>
      </c>
      <c r="I43" s="1403"/>
      <c r="J43" s="287" t="s">
        <v>513</v>
      </c>
      <c r="K43" s="287" t="s">
        <v>513</v>
      </c>
      <c r="L43" s="287" t="s">
        <v>513</v>
      </c>
      <c r="M43" s="293" t="s">
        <v>513</v>
      </c>
    </row>
    <row r="44" spans="1:13" ht="11.25" customHeight="1">
      <c r="A44" s="1179"/>
      <c r="B44" s="1174"/>
      <c r="C44" s="89" t="s">
        <v>513</v>
      </c>
      <c r="D44" s="10" t="s">
        <v>513</v>
      </c>
      <c r="E44" s="99" t="s">
        <v>513</v>
      </c>
      <c r="F44" s="10" t="s">
        <v>513</v>
      </c>
      <c r="G44" s="99" t="s">
        <v>513</v>
      </c>
      <c r="H44" s="97" t="s">
        <v>513</v>
      </c>
      <c r="I44" s="74" t="s">
        <v>513</v>
      </c>
      <c r="J44" s="97" t="s">
        <v>513</v>
      </c>
      <c r="K44" s="74" t="s">
        <v>513</v>
      </c>
      <c r="L44" s="97" t="s">
        <v>513</v>
      </c>
      <c r="M44" s="75" t="s">
        <v>513</v>
      </c>
    </row>
    <row r="45" spans="1:13" ht="20.25" customHeight="1">
      <c r="A45" s="1179"/>
      <c r="B45" s="1181" t="s">
        <v>456</v>
      </c>
      <c r="C45" s="79" t="s">
        <v>513</v>
      </c>
      <c r="D45" s="23" t="s">
        <v>513</v>
      </c>
      <c r="E45" s="23" t="s">
        <v>513</v>
      </c>
      <c r="F45" s="23" t="s">
        <v>513</v>
      </c>
      <c r="G45" s="23" t="s">
        <v>513</v>
      </c>
      <c r="H45" s="23" t="s">
        <v>513</v>
      </c>
      <c r="I45" s="23" t="s">
        <v>513</v>
      </c>
      <c r="J45" s="23" t="s">
        <v>513</v>
      </c>
      <c r="K45" s="23" t="s">
        <v>513</v>
      </c>
      <c r="L45" s="26" t="s">
        <v>513</v>
      </c>
      <c r="M45" s="116" t="s">
        <v>513</v>
      </c>
    </row>
    <row r="46" spans="1:13" ht="18" customHeight="1">
      <c r="A46" s="1179"/>
      <c r="B46" s="1174"/>
      <c r="C46" s="117" t="s">
        <v>513</v>
      </c>
      <c r="D46" s="41" t="s">
        <v>93</v>
      </c>
      <c r="E46" s="42" t="s">
        <v>95</v>
      </c>
      <c r="F46" s="1176" t="s">
        <v>457</v>
      </c>
      <c r="G46" s="1177" t="s">
        <v>513</v>
      </c>
      <c r="H46" s="1177"/>
      <c r="I46" s="1177"/>
      <c r="J46" s="1177"/>
      <c r="K46" s="118" t="s">
        <v>458</v>
      </c>
      <c r="L46" s="1219" t="s">
        <v>513</v>
      </c>
      <c r="M46" s="1220"/>
    </row>
    <row r="47" spans="1:13" ht="13.5" customHeight="1">
      <c r="A47" s="1179"/>
      <c r="B47" s="1174"/>
      <c r="C47" s="117" t="s">
        <v>513</v>
      </c>
      <c r="D47" s="119" t="s">
        <v>513</v>
      </c>
      <c r="E47" s="19" t="s">
        <v>430</v>
      </c>
      <c r="F47" s="1176"/>
      <c r="G47" s="1177"/>
      <c r="H47" s="1177"/>
      <c r="I47" s="1177"/>
      <c r="J47" s="1177"/>
      <c r="K47" s="26" t="s">
        <v>513</v>
      </c>
      <c r="L47" s="1221"/>
      <c r="M47" s="1222"/>
    </row>
    <row r="48" spans="1:13" ht="12" customHeight="1">
      <c r="A48" s="1179"/>
      <c r="B48" s="1175"/>
      <c r="C48" s="120" t="s">
        <v>513</v>
      </c>
      <c r="D48" s="121" t="s">
        <v>513</v>
      </c>
      <c r="E48" s="121" t="s">
        <v>513</v>
      </c>
      <c r="F48" s="121" t="s">
        <v>513</v>
      </c>
      <c r="G48" s="121" t="s">
        <v>513</v>
      </c>
      <c r="H48" s="121" t="s">
        <v>513</v>
      </c>
      <c r="I48" s="121" t="s">
        <v>513</v>
      </c>
      <c r="J48" s="121" t="s">
        <v>513</v>
      </c>
      <c r="K48" s="121" t="s">
        <v>513</v>
      </c>
      <c r="L48" s="26" t="s">
        <v>513</v>
      </c>
      <c r="M48" s="116" t="s">
        <v>513</v>
      </c>
    </row>
    <row r="49" spans="1:13" ht="32.25" customHeight="1">
      <c r="A49" s="1179"/>
      <c r="B49" s="162" t="s">
        <v>459</v>
      </c>
      <c r="C49" s="1214" t="s">
        <v>603</v>
      </c>
      <c r="D49" s="1215"/>
      <c r="E49" s="1215"/>
      <c r="F49" s="1215"/>
      <c r="G49" s="1215"/>
      <c r="H49" s="1215"/>
      <c r="I49" s="1215"/>
      <c r="J49" s="1215"/>
      <c r="K49" s="1215"/>
      <c r="L49" s="1215"/>
      <c r="M49" s="1218"/>
    </row>
    <row r="50" spans="1:13" ht="28.5" customHeight="1">
      <c r="A50" s="1179"/>
      <c r="B50" s="151" t="s">
        <v>460</v>
      </c>
      <c r="C50" s="1214" t="s">
        <v>604</v>
      </c>
      <c r="D50" s="1215"/>
      <c r="E50" s="1215"/>
      <c r="F50" s="1215"/>
      <c r="G50" s="1215"/>
      <c r="H50" s="1215"/>
      <c r="I50" s="1215"/>
      <c r="J50" s="1215"/>
      <c r="K50" s="1215"/>
      <c r="L50" s="1215"/>
      <c r="M50" s="1218"/>
    </row>
    <row r="51" spans="1:13" ht="17.25" customHeight="1">
      <c r="A51" s="1179"/>
      <c r="B51" s="151" t="s">
        <v>461</v>
      </c>
      <c r="C51" s="1214" t="s">
        <v>605</v>
      </c>
      <c r="D51" s="1215"/>
      <c r="E51" s="143"/>
      <c r="F51" s="143"/>
      <c r="G51" s="143"/>
      <c r="H51" s="143"/>
      <c r="I51" s="143"/>
      <c r="J51" s="143"/>
      <c r="K51" s="143"/>
      <c r="L51" s="143"/>
      <c r="M51" s="144"/>
    </row>
    <row r="52" spans="1:13" ht="16.5" customHeight="1">
      <c r="A52" s="1179"/>
      <c r="B52" s="151" t="s">
        <v>462</v>
      </c>
      <c r="C52" s="1214" t="s">
        <v>606</v>
      </c>
      <c r="D52" s="1215"/>
      <c r="E52" s="1215"/>
      <c r="F52" s="1215"/>
      <c r="G52" s="1215"/>
      <c r="H52" s="1215"/>
      <c r="I52" s="143"/>
      <c r="J52" s="143"/>
      <c r="K52" s="143"/>
      <c r="L52" s="143"/>
      <c r="M52" s="144"/>
    </row>
    <row r="53" spans="1:13" ht="24" customHeight="1">
      <c r="A53" s="1162" t="s">
        <v>250</v>
      </c>
      <c r="B53" s="155" t="s">
        <v>463</v>
      </c>
      <c r="C53" s="1283" t="s">
        <v>1184</v>
      </c>
      <c r="D53" s="1281"/>
      <c r="E53" s="1281"/>
      <c r="F53" s="1281"/>
      <c r="G53" s="1281"/>
      <c r="H53" s="1281"/>
      <c r="I53" s="1281"/>
      <c r="J53" s="1281"/>
      <c r="K53" s="1281"/>
      <c r="L53" s="1281"/>
      <c r="M53" s="1282"/>
    </row>
    <row r="54" spans="1:13" ht="20.25" customHeight="1">
      <c r="A54" s="1163"/>
      <c r="B54" s="155" t="s">
        <v>465</v>
      </c>
      <c r="C54" s="1283" t="s">
        <v>1185</v>
      </c>
      <c r="D54" s="1281"/>
      <c r="E54" s="1281"/>
      <c r="F54" s="1281"/>
      <c r="G54" s="1281"/>
      <c r="H54" s="1281"/>
      <c r="I54" s="1281"/>
      <c r="J54" s="1281"/>
      <c r="K54" s="1281"/>
      <c r="L54" s="1281"/>
      <c r="M54" s="1282"/>
    </row>
    <row r="55" spans="1:13" ht="17.25" customHeight="1">
      <c r="A55" s="1163"/>
      <c r="B55" s="155" t="s">
        <v>467</v>
      </c>
      <c r="C55" s="1164" t="s">
        <v>607</v>
      </c>
      <c r="D55" s="1165"/>
      <c r="E55" s="1165"/>
      <c r="F55" s="1165"/>
      <c r="G55" s="1165"/>
      <c r="H55" s="1165"/>
      <c r="I55" s="1165"/>
      <c r="J55" s="1165"/>
      <c r="K55" s="1165"/>
      <c r="L55" s="1165"/>
      <c r="M55" s="1166"/>
    </row>
    <row r="56" spans="1:13" ht="18.75" customHeight="1">
      <c r="A56" s="1163"/>
      <c r="B56" s="156" t="s">
        <v>469</v>
      </c>
      <c r="C56" s="1164" t="s">
        <v>412</v>
      </c>
      <c r="D56" s="1165"/>
      <c r="E56" s="1165"/>
      <c r="F56" s="1165"/>
      <c r="G56" s="1165"/>
      <c r="H56" s="1165"/>
      <c r="I56" s="1165"/>
      <c r="J56" s="1165"/>
      <c r="K56" s="1165"/>
      <c r="L56" s="1165"/>
      <c r="M56" s="1166"/>
    </row>
    <row r="57" spans="1:13" ht="17.25" customHeight="1">
      <c r="A57" s="1163"/>
      <c r="B57" s="155" t="s">
        <v>470</v>
      </c>
      <c r="C57" s="1671" t="s">
        <v>1186</v>
      </c>
      <c r="D57" s="1281"/>
      <c r="E57" s="1281"/>
      <c r="F57" s="1281"/>
      <c r="G57" s="1281"/>
      <c r="H57" s="1281"/>
      <c r="I57" s="1281"/>
      <c r="J57" s="1281"/>
      <c r="K57" s="1281"/>
      <c r="L57" s="1281"/>
      <c r="M57" s="1282"/>
    </row>
    <row r="58" spans="1:13" ht="21" customHeight="1" thickBot="1">
      <c r="A58" s="1170"/>
      <c r="B58" s="155" t="s">
        <v>472</v>
      </c>
      <c r="C58" s="1164" t="s">
        <v>608</v>
      </c>
      <c r="D58" s="1165"/>
      <c r="E58" s="1165"/>
      <c r="F58" s="1165"/>
      <c r="G58" s="1165"/>
      <c r="H58" s="1165"/>
      <c r="I58" s="1165"/>
      <c r="J58" s="1165"/>
      <c r="K58" s="1165"/>
      <c r="L58" s="1165"/>
      <c r="M58" s="1166"/>
    </row>
    <row r="59" spans="1:13" ht="15" customHeight="1">
      <c r="A59" s="1162" t="s">
        <v>474</v>
      </c>
      <c r="B59" s="157" t="s">
        <v>475</v>
      </c>
      <c r="C59" s="1164" t="s">
        <v>609</v>
      </c>
      <c r="D59" s="1165"/>
      <c r="E59" s="1165"/>
      <c r="F59" s="1165"/>
      <c r="G59" s="1165"/>
      <c r="H59" s="1165"/>
      <c r="I59" s="1165"/>
      <c r="J59" s="1165"/>
      <c r="K59" s="1165"/>
      <c r="L59" s="1165"/>
      <c r="M59" s="1166"/>
    </row>
    <row r="60" spans="1:13" ht="14.25" customHeight="1">
      <c r="A60" s="1163"/>
      <c r="B60" s="157" t="s">
        <v>476</v>
      </c>
      <c r="C60" s="1164" t="s">
        <v>558</v>
      </c>
      <c r="D60" s="1165"/>
      <c r="E60" s="1165"/>
      <c r="F60" s="1165"/>
      <c r="G60" s="1165"/>
      <c r="H60" s="1165"/>
      <c r="I60" s="1165"/>
      <c r="J60" s="1165"/>
      <c r="K60" s="1165"/>
      <c r="L60" s="1165"/>
      <c r="M60" s="1166"/>
    </row>
    <row r="61" spans="1:13" ht="49.5" customHeight="1" thickBot="1">
      <c r="A61" s="1163"/>
      <c r="B61" s="158" t="s">
        <v>294</v>
      </c>
      <c r="C61" s="1164" t="s">
        <v>607</v>
      </c>
      <c r="D61" s="1165"/>
      <c r="E61" s="1165"/>
      <c r="F61" s="1165"/>
      <c r="G61" s="1165"/>
      <c r="H61" s="1165"/>
      <c r="I61" s="1165"/>
      <c r="J61" s="1165"/>
      <c r="K61" s="1165"/>
      <c r="L61" s="1165"/>
      <c r="M61" s="1166"/>
    </row>
    <row r="62" spans="1:13" ht="20.25" customHeight="1" thickBot="1">
      <c r="A62" s="149" t="s">
        <v>254</v>
      </c>
      <c r="B62" s="159" t="s">
        <v>513</v>
      </c>
      <c r="C62" s="1167" t="s">
        <v>513</v>
      </c>
      <c r="D62" s="1168"/>
      <c r="E62" s="1168"/>
      <c r="F62" s="1168"/>
      <c r="G62" s="1168"/>
      <c r="H62" s="1168"/>
      <c r="I62" s="1168"/>
      <c r="J62" s="1168"/>
      <c r="K62" s="1168"/>
      <c r="L62" s="1168"/>
      <c r="M62" s="1169"/>
    </row>
  </sheetData>
  <mergeCells count="53">
    <mergeCell ref="A59:A61"/>
    <mergeCell ref="C59:M59"/>
    <mergeCell ref="C60:M60"/>
    <mergeCell ref="C61:M61"/>
    <mergeCell ref="C62:M62"/>
    <mergeCell ref="C6:M6"/>
    <mergeCell ref="C50:M50"/>
    <mergeCell ref="A53:A58"/>
    <mergeCell ref="C53:M53"/>
    <mergeCell ref="C54:M54"/>
    <mergeCell ref="C55:M55"/>
    <mergeCell ref="C56:M56"/>
    <mergeCell ref="C57:M57"/>
    <mergeCell ref="C58:M58"/>
    <mergeCell ref="H43:I43"/>
    <mergeCell ref="B45:B48"/>
    <mergeCell ref="F46:F47"/>
    <mergeCell ref="G46:J47"/>
    <mergeCell ref="L46:M47"/>
    <mergeCell ref="C49:M49"/>
    <mergeCell ref="B14:B15"/>
    <mergeCell ref="C14:D14"/>
    <mergeCell ref="F14:M14"/>
    <mergeCell ref="C15:M15"/>
    <mergeCell ref="A16:A52"/>
    <mergeCell ref="C16:M16"/>
    <mergeCell ref="C17:M17"/>
    <mergeCell ref="B18:B24"/>
    <mergeCell ref="B25:B28"/>
    <mergeCell ref="B32:B34"/>
    <mergeCell ref="B35:B44"/>
    <mergeCell ref="F43:G43"/>
    <mergeCell ref="F10:G10"/>
    <mergeCell ref="I10:J10"/>
    <mergeCell ref="C11:M11"/>
    <mergeCell ref="C12:M12"/>
    <mergeCell ref="C13:M13"/>
    <mergeCell ref="B1:D1"/>
    <mergeCell ref="F23:M23"/>
    <mergeCell ref="C52:H52"/>
    <mergeCell ref="C51:D51"/>
    <mergeCell ref="A2:A15"/>
    <mergeCell ref="C2:M2"/>
    <mergeCell ref="C3:M3"/>
    <mergeCell ref="F4:G4"/>
    <mergeCell ref="C5:M5"/>
    <mergeCell ref="C7:D7"/>
    <mergeCell ref="I7:M7"/>
    <mergeCell ref="B8:B10"/>
    <mergeCell ref="C9:D9"/>
    <mergeCell ref="F9:G9"/>
    <mergeCell ref="I9:J9"/>
    <mergeCell ref="C10:D10"/>
  </mergeCells>
  <phoneticPr fontId="35" type="noConversion"/>
  <hyperlinks>
    <hyperlink ref="C57" r:id="rId1" xr:uid="{F0BEA37F-139F-4A1F-B28A-711D4BDB5F05}"/>
    <hyperlink ref="A1" r:id="rId2" xr:uid="{1F0DCC10-EC97-4D7B-B8C1-C217994DE8DD}"/>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FC355-EFBF-474F-9882-1DF1BAC47035}">
  <sheetPr>
    <tabColor rgb="FF0070C0"/>
  </sheetPr>
  <dimension ref="A1:M61"/>
  <sheetViews>
    <sheetView topLeftCell="A44" zoomScale="85" zoomScaleNormal="85" workbookViewId="0">
      <selection activeCell="C56" sqref="C56:M56"/>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315"/>
      <c r="B1" s="61" t="s">
        <v>643</v>
      </c>
      <c r="C1" s="62"/>
      <c r="D1" s="62"/>
      <c r="E1" s="62"/>
      <c r="F1" s="62"/>
      <c r="G1" s="62"/>
      <c r="H1" s="62"/>
      <c r="I1" s="62"/>
      <c r="J1" s="62"/>
      <c r="K1" s="62"/>
      <c r="L1" s="62"/>
      <c r="M1" s="63"/>
    </row>
    <row r="2" spans="1:13" ht="17">
      <c r="A2" s="1310" t="s">
        <v>414</v>
      </c>
      <c r="B2" s="150" t="s">
        <v>415</v>
      </c>
      <c r="C2" s="1312" t="s">
        <v>1246</v>
      </c>
      <c r="D2" s="1313"/>
      <c r="E2" s="1313"/>
      <c r="F2" s="1313"/>
      <c r="G2" s="1313"/>
      <c r="H2" s="1313"/>
      <c r="I2" s="1313"/>
      <c r="J2" s="1313"/>
      <c r="K2" s="1313"/>
      <c r="L2" s="1313"/>
      <c r="M2" s="1314"/>
    </row>
    <row r="3" spans="1:13" ht="31.5" customHeight="1">
      <c r="A3" s="1311"/>
      <c r="B3" s="162" t="s">
        <v>499</v>
      </c>
      <c r="C3" s="1202" t="s">
        <v>595</v>
      </c>
      <c r="D3" s="1203"/>
      <c r="E3" s="1203"/>
      <c r="F3" s="1203"/>
      <c r="G3" s="1203"/>
      <c r="H3" s="1203"/>
      <c r="I3" s="1203"/>
      <c r="J3" s="1203"/>
      <c r="K3" s="1203"/>
      <c r="L3" s="1203"/>
      <c r="M3" s="1204"/>
    </row>
    <row r="4" spans="1:13" ht="17">
      <c r="A4" s="1311"/>
      <c r="B4" s="153" t="s">
        <v>290</v>
      </c>
      <c r="C4" s="122" t="s">
        <v>93</v>
      </c>
      <c r="D4" s="1275"/>
      <c r="E4" s="1284"/>
      <c r="F4" s="1205" t="s">
        <v>291</v>
      </c>
      <c r="G4" s="1206"/>
      <c r="H4" s="125">
        <v>143</v>
      </c>
      <c r="I4" s="126"/>
      <c r="J4" s="126"/>
      <c r="K4" s="126"/>
      <c r="L4" s="126"/>
      <c r="M4" s="127"/>
    </row>
    <row r="5" spans="1:13" ht="47.25" customHeight="1">
      <c r="A5" s="1311"/>
      <c r="B5" s="153" t="s">
        <v>418</v>
      </c>
      <c r="C5" s="1202" t="s">
        <v>616</v>
      </c>
      <c r="D5" s="1203"/>
      <c r="E5" s="1203"/>
      <c r="F5" s="1203"/>
      <c r="G5" s="1203"/>
      <c r="H5" s="1203"/>
      <c r="I5" s="1203"/>
      <c r="J5" s="1203"/>
      <c r="K5" s="1203"/>
      <c r="L5" s="1203"/>
      <c r="M5" s="1204"/>
    </row>
    <row r="6" spans="1:13" ht="17">
      <c r="A6" s="1311"/>
      <c r="B6" s="153" t="s">
        <v>420</v>
      </c>
      <c r="C6" s="1202" t="s">
        <v>617</v>
      </c>
      <c r="D6" s="1203"/>
      <c r="E6" s="1203"/>
      <c r="F6" s="1203"/>
      <c r="G6" s="1203"/>
      <c r="H6" s="1203"/>
      <c r="I6" s="1203"/>
      <c r="J6" s="1203"/>
      <c r="K6" s="1203"/>
      <c r="L6" s="1203"/>
      <c r="M6" s="1204"/>
    </row>
    <row r="7" spans="1:13" ht="17">
      <c r="A7" s="1311"/>
      <c r="B7" s="162" t="s">
        <v>421</v>
      </c>
      <c r="C7" s="1191" t="s">
        <v>35</v>
      </c>
      <c r="D7" s="1192"/>
      <c r="E7" s="128"/>
      <c r="F7" s="128"/>
      <c r="G7" s="129"/>
      <c r="H7" s="67" t="s">
        <v>294</v>
      </c>
      <c r="I7" s="1193" t="s">
        <v>62</v>
      </c>
      <c r="J7" s="1192"/>
      <c r="K7" s="1192"/>
      <c r="L7" s="1192"/>
      <c r="M7" s="1194"/>
    </row>
    <row r="8" spans="1:13">
      <c r="A8" s="1311"/>
      <c r="B8" s="1318" t="s">
        <v>422</v>
      </c>
      <c r="C8" s="130"/>
      <c r="D8" s="131"/>
      <c r="E8" s="131"/>
      <c r="F8" s="131"/>
      <c r="G8" s="131"/>
      <c r="H8" s="131"/>
      <c r="I8" s="131"/>
      <c r="J8" s="131"/>
      <c r="K8" s="131"/>
      <c r="L8" s="132"/>
      <c r="M8" s="133"/>
    </row>
    <row r="9" spans="1:13">
      <c r="A9" s="1311"/>
      <c r="B9" s="1319"/>
      <c r="C9" s="1189" t="s">
        <v>612</v>
      </c>
      <c r="D9" s="1190"/>
      <c r="E9" s="28"/>
      <c r="F9" s="1189"/>
      <c r="G9" s="1190"/>
      <c r="H9" s="28"/>
      <c r="I9" s="1190"/>
      <c r="J9" s="1190"/>
      <c r="K9" s="28"/>
      <c r="L9" s="26"/>
      <c r="M9" s="116"/>
    </row>
    <row r="10" spans="1:13">
      <c r="A10" s="1311"/>
      <c r="B10" s="1320"/>
      <c r="C10" s="1189" t="s">
        <v>423</v>
      </c>
      <c r="D10" s="1190"/>
      <c r="E10" s="134"/>
      <c r="F10" s="1190" t="s">
        <v>423</v>
      </c>
      <c r="G10" s="1190"/>
      <c r="H10" s="134"/>
      <c r="I10" s="1190" t="s">
        <v>423</v>
      </c>
      <c r="J10" s="1190"/>
      <c r="K10" s="134"/>
      <c r="L10" s="121"/>
      <c r="M10" s="135"/>
    </row>
    <row r="11" spans="1:13" ht="25.5" customHeight="1">
      <c r="A11" s="1311"/>
      <c r="B11" s="162" t="s">
        <v>424</v>
      </c>
      <c r="C11" s="1303" t="s">
        <v>628</v>
      </c>
      <c r="D11" s="1304"/>
      <c r="E11" s="1304"/>
      <c r="F11" s="1304"/>
      <c r="G11" s="1304"/>
      <c r="H11" s="1304"/>
      <c r="I11" s="1304"/>
      <c r="J11" s="1304"/>
      <c r="K11" s="1304"/>
      <c r="L11" s="1304"/>
      <c r="M11" s="1305"/>
    </row>
    <row r="12" spans="1:13" ht="162" customHeight="1">
      <c r="A12" s="1311"/>
      <c r="B12" s="162" t="s">
        <v>503</v>
      </c>
      <c r="C12" s="1672" t="s">
        <v>1254</v>
      </c>
      <c r="D12" s="1673"/>
      <c r="E12" s="1673"/>
      <c r="F12" s="1673"/>
      <c r="G12" s="1673"/>
      <c r="H12" s="1673"/>
      <c r="I12" s="1673"/>
      <c r="J12" s="1673"/>
      <c r="K12" s="1673"/>
      <c r="L12" s="1673"/>
      <c r="M12" s="1674"/>
    </row>
    <row r="13" spans="1:13" ht="31.5" customHeight="1">
      <c r="A13" s="1311"/>
      <c r="B13" s="162" t="s">
        <v>504</v>
      </c>
      <c r="C13" s="1306" t="s">
        <v>644</v>
      </c>
      <c r="D13" s="1307"/>
      <c r="E13" s="1307"/>
      <c r="F13" s="1307"/>
      <c r="G13" s="1307"/>
      <c r="H13" s="1307"/>
      <c r="I13" s="1307"/>
      <c r="J13" s="1307"/>
      <c r="K13" s="1307"/>
      <c r="L13" s="1307"/>
      <c r="M13" s="1308"/>
    </row>
    <row r="14" spans="1:13" ht="32.25" customHeight="1">
      <c r="A14" s="1311"/>
      <c r="B14" s="354" t="s">
        <v>505</v>
      </c>
      <c r="C14" s="1289" t="s">
        <v>72</v>
      </c>
      <c r="D14" s="1290"/>
      <c r="E14" s="360" t="s">
        <v>108</v>
      </c>
      <c r="F14" s="1309" t="s">
        <v>610</v>
      </c>
      <c r="G14" s="1290"/>
      <c r="H14" s="1290"/>
      <c r="I14" s="1290"/>
      <c r="J14" s="1290"/>
      <c r="K14" s="1290"/>
      <c r="L14" s="1290"/>
      <c r="M14" s="1291"/>
    </row>
    <row r="15" spans="1:13" ht="17">
      <c r="A15" s="1296" t="s">
        <v>238</v>
      </c>
      <c r="B15" s="151" t="s">
        <v>280</v>
      </c>
      <c r="C15" s="1289" t="s">
        <v>611</v>
      </c>
      <c r="D15" s="1290"/>
      <c r="E15" s="1290"/>
      <c r="F15" s="1290"/>
      <c r="G15" s="1290"/>
      <c r="H15" s="1290"/>
      <c r="I15" s="1290"/>
      <c r="J15" s="1290"/>
      <c r="K15" s="1290"/>
      <c r="L15" s="1290"/>
      <c r="M15" s="1291"/>
    </row>
    <row r="16" spans="1:13" ht="25.5" customHeight="1">
      <c r="A16" s="1297"/>
      <c r="B16" s="151" t="s">
        <v>507</v>
      </c>
      <c r="C16" s="1289" t="s">
        <v>1247</v>
      </c>
      <c r="D16" s="1290"/>
      <c r="E16" s="1290"/>
      <c r="F16" s="1290"/>
      <c r="G16" s="1290"/>
      <c r="H16" s="1290"/>
      <c r="I16" s="1290"/>
      <c r="J16" s="1290"/>
      <c r="K16" s="1290"/>
      <c r="L16" s="1290"/>
      <c r="M16" s="1291"/>
    </row>
    <row r="17" spans="1:13" ht="8.25" customHeight="1">
      <c r="A17" s="1297"/>
      <c r="B17" s="1181" t="s">
        <v>425</v>
      </c>
      <c r="C17" s="138"/>
      <c r="D17" s="13"/>
      <c r="E17" s="13"/>
      <c r="F17" s="13"/>
      <c r="G17" s="13"/>
      <c r="H17" s="13"/>
      <c r="I17" s="13"/>
      <c r="J17" s="13"/>
      <c r="K17" s="13"/>
      <c r="L17" s="13"/>
      <c r="M17" s="14"/>
    </row>
    <row r="18" spans="1:13" ht="9" customHeight="1">
      <c r="A18" s="1297"/>
      <c r="B18" s="1174"/>
      <c r="C18" s="76"/>
      <c r="D18" s="15"/>
      <c r="E18" s="5"/>
      <c r="F18" s="15"/>
      <c r="G18" s="5"/>
      <c r="H18" s="15"/>
      <c r="I18" s="5"/>
      <c r="J18" s="15"/>
      <c r="K18" s="5"/>
      <c r="L18" s="5"/>
      <c r="M18" s="16"/>
    </row>
    <row r="19" spans="1:13" ht="17">
      <c r="A19" s="1297"/>
      <c r="B19" s="1174"/>
      <c r="C19" s="362" t="s">
        <v>426</v>
      </c>
      <c r="D19" s="363"/>
      <c r="E19" s="364" t="s">
        <v>427</v>
      </c>
      <c r="F19" s="363"/>
      <c r="G19" s="364" t="s">
        <v>428</v>
      </c>
      <c r="H19" s="363"/>
      <c r="I19" s="364" t="s">
        <v>429</v>
      </c>
      <c r="J19" s="365"/>
      <c r="K19" s="364"/>
      <c r="L19" s="364"/>
      <c r="M19" s="366"/>
    </row>
    <row r="20" spans="1:13" ht="17">
      <c r="A20" s="1297"/>
      <c r="B20" s="1174"/>
      <c r="C20" s="362" t="s">
        <v>431</v>
      </c>
      <c r="D20" s="367"/>
      <c r="E20" s="364" t="s">
        <v>432</v>
      </c>
      <c r="F20" s="368"/>
      <c r="G20" s="364" t="s">
        <v>433</v>
      </c>
      <c r="H20" s="368"/>
      <c r="I20" s="364"/>
      <c r="J20" s="369"/>
      <c r="K20" s="364"/>
      <c r="L20" s="364"/>
      <c r="M20" s="366"/>
    </row>
    <row r="21" spans="1:13" ht="17">
      <c r="A21" s="1297"/>
      <c r="B21" s="1174"/>
      <c r="C21" s="362" t="s">
        <v>434</v>
      </c>
      <c r="D21" s="367"/>
      <c r="E21" s="364" t="s">
        <v>435</v>
      </c>
      <c r="F21" s="367"/>
      <c r="G21" s="364"/>
      <c r="H21" s="369"/>
      <c r="I21" s="364"/>
      <c r="J21" s="369"/>
      <c r="K21" s="364"/>
      <c r="L21" s="364"/>
      <c r="M21" s="366"/>
    </row>
    <row r="22" spans="1:13" ht="17">
      <c r="A22" s="1297"/>
      <c r="B22" s="1174"/>
      <c r="C22" s="362" t="s">
        <v>105</v>
      </c>
      <c r="D22" s="370" t="s">
        <v>430</v>
      </c>
      <c r="E22" s="364" t="s">
        <v>436</v>
      </c>
      <c r="F22" s="1298" t="s">
        <v>619</v>
      </c>
      <c r="G22" s="1298"/>
      <c r="H22" s="1298"/>
      <c r="I22" s="1298"/>
      <c r="J22" s="1298"/>
      <c r="K22" s="1298"/>
      <c r="L22" s="316"/>
      <c r="M22" s="317"/>
    </row>
    <row r="23" spans="1:13" ht="9.75" customHeight="1">
      <c r="A23" s="1297"/>
      <c r="B23" s="1175"/>
      <c r="C23" s="371"/>
      <c r="D23" s="372"/>
      <c r="E23" s="372"/>
      <c r="F23" s="372"/>
      <c r="G23" s="372"/>
      <c r="H23" s="372"/>
      <c r="I23" s="372"/>
      <c r="J23" s="372"/>
      <c r="K23" s="372"/>
      <c r="L23" s="372"/>
      <c r="M23" s="373"/>
    </row>
    <row r="24" spans="1:13">
      <c r="A24" s="1297"/>
      <c r="B24" s="1181" t="s">
        <v>437</v>
      </c>
      <c r="C24" s="374"/>
      <c r="D24" s="375"/>
      <c r="E24" s="375"/>
      <c r="F24" s="375"/>
      <c r="G24" s="375"/>
      <c r="H24" s="375"/>
      <c r="I24" s="375"/>
      <c r="J24" s="375"/>
      <c r="K24" s="375"/>
      <c r="L24" s="132"/>
      <c r="M24" s="133"/>
    </row>
    <row r="25" spans="1:13" ht="17">
      <c r="A25" s="1297"/>
      <c r="B25" s="1174"/>
      <c r="C25" s="362" t="s">
        <v>438</v>
      </c>
      <c r="D25" s="368"/>
      <c r="E25" s="376"/>
      <c r="F25" s="364" t="s">
        <v>439</v>
      </c>
      <c r="G25" s="367"/>
      <c r="H25" s="376"/>
      <c r="I25" s="364" t="s">
        <v>440</v>
      </c>
      <c r="J25" s="367"/>
      <c r="K25" s="376"/>
      <c r="L25" s="26"/>
      <c r="M25" s="116"/>
    </row>
    <row r="26" spans="1:13" ht="17">
      <c r="A26" s="1297"/>
      <c r="B26" s="1174"/>
      <c r="C26" s="362" t="s">
        <v>441</v>
      </c>
      <c r="D26" s="25"/>
      <c r="E26" s="26"/>
      <c r="F26" s="364" t="s">
        <v>442</v>
      </c>
      <c r="G26" s="370" t="s">
        <v>430</v>
      </c>
      <c r="H26" s="26"/>
      <c r="I26" s="27"/>
      <c r="J26" s="26"/>
      <c r="K26" s="28"/>
      <c r="L26" s="26"/>
      <c r="M26" s="116"/>
    </row>
    <row r="27" spans="1:13">
      <c r="A27" s="1297"/>
      <c r="B27" s="1175"/>
      <c r="C27" s="377"/>
      <c r="D27" s="378"/>
      <c r="E27" s="378"/>
      <c r="F27" s="378"/>
      <c r="G27" s="378"/>
      <c r="H27" s="378"/>
      <c r="I27" s="378"/>
      <c r="J27" s="378"/>
      <c r="K27" s="378"/>
      <c r="L27" s="121"/>
      <c r="M27" s="135"/>
    </row>
    <row r="28" spans="1:13" ht="17">
      <c r="A28" s="1297"/>
      <c r="B28" s="154" t="s">
        <v>443</v>
      </c>
      <c r="C28" s="379"/>
      <c r="D28" s="380"/>
      <c r="E28" s="380"/>
      <c r="F28" s="380"/>
      <c r="G28" s="380"/>
      <c r="H28" s="380"/>
      <c r="I28" s="380"/>
      <c r="J28" s="380"/>
      <c r="K28" s="380"/>
      <c r="L28" s="380"/>
      <c r="M28" s="381"/>
    </row>
    <row r="29" spans="1:13" ht="17">
      <c r="A29" s="1297"/>
      <c r="B29" s="154"/>
      <c r="C29" s="382" t="s">
        <v>444</v>
      </c>
      <c r="D29" s="383" t="s">
        <v>620</v>
      </c>
      <c r="E29" s="376"/>
      <c r="F29" s="384" t="s">
        <v>445</v>
      </c>
      <c r="G29" s="367" t="s">
        <v>354</v>
      </c>
      <c r="H29" s="376"/>
      <c r="I29" s="385" t="s">
        <v>446</v>
      </c>
      <c r="J29" s="386"/>
      <c r="K29" s="387"/>
      <c r="L29" s="388"/>
      <c r="M29" s="389"/>
    </row>
    <row r="30" spans="1:13">
      <c r="A30" s="1297"/>
      <c r="B30" s="153"/>
      <c r="C30" s="371"/>
      <c r="D30" s="372"/>
      <c r="E30" s="372"/>
      <c r="F30" s="372"/>
      <c r="G30" s="372"/>
      <c r="H30" s="372"/>
      <c r="I30" s="372"/>
      <c r="J30" s="372"/>
      <c r="K30" s="372"/>
      <c r="L30" s="372"/>
      <c r="M30" s="373"/>
    </row>
    <row r="31" spans="1:13">
      <c r="A31" s="1297"/>
      <c r="B31" s="1181" t="s">
        <v>447</v>
      </c>
      <c r="C31" s="84"/>
      <c r="D31" s="33"/>
      <c r="E31" s="33"/>
      <c r="F31" s="33"/>
      <c r="G31" s="33"/>
      <c r="H31" s="33"/>
      <c r="I31" s="33"/>
      <c r="J31" s="33"/>
      <c r="K31" s="33"/>
      <c r="L31" s="132"/>
      <c r="M31" s="133"/>
    </row>
    <row r="32" spans="1:13" ht="17">
      <c r="A32" s="1297"/>
      <c r="B32" s="1174"/>
      <c r="C32" s="391" t="s">
        <v>448</v>
      </c>
      <c r="D32" s="36" t="s">
        <v>508</v>
      </c>
      <c r="E32" s="35"/>
      <c r="F32" s="376" t="s">
        <v>449</v>
      </c>
      <c r="G32" s="36" t="s">
        <v>621</v>
      </c>
      <c r="H32" s="35"/>
      <c r="I32" s="385"/>
      <c r="J32" s="35"/>
      <c r="K32" s="35"/>
      <c r="L32" s="26"/>
      <c r="M32" s="116"/>
    </row>
    <row r="33" spans="1:13" ht="17" thickBot="1">
      <c r="A33" s="1297"/>
      <c r="B33" s="1175"/>
      <c r="C33" s="391"/>
      <c r="D33" s="72"/>
      <c r="E33" s="35"/>
      <c r="F33" s="376"/>
      <c r="G33" s="35"/>
      <c r="H33" s="35"/>
      <c r="I33" s="385"/>
      <c r="J33" s="35"/>
      <c r="K33" s="35"/>
      <c r="L33" s="26"/>
      <c r="M33" s="116"/>
    </row>
    <row r="34" spans="1:13">
      <c r="A34" s="1297"/>
      <c r="B34" s="1677" t="s">
        <v>450</v>
      </c>
      <c r="C34" s="395"/>
      <c r="D34" s="396"/>
      <c r="E34" s="396"/>
      <c r="F34" s="396"/>
      <c r="G34" s="396"/>
      <c r="H34" s="396"/>
      <c r="I34" s="396"/>
      <c r="J34" s="396"/>
      <c r="K34" s="396"/>
      <c r="L34" s="396"/>
      <c r="M34" s="398"/>
    </row>
    <row r="35" spans="1:13" ht="17">
      <c r="A35" s="1297"/>
      <c r="B35" s="1678"/>
      <c r="C35" s="88"/>
      <c r="D35" s="352" t="s">
        <v>451</v>
      </c>
      <c r="E35" s="352"/>
      <c r="F35" s="352" t="s">
        <v>1207</v>
      </c>
      <c r="G35" s="352"/>
      <c r="H35" s="492" t="s">
        <v>1208</v>
      </c>
      <c r="I35" s="492"/>
      <c r="J35" s="492" t="s">
        <v>1209</v>
      </c>
      <c r="K35" s="352"/>
      <c r="L35" s="352" t="s">
        <v>1210</v>
      </c>
      <c r="M35" s="963"/>
    </row>
    <row r="36" spans="1:13">
      <c r="A36" s="1297"/>
      <c r="B36" s="1678"/>
      <c r="C36" s="88"/>
      <c r="D36" s="400">
        <v>2023</v>
      </c>
      <c r="E36" s="400">
        <v>20</v>
      </c>
      <c r="F36" s="400">
        <v>2024</v>
      </c>
      <c r="G36" s="400">
        <v>20</v>
      </c>
      <c r="H36" s="400">
        <v>2025</v>
      </c>
      <c r="I36" s="400">
        <v>20</v>
      </c>
      <c r="J36" s="400">
        <v>2026</v>
      </c>
      <c r="K36" s="400">
        <v>20</v>
      </c>
      <c r="L36" s="400">
        <v>2027</v>
      </c>
      <c r="M36" s="400">
        <v>20</v>
      </c>
    </row>
    <row r="37" spans="1:13">
      <c r="A37" s="1297"/>
      <c r="B37" s="1678"/>
      <c r="C37" s="88"/>
      <c r="D37" s="404"/>
      <c r="E37" s="404"/>
      <c r="F37" s="404"/>
      <c r="G37" s="404"/>
      <c r="H37" s="404"/>
      <c r="I37" s="404"/>
      <c r="J37" s="404"/>
      <c r="K37" s="404"/>
      <c r="L37" s="404"/>
      <c r="M37" s="972"/>
    </row>
    <row r="38" spans="1:13" ht="17">
      <c r="A38" s="1297"/>
      <c r="B38" s="1678"/>
      <c r="C38" s="88"/>
      <c r="D38" s="416" t="s">
        <v>1211</v>
      </c>
      <c r="E38" s="416"/>
      <c r="F38" s="400" t="s">
        <v>1212</v>
      </c>
      <c r="G38" s="400"/>
      <c r="H38" s="400" t="s">
        <v>1213</v>
      </c>
      <c r="I38" s="400"/>
      <c r="J38" s="400" t="s">
        <v>1214</v>
      </c>
      <c r="K38" s="400"/>
      <c r="L38" s="400" t="s">
        <v>1215</v>
      </c>
      <c r="M38" s="973"/>
    </row>
    <row r="39" spans="1:13">
      <c r="A39" s="1297"/>
      <c r="B39" s="1678"/>
      <c r="C39" s="88"/>
      <c r="D39" s="400">
        <v>2028</v>
      </c>
      <c r="E39" s="400">
        <v>20</v>
      </c>
      <c r="F39" s="400">
        <v>2029</v>
      </c>
      <c r="G39" s="400">
        <v>20</v>
      </c>
      <c r="H39" s="400">
        <v>2030</v>
      </c>
      <c r="I39" s="400">
        <v>20</v>
      </c>
      <c r="J39" s="400">
        <v>2031</v>
      </c>
      <c r="K39" s="400">
        <v>20</v>
      </c>
      <c r="L39" s="400">
        <v>2032</v>
      </c>
      <c r="M39" s="400">
        <v>20</v>
      </c>
    </row>
    <row r="40" spans="1:13">
      <c r="A40" s="1297"/>
      <c r="B40" s="1678"/>
      <c r="C40" s="88"/>
      <c r="D40" s="404"/>
      <c r="E40" s="6"/>
      <c r="F40" s="404"/>
      <c r="G40" s="404"/>
      <c r="H40" s="404"/>
      <c r="I40" s="404"/>
      <c r="J40" s="404"/>
      <c r="K40" s="404"/>
      <c r="L40" s="404"/>
      <c r="M40" s="972"/>
    </row>
    <row r="41" spans="1:13" ht="17">
      <c r="A41" s="1297"/>
      <c r="B41" s="1678"/>
      <c r="C41" s="88"/>
      <c r="D41" s="400" t="s">
        <v>1216</v>
      </c>
      <c r="E41" s="352"/>
      <c r="F41" s="404"/>
      <c r="G41" s="404"/>
      <c r="H41" s="404"/>
      <c r="J41" s="404"/>
      <c r="K41" s="404"/>
      <c r="L41" s="404"/>
      <c r="M41" s="972"/>
    </row>
    <row r="42" spans="1:13">
      <c r="A42" s="1297"/>
      <c r="B42" s="1678"/>
      <c r="C42" s="88"/>
      <c r="D42" s="400">
        <v>2033</v>
      </c>
      <c r="E42" s="400">
        <v>20</v>
      </c>
      <c r="F42" s="404"/>
      <c r="G42" s="404"/>
      <c r="H42" s="404"/>
      <c r="J42" s="404"/>
      <c r="K42" s="404"/>
      <c r="L42" s="404"/>
      <c r="M42" s="972"/>
    </row>
    <row r="43" spans="1:13" ht="17" thickBot="1">
      <c r="A43" s="1297"/>
      <c r="B43" s="1678"/>
      <c r="C43" s="409"/>
      <c r="D43" s="410"/>
      <c r="E43" s="411"/>
      <c r="F43" s="410"/>
      <c r="G43" s="411"/>
      <c r="H43" s="410"/>
      <c r="I43" s="411"/>
      <c r="J43" s="410"/>
      <c r="K43" s="411"/>
      <c r="L43" s="410"/>
      <c r="M43" s="412"/>
    </row>
    <row r="44" spans="1:13" ht="18" customHeight="1">
      <c r="A44" s="1297"/>
      <c r="B44" s="1181" t="s">
        <v>456</v>
      </c>
      <c r="C44" s="413"/>
      <c r="D44" s="369"/>
      <c r="E44" s="369"/>
      <c r="F44" s="369"/>
      <c r="G44" s="369"/>
      <c r="H44" s="369"/>
      <c r="I44" s="369"/>
      <c r="J44" s="369"/>
      <c r="K44" s="369"/>
      <c r="L44" s="26"/>
      <c r="M44" s="116"/>
    </row>
    <row r="45" spans="1:13" ht="17">
      <c r="A45" s="1297"/>
      <c r="B45" s="1174"/>
      <c r="C45" s="117"/>
      <c r="D45" s="41" t="s">
        <v>93</v>
      </c>
      <c r="E45" s="42" t="s">
        <v>95</v>
      </c>
      <c r="F45" s="1302" t="s">
        <v>457</v>
      </c>
      <c r="G45" s="1177" t="s">
        <v>103</v>
      </c>
      <c r="H45" s="1177"/>
      <c r="I45" s="1177"/>
      <c r="J45" s="1177"/>
      <c r="K45" s="414" t="s">
        <v>458</v>
      </c>
      <c r="L45" s="1219"/>
      <c r="M45" s="1220"/>
    </row>
    <row r="46" spans="1:13" ht="17">
      <c r="A46" s="1297"/>
      <c r="B46" s="1174"/>
      <c r="C46" s="117"/>
      <c r="D46" s="370" t="s">
        <v>430</v>
      </c>
      <c r="E46" s="367"/>
      <c r="F46" s="1302"/>
      <c r="G46" s="1177"/>
      <c r="H46" s="1177"/>
      <c r="I46" s="1177"/>
      <c r="J46" s="1177"/>
      <c r="K46" s="26"/>
      <c r="L46" s="1221"/>
      <c r="M46" s="1222"/>
    </row>
    <row r="47" spans="1:13">
      <c r="A47" s="1297"/>
      <c r="B47" s="1175"/>
      <c r="C47" s="120"/>
      <c r="D47" s="121"/>
      <c r="E47" s="121"/>
      <c r="F47" s="121"/>
      <c r="G47" s="121"/>
      <c r="H47" s="121"/>
      <c r="I47" s="121"/>
      <c r="J47" s="121"/>
      <c r="K47" s="121"/>
      <c r="L47" s="26"/>
      <c r="M47" s="116"/>
    </row>
    <row r="48" spans="1:13" ht="35.25" customHeight="1">
      <c r="A48" s="1297"/>
      <c r="B48" s="162" t="s">
        <v>459</v>
      </c>
      <c r="C48" s="1289" t="s">
        <v>942</v>
      </c>
      <c r="D48" s="1290"/>
      <c r="E48" s="1290"/>
      <c r="F48" s="1290"/>
      <c r="G48" s="1290"/>
      <c r="H48" s="1290"/>
      <c r="I48" s="1290"/>
      <c r="J48" s="1290"/>
      <c r="K48" s="1290"/>
      <c r="L48" s="1290"/>
      <c r="M48" s="1291"/>
    </row>
    <row r="49" spans="1:13" ht="15.75" customHeight="1">
      <c r="A49" s="1297"/>
      <c r="B49" s="151" t="s">
        <v>460</v>
      </c>
      <c r="C49" s="1292" t="s">
        <v>622</v>
      </c>
      <c r="D49" s="1293"/>
      <c r="E49" s="1293"/>
      <c r="F49" s="1293"/>
      <c r="G49" s="1293"/>
      <c r="H49" s="1293"/>
      <c r="I49" s="1293"/>
      <c r="J49" s="1293"/>
      <c r="K49" s="1293"/>
      <c r="L49" s="1293"/>
      <c r="M49" s="1294"/>
    </row>
    <row r="50" spans="1:13" ht="17">
      <c r="A50" s="1297"/>
      <c r="B50" s="151" t="s">
        <v>461</v>
      </c>
      <c r="C50" s="359" t="s">
        <v>623</v>
      </c>
      <c r="D50" s="359"/>
      <c r="E50" s="359"/>
      <c r="F50" s="359"/>
      <c r="G50" s="359"/>
      <c r="H50" s="359"/>
      <c r="I50" s="359"/>
      <c r="J50" s="359"/>
      <c r="K50" s="359"/>
      <c r="L50" s="359"/>
      <c r="M50" s="361"/>
    </row>
    <row r="51" spans="1:13" ht="17">
      <c r="A51" s="1297"/>
      <c r="B51" s="151" t="s">
        <v>462</v>
      </c>
      <c r="C51" s="359">
        <v>2022</v>
      </c>
      <c r="D51" s="359"/>
      <c r="E51" s="359"/>
      <c r="F51" s="359"/>
      <c r="G51" s="359"/>
      <c r="H51" s="359"/>
      <c r="I51" s="359"/>
      <c r="J51" s="359"/>
      <c r="K51" s="359"/>
      <c r="L51" s="359"/>
      <c r="M51" s="361"/>
    </row>
    <row r="52" spans="1:13" ht="15.75" customHeight="1">
      <c r="A52" s="1162" t="s">
        <v>250</v>
      </c>
      <c r="B52" s="155" t="s">
        <v>463</v>
      </c>
      <c r="C52" s="1202" t="s">
        <v>1255</v>
      </c>
      <c r="D52" s="1203"/>
      <c r="E52" s="1203"/>
      <c r="F52" s="1203"/>
      <c r="G52" s="1203"/>
      <c r="H52" s="1203"/>
      <c r="I52" s="1203"/>
      <c r="J52" s="1203"/>
      <c r="K52" s="1203"/>
      <c r="L52" s="1203"/>
      <c r="M52" s="1204"/>
    </row>
    <row r="53" spans="1:13" ht="15.75" customHeight="1">
      <c r="A53" s="1163"/>
      <c r="B53" s="155" t="s">
        <v>465</v>
      </c>
      <c r="C53" s="1202" t="s">
        <v>1256</v>
      </c>
      <c r="D53" s="1203"/>
      <c r="E53" s="1203"/>
      <c r="F53" s="1203"/>
      <c r="G53" s="1203"/>
      <c r="H53" s="1203"/>
      <c r="I53" s="1203"/>
      <c r="J53" s="1203"/>
      <c r="K53" s="1203"/>
      <c r="L53" s="1203"/>
      <c r="M53" s="1204"/>
    </row>
    <row r="54" spans="1:13" ht="17">
      <c r="A54" s="1163"/>
      <c r="B54" s="155" t="s">
        <v>467</v>
      </c>
      <c r="C54" s="1202" t="s">
        <v>612</v>
      </c>
      <c r="D54" s="1203"/>
      <c r="E54" s="1203"/>
      <c r="F54" s="1203"/>
      <c r="G54" s="1203"/>
      <c r="H54" s="1203"/>
      <c r="I54" s="1203"/>
      <c r="J54" s="1203"/>
      <c r="K54" s="1203"/>
      <c r="L54" s="1203"/>
      <c r="M54" s="1204"/>
    </row>
    <row r="55" spans="1:13" ht="15.75" customHeight="1">
      <c r="A55" s="1163"/>
      <c r="B55" s="156" t="s">
        <v>469</v>
      </c>
      <c r="C55" s="1202" t="s">
        <v>613</v>
      </c>
      <c r="D55" s="1203"/>
      <c r="E55" s="1203"/>
      <c r="F55" s="1203"/>
      <c r="G55" s="1203"/>
      <c r="H55" s="1203"/>
      <c r="I55" s="1203"/>
      <c r="J55" s="1203"/>
      <c r="K55" s="1203"/>
      <c r="L55" s="1203"/>
      <c r="M55" s="1204"/>
    </row>
    <row r="56" spans="1:13" ht="15.75" customHeight="1">
      <c r="A56" s="1163"/>
      <c r="B56" s="155" t="s">
        <v>470</v>
      </c>
      <c r="C56" s="1467" t="s">
        <v>1257</v>
      </c>
      <c r="D56" s="1675"/>
      <c r="E56" s="1675"/>
      <c r="F56" s="1675"/>
      <c r="G56" s="1675"/>
      <c r="H56" s="1675"/>
      <c r="I56" s="1675"/>
      <c r="J56" s="1675"/>
      <c r="K56" s="1675"/>
      <c r="L56" s="1675"/>
      <c r="M56" s="1676"/>
    </row>
    <row r="57" spans="1:13" ht="18" thickBot="1">
      <c r="A57" s="1170"/>
      <c r="B57" s="155" t="s">
        <v>472</v>
      </c>
      <c r="C57" s="1202">
        <v>6605400</v>
      </c>
      <c r="D57" s="1203"/>
      <c r="E57" s="1203"/>
      <c r="F57" s="1203"/>
      <c r="G57" s="1203"/>
      <c r="H57" s="1203"/>
      <c r="I57" s="1203"/>
      <c r="J57" s="1203"/>
      <c r="K57" s="1203"/>
      <c r="L57" s="1203"/>
      <c r="M57" s="1204"/>
    </row>
    <row r="58" spans="1:13" ht="15.75" customHeight="1">
      <c r="A58" s="1162" t="s">
        <v>474</v>
      </c>
      <c r="B58" s="157" t="s">
        <v>475</v>
      </c>
      <c r="C58" s="1202" t="s">
        <v>627</v>
      </c>
      <c r="D58" s="1203"/>
      <c r="E58" s="1203"/>
      <c r="F58" s="1203"/>
      <c r="G58" s="1203"/>
      <c r="H58" s="1203"/>
      <c r="I58" s="1203"/>
      <c r="J58" s="1203"/>
      <c r="K58" s="1203"/>
      <c r="L58" s="1203"/>
      <c r="M58" s="1204"/>
    </row>
    <row r="59" spans="1:13" ht="21.75" customHeight="1">
      <c r="A59" s="1163"/>
      <c r="B59" s="157" t="s">
        <v>476</v>
      </c>
      <c r="C59" s="1202" t="s">
        <v>558</v>
      </c>
      <c r="D59" s="1203"/>
      <c r="E59" s="1203"/>
      <c r="F59" s="1203"/>
      <c r="G59" s="1203"/>
      <c r="H59" s="1203"/>
      <c r="I59" s="1203"/>
      <c r="J59" s="1203"/>
      <c r="K59" s="1203"/>
      <c r="L59" s="1203"/>
      <c r="M59" s="1204"/>
    </row>
    <row r="60" spans="1:13" ht="22.5" customHeight="1" thickBot="1">
      <c r="A60" s="1163"/>
      <c r="B60" s="158" t="s">
        <v>294</v>
      </c>
      <c r="C60" s="1202" t="s">
        <v>612</v>
      </c>
      <c r="D60" s="1203"/>
      <c r="E60" s="1203"/>
      <c r="F60" s="1203"/>
      <c r="G60" s="1203"/>
      <c r="H60" s="1203"/>
      <c r="I60" s="1203"/>
      <c r="J60" s="1203"/>
      <c r="K60" s="1203"/>
      <c r="L60" s="1203"/>
      <c r="M60" s="1204"/>
    </row>
    <row r="61" spans="1:13" ht="18" thickBot="1">
      <c r="A61" s="149" t="s">
        <v>254</v>
      </c>
      <c r="B61" s="320"/>
      <c r="C61" s="1288"/>
      <c r="D61" s="1168"/>
      <c r="E61" s="1168"/>
      <c r="F61" s="1168"/>
      <c r="G61" s="1168"/>
      <c r="H61" s="1168"/>
      <c r="I61" s="1168"/>
      <c r="J61" s="1168"/>
      <c r="K61" s="1168"/>
      <c r="L61" s="1168"/>
      <c r="M61" s="1169"/>
    </row>
  </sheetData>
  <mergeCells count="47">
    <mergeCell ref="A2:A14"/>
    <mergeCell ref="C2:M2"/>
    <mergeCell ref="C3:M3"/>
    <mergeCell ref="D4:E4"/>
    <mergeCell ref="F4:G4"/>
    <mergeCell ref="C5:M5"/>
    <mergeCell ref="C6:M6"/>
    <mergeCell ref="C7:D7"/>
    <mergeCell ref="I7:M7"/>
    <mergeCell ref="B8:B10"/>
    <mergeCell ref="C9:D9"/>
    <mergeCell ref="I9:J9"/>
    <mergeCell ref="C10:D10"/>
    <mergeCell ref="F10:G10"/>
    <mergeCell ref="I10:J10"/>
    <mergeCell ref="F9:G9"/>
    <mergeCell ref="C61:M61"/>
    <mergeCell ref="C48:M48"/>
    <mergeCell ref="C49:M49"/>
    <mergeCell ref="A52:A57"/>
    <mergeCell ref="C52:M52"/>
    <mergeCell ref="C53:M53"/>
    <mergeCell ref="C54:M54"/>
    <mergeCell ref="C55:M55"/>
    <mergeCell ref="C56:M56"/>
    <mergeCell ref="C57:M57"/>
    <mergeCell ref="A15:A51"/>
    <mergeCell ref="B17:B23"/>
    <mergeCell ref="B24:B27"/>
    <mergeCell ref="B31:B33"/>
    <mergeCell ref="B34:B43"/>
    <mergeCell ref="B44:B47"/>
    <mergeCell ref="A58:A60"/>
    <mergeCell ref="C58:M58"/>
    <mergeCell ref="C59:M59"/>
    <mergeCell ref="C60:M60"/>
    <mergeCell ref="F45:F46"/>
    <mergeCell ref="G45:J46"/>
    <mergeCell ref="L45:M46"/>
    <mergeCell ref="C16:M16"/>
    <mergeCell ref="F22:K22"/>
    <mergeCell ref="C11:M11"/>
    <mergeCell ref="C12:M12"/>
    <mergeCell ref="C13:M13"/>
    <mergeCell ref="C14:D14"/>
    <mergeCell ref="F14:M14"/>
    <mergeCell ref="C15:M15"/>
  </mergeCells>
  <dataValidations count="7">
    <dataValidation type="list" allowBlank="1" showInputMessage="1" showErrorMessage="1" sqref="I7:M7" xr:uid="{CAE8F34B-4ACC-4D8C-A3DF-717FDBC59229}">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A89C6133-96EB-4504-9818-4FF658D3386E}"/>
    <dataValidation allowBlank="1" showInputMessage="1" showErrorMessage="1" prompt="Determine si el indicador responde a un enfoque (Derechos Humanos, Género, Diferencial, Poblacional, Ambiental y Territorial). Si responde a más de enfoque separelos por ;" sqref="B15" xr:uid="{BB510797-0F46-4364-9A0B-57213E851C08}"/>
    <dataValidation allowBlank="1" showInputMessage="1" showErrorMessage="1" prompt="Identifique la meta ODS a que le apunta el indicador de producto. Seleccione de la lista desplegable." sqref="E14" xr:uid="{DB459B14-C892-4796-BB63-1FBDDE9470DD}"/>
    <dataValidation allowBlank="1" showInputMessage="1" showErrorMessage="1" prompt="Identifique el ODS a que le apunta el indicador de producto. Seleccione de la lista desplegable._x000a_" sqref="B14" xr:uid="{F3BDB230-2482-4F1C-AAD9-247F6BF7D1F4}"/>
    <dataValidation allowBlank="1" showInputMessage="1" showErrorMessage="1" prompt="Incluir una ficha por cada indicador, ya sea de producto o de resultado" sqref="B1" xr:uid="{4AE24AD2-9459-4BBB-9150-6EACAB3DE493}"/>
    <dataValidation allowBlank="1" showInputMessage="1" showErrorMessage="1" prompt="Seleccione de la lista desplegable" sqref="B4 B7 H7" xr:uid="{105CF9A9-E2B3-4D08-9794-571640282EB5}"/>
  </dataValidations>
  <hyperlinks>
    <hyperlink ref="C56" r:id="rId1" xr:uid="{2CC7D390-AFB1-464C-8A51-5D95EDE7D318}"/>
  </hyperlinks>
  <pageMargins left="0.7" right="0.7" top="0.75" bottom="0.75" header="0.3" footer="0.3"/>
  <pageSetup paperSize="9" orientation="portrait" horizontalDpi="1200" verticalDpi="1200"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DEE61-E1A6-4EAB-8AEB-EE0873D1AD51}">
  <sheetPr>
    <tabColor rgb="FF0070C0"/>
  </sheetPr>
  <dimension ref="A1:M62"/>
  <sheetViews>
    <sheetView topLeftCell="A48" zoomScale="90" zoomScaleNormal="90" workbookViewId="0">
      <selection activeCell="C57" sqref="C57:M57"/>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315"/>
      <c r="B1" s="61" t="s">
        <v>646</v>
      </c>
      <c r="C1" s="62"/>
      <c r="D1" s="62"/>
      <c r="E1" s="62"/>
      <c r="F1" s="62"/>
      <c r="G1" s="62"/>
      <c r="H1" s="62"/>
      <c r="I1" s="62"/>
      <c r="J1" s="62"/>
      <c r="K1" s="62"/>
      <c r="L1" s="62"/>
      <c r="M1" s="63"/>
    </row>
    <row r="2" spans="1:13" ht="17">
      <c r="A2" s="1310" t="s">
        <v>414</v>
      </c>
      <c r="B2" s="150" t="s">
        <v>415</v>
      </c>
      <c r="C2" s="1312" t="s">
        <v>767</v>
      </c>
      <c r="D2" s="1313"/>
      <c r="E2" s="1313"/>
      <c r="F2" s="1313"/>
      <c r="G2" s="1313"/>
      <c r="H2" s="1313"/>
      <c r="I2" s="1313"/>
      <c r="J2" s="1313"/>
      <c r="K2" s="1313"/>
      <c r="L2" s="1313"/>
      <c r="M2" s="1314"/>
    </row>
    <row r="3" spans="1:13" ht="43.5" customHeight="1">
      <c r="A3" s="1311"/>
      <c r="B3" s="162" t="s">
        <v>499</v>
      </c>
      <c r="C3" s="1202" t="s">
        <v>595</v>
      </c>
      <c r="D3" s="1422"/>
      <c r="E3" s="1422"/>
      <c r="F3" s="1422"/>
      <c r="G3" s="1422"/>
      <c r="H3" s="1422"/>
      <c r="I3" s="1422"/>
      <c r="J3" s="1422"/>
      <c r="K3" s="1422"/>
      <c r="L3" s="1422"/>
      <c r="M3" s="1423"/>
    </row>
    <row r="4" spans="1:13" ht="17">
      <c r="A4" s="1311"/>
      <c r="B4" s="153" t="s">
        <v>290</v>
      </c>
      <c r="C4" s="122" t="s">
        <v>95</v>
      </c>
      <c r="D4" s="123"/>
      <c r="E4" s="124"/>
      <c r="F4" s="1205" t="s">
        <v>291</v>
      </c>
      <c r="G4" s="1206"/>
      <c r="H4" s="125" t="s">
        <v>354</v>
      </c>
      <c r="I4" s="126"/>
      <c r="J4" s="126"/>
      <c r="K4" s="126"/>
      <c r="L4" s="126"/>
      <c r="M4" s="127"/>
    </row>
    <row r="5" spans="1:13" ht="17">
      <c r="A5" s="1311"/>
      <c r="B5" s="153" t="s">
        <v>418</v>
      </c>
      <c r="C5" s="122" t="s">
        <v>354</v>
      </c>
      <c r="D5" s="126"/>
      <c r="E5" s="126"/>
      <c r="F5" s="126"/>
      <c r="G5" s="126"/>
      <c r="H5" s="126"/>
      <c r="I5" s="126"/>
      <c r="J5" s="126"/>
      <c r="K5" s="126"/>
      <c r="L5" s="126"/>
      <c r="M5" s="127"/>
    </row>
    <row r="6" spans="1:13" ht="17">
      <c r="A6" s="1311"/>
      <c r="B6" s="153" t="s">
        <v>420</v>
      </c>
      <c r="C6" s="122" t="s">
        <v>354</v>
      </c>
      <c r="D6" s="126"/>
      <c r="E6" s="126"/>
      <c r="F6" s="126"/>
      <c r="G6" s="126"/>
      <c r="H6" s="126"/>
      <c r="I6" s="126"/>
      <c r="J6" s="126"/>
      <c r="K6" s="126"/>
      <c r="L6" s="126"/>
      <c r="M6" s="127"/>
    </row>
    <row r="7" spans="1:13" ht="17">
      <c r="A7" s="1311"/>
      <c r="B7" s="162" t="s">
        <v>421</v>
      </c>
      <c r="C7" s="1191" t="s">
        <v>37</v>
      </c>
      <c r="D7" s="1192"/>
      <c r="E7" s="128"/>
      <c r="F7" s="128"/>
      <c r="G7" s="129"/>
      <c r="H7" s="67" t="s">
        <v>294</v>
      </c>
      <c r="I7" s="1193" t="s">
        <v>657</v>
      </c>
      <c r="J7" s="1192"/>
      <c r="K7" s="1192"/>
      <c r="L7" s="1192"/>
      <c r="M7" s="1194"/>
    </row>
    <row r="8" spans="1:13">
      <c r="A8" s="1311"/>
      <c r="B8" s="1273" t="s">
        <v>422</v>
      </c>
      <c r="C8" s="130"/>
      <c r="D8" s="131"/>
      <c r="E8" s="131"/>
      <c r="F8" s="131"/>
      <c r="G8" s="131"/>
      <c r="H8" s="131"/>
      <c r="I8" s="131"/>
      <c r="J8" s="131"/>
      <c r="K8" s="131"/>
      <c r="L8" s="132"/>
      <c r="M8" s="133"/>
    </row>
    <row r="9" spans="1:13">
      <c r="A9" s="1311"/>
      <c r="B9" s="1274"/>
      <c r="C9" s="1189" t="s">
        <v>657</v>
      </c>
      <c r="D9" s="1190"/>
      <c r="E9" s="28"/>
      <c r="F9" s="1190" t="s">
        <v>327</v>
      </c>
      <c r="G9" s="1190"/>
      <c r="H9" s="28"/>
      <c r="I9" s="1190"/>
      <c r="J9" s="1190"/>
      <c r="K9" s="28"/>
      <c r="L9" s="26"/>
      <c r="M9" s="116"/>
    </row>
    <row r="10" spans="1:13">
      <c r="A10" s="1311"/>
      <c r="B10" s="1287"/>
      <c r="C10" s="1189" t="s">
        <v>423</v>
      </c>
      <c r="D10" s="1190"/>
      <c r="E10" s="134"/>
      <c r="F10" s="1190" t="s">
        <v>423</v>
      </c>
      <c r="G10" s="1190"/>
      <c r="H10" s="134"/>
      <c r="I10" s="1190" t="s">
        <v>423</v>
      </c>
      <c r="J10" s="1190"/>
      <c r="K10" s="134"/>
      <c r="L10" s="121"/>
      <c r="M10" s="135"/>
    </row>
    <row r="11" spans="1:13" ht="36" customHeight="1">
      <c r="A11" s="1311"/>
      <c r="B11" s="162" t="s">
        <v>424</v>
      </c>
      <c r="C11" s="1400" t="s">
        <v>658</v>
      </c>
      <c r="D11" s="1398"/>
      <c r="E11" s="1398"/>
      <c r="F11" s="1398"/>
      <c r="G11" s="1398"/>
      <c r="H11" s="1398"/>
      <c r="I11" s="1398"/>
      <c r="J11" s="1398"/>
      <c r="K11" s="1398"/>
      <c r="L11" s="1398"/>
      <c r="M11" s="1399"/>
    </row>
    <row r="12" spans="1:13" ht="222" customHeight="1">
      <c r="A12" s="1311"/>
      <c r="B12" s="162" t="s">
        <v>503</v>
      </c>
      <c r="C12" s="1400" t="s">
        <v>912</v>
      </c>
      <c r="D12" s="1398"/>
      <c r="E12" s="1398"/>
      <c r="F12" s="1398"/>
      <c r="G12" s="1398"/>
      <c r="H12" s="1398"/>
      <c r="I12" s="1398"/>
      <c r="J12" s="1398"/>
      <c r="K12" s="1398"/>
      <c r="L12" s="1398"/>
      <c r="M12" s="1399"/>
    </row>
    <row r="13" spans="1:13" ht="34">
      <c r="A13" s="1311"/>
      <c r="B13" s="162" t="s">
        <v>504</v>
      </c>
      <c r="C13" s="421"/>
      <c r="D13" s="387"/>
      <c r="E13" s="387"/>
      <c r="F13" s="387"/>
      <c r="G13" s="387"/>
      <c r="H13" s="387"/>
      <c r="I13" s="387"/>
      <c r="J13" s="387"/>
      <c r="K13" s="387"/>
      <c r="L13" s="136"/>
      <c r="M13" s="137"/>
    </row>
    <row r="14" spans="1:13" ht="17">
      <c r="A14" s="1311"/>
      <c r="B14" s="1273" t="s">
        <v>505</v>
      </c>
      <c r="C14" s="1400" t="s">
        <v>72</v>
      </c>
      <c r="D14" s="1398"/>
      <c r="E14" s="360" t="s">
        <v>108</v>
      </c>
      <c r="F14" s="1397" t="s">
        <v>659</v>
      </c>
      <c r="G14" s="1398"/>
      <c r="H14" s="1398"/>
      <c r="I14" s="1398"/>
      <c r="J14" s="1398"/>
      <c r="K14" s="1398"/>
      <c r="L14" s="1398"/>
      <c r="M14" s="1399"/>
    </row>
    <row r="15" spans="1:13">
      <c r="A15" s="1311"/>
      <c r="B15" s="1274"/>
      <c r="C15" s="1400" t="s">
        <v>660</v>
      </c>
      <c r="D15" s="1398"/>
      <c r="E15" s="1398"/>
      <c r="F15" s="1398"/>
      <c r="G15" s="1398"/>
      <c r="H15" s="1398"/>
      <c r="I15" s="1398"/>
      <c r="J15" s="1398"/>
      <c r="K15" s="1398"/>
      <c r="L15" s="1398"/>
      <c r="M15" s="1399"/>
    </row>
    <row r="16" spans="1:13" ht="17">
      <c r="A16" s="1296" t="s">
        <v>238</v>
      </c>
      <c r="B16" s="151" t="s">
        <v>280</v>
      </c>
      <c r="C16" s="1400" t="s">
        <v>11</v>
      </c>
      <c r="D16" s="1398"/>
      <c r="E16" s="1398"/>
      <c r="F16" s="1398"/>
      <c r="G16" s="1398"/>
      <c r="H16" s="1398"/>
      <c r="I16" s="1398"/>
      <c r="J16" s="1398"/>
      <c r="K16" s="1398"/>
      <c r="L16" s="1398"/>
      <c r="M16" s="1399"/>
    </row>
    <row r="17" spans="1:13" ht="17">
      <c r="A17" s="1297"/>
      <c r="B17" s="151" t="s">
        <v>507</v>
      </c>
      <c r="C17" s="1400" t="s">
        <v>661</v>
      </c>
      <c r="D17" s="1398"/>
      <c r="E17" s="1398"/>
      <c r="F17" s="1398"/>
      <c r="G17" s="1398"/>
      <c r="H17" s="1398"/>
      <c r="I17" s="1398"/>
      <c r="J17" s="1398"/>
      <c r="K17" s="1398"/>
      <c r="L17" s="1398"/>
      <c r="M17" s="1399"/>
    </row>
    <row r="18" spans="1:13" ht="8.25" customHeight="1">
      <c r="A18" s="1297"/>
      <c r="B18" s="1181" t="s">
        <v>425</v>
      </c>
      <c r="C18" s="138"/>
      <c r="D18" s="13"/>
      <c r="E18" s="13"/>
      <c r="F18" s="13"/>
      <c r="G18" s="13"/>
      <c r="H18" s="13"/>
      <c r="I18" s="13"/>
      <c r="J18" s="13"/>
      <c r="K18" s="13"/>
      <c r="L18" s="13"/>
      <c r="M18" s="14"/>
    </row>
    <row r="19" spans="1:13" ht="9" customHeight="1">
      <c r="A19" s="1297"/>
      <c r="B19" s="1174"/>
      <c r="C19" s="76"/>
      <c r="D19" s="15"/>
      <c r="E19" s="5"/>
      <c r="F19" s="15"/>
      <c r="G19" s="5"/>
      <c r="H19" s="15"/>
      <c r="I19" s="5"/>
      <c r="J19" s="15"/>
      <c r="K19" s="5"/>
      <c r="L19" s="5"/>
      <c r="M19" s="16"/>
    </row>
    <row r="20" spans="1:13" ht="17">
      <c r="A20" s="1297"/>
      <c r="B20" s="1174"/>
      <c r="C20" s="362" t="s">
        <v>426</v>
      </c>
      <c r="D20" s="363"/>
      <c r="E20" s="364" t="s">
        <v>427</v>
      </c>
      <c r="F20" s="363"/>
      <c r="G20" s="364" t="s">
        <v>428</v>
      </c>
      <c r="H20" s="363"/>
      <c r="I20" s="364" t="s">
        <v>429</v>
      </c>
      <c r="J20" s="365"/>
      <c r="K20" s="364"/>
      <c r="L20" s="364"/>
      <c r="M20" s="366"/>
    </row>
    <row r="21" spans="1:13" ht="17">
      <c r="A21" s="1297"/>
      <c r="B21" s="1174"/>
      <c r="C21" s="362" t="s">
        <v>431</v>
      </c>
      <c r="D21" s="367"/>
      <c r="E21" s="364" t="s">
        <v>432</v>
      </c>
      <c r="F21" s="368"/>
      <c r="G21" s="364" t="s">
        <v>433</v>
      </c>
      <c r="H21" s="368"/>
      <c r="I21" s="364"/>
      <c r="J21" s="369"/>
      <c r="K21" s="364"/>
      <c r="L21" s="364"/>
      <c r="M21" s="366"/>
    </row>
    <row r="22" spans="1:13" ht="17">
      <c r="A22" s="1297"/>
      <c r="B22" s="1174"/>
      <c r="C22" s="362" t="s">
        <v>434</v>
      </c>
      <c r="D22" s="367"/>
      <c r="E22" s="364" t="s">
        <v>435</v>
      </c>
      <c r="F22" s="367"/>
      <c r="G22" s="364"/>
      <c r="H22" s="369"/>
      <c r="I22" s="364"/>
      <c r="J22" s="369"/>
      <c r="K22" s="364"/>
      <c r="L22" s="364"/>
      <c r="M22" s="366"/>
    </row>
    <row r="23" spans="1:13" ht="17">
      <c r="A23" s="1297"/>
      <c r="B23" s="1174"/>
      <c r="C23" s="362" t="s">
        <v>105</v>
      </c>
      <c r="D23" s="368" t="s">
        <v>509</v>
      </c>
      <c r="E23" s="364" t="s">
        <v>436</v>
      </c>
      <c r="F23" s="316"/>
      <c r="G23" s="316"/>
      <c r="H23" s="316" t="s">
        <v>662</v>
      </c>
      <c r="I23" s="316"/>
      <c r="J23" s="316"/>
      <c r="K23" s="316"/>
      <c r="L23" s="316"/>
      <c r="M23" s="317"/>
    </row>
    <row r="24" spans="1:13" ht="9.75" customHeight="1">
      <c r="A24" s="1297"/>
      <c r="B24" s="1175"/>
      <c r="C24" s="371"/>
      <c r="D24" s="372"/>
      <c r="E24" s="372"/>
      <c r="F24" s="372"/>
      <c r="G24" s="372"/>
      <c r="H24" s="372"/>
      <c r="I24" s="372"/>
      <c r="J24" s="372"/>
      <c r="K24" s="372"/>
      <c r="L24" s="372"/>
      <c r="M24" s="373"/>
    </row>
    <row r="25" spans="1:13">
      <c r="A25" s="1297"/>
      <c r="B25" s="1181" t="s">
        <v>437</v>
      </c>
      <c r="C25" s="374"/>
      <c r="D25" s="375"/>
      <c r="E25" s="375"/>
      <c r="F25" s="375"/>
      <c r="G25" s="375"/>
      <c r="H25" s="375"/>
      <c r="I25" s="375"/>
      <c r="J25" s="375"/>
      <c r="K25" s="375"/>
      <c r="L25" s="132"/>
      <c r="M25" s="133"/>
    </row>
    <row r="26" spans="1:13" ht="17">
      <c r="A26" s="1297"/>
      <c r="B26" s="1174"/>
      <c r="C26" s="362" t="s">
        <v>438</v>
      </c>
      <c r="D26" s="368"/>
      <c r="E26" s="376"/>
      <c r="F26" s="364" t="s">
        <v>439</v>
      </c>
      <c r="G26" s="367"/>
      <c r="H26" s="376"/>
      <c r="I26" s="364" t="s">
        <v>440</v>
      </c>
      <c r="J26" s="367" t="s">
        <v>509</v>
      </c>
      <c r="K26" s="376"/>
      <c r="L26" s="26"/>
      <c r="M26" s="116"/>
    </row>
    <row r="27" spans="1:13" ht="17">
      <c r="A27" s="1297"/>
      <c r="B27" s="1174"/>
      <c r="C27" s="362" t="s">
        <v>441</v>
      </c>
      <c r="D27" s="25"/>
      <c r="E27" s="26"/>
      <c r="F27" s="364" t="s">
        <v>442</v>
      </c>
      <c r="G27" s="368"/>
      <c r="H27" s="26"/>
      <c r="I27" s="27"/>
      <c r="J27" s="26"/>
      <c r="K27" s="28"/>
      <c r="L27" s="26"/>
      <c r="M27" s="116"/>
    </row>
    <row r="28" spans="1:13">
      <c r="A28" s="1297"/>
      <c r="B28" s="1175"/>
      <c r="C28" s="377"/>
      <c r="D28" s="378"/>
      <c r="E28" s="378"/>
      <c r="F28" s="378"/>
      <c r="G28" s="378"/>
      <c r="H28" s="378"/>
      <c r="I28" s="378"/>
      <c r="J28" s="378"/>
      <c r="K28" s="378"/>
      <c r="L28" s="121"/>
      <c r="M28" s="135"/>
    </row>
    <row r="29" spans="1:13" ht="17">
      <c r="A29" s="1297"/>
      <c r="B29" s="154" t="s">
        <v>443</v>
      </c>
      <c r="C29" s="379"/>
      <c r="D29" s="380"/>
      <c r="E29" s="380"/>
      <c r="F29" s="380"/>
      <c r="G29" s="380"/>
      <c r="H29" s="380"/>
      <c r="I29" s="380"/>
      <c r="J29" s="380"/>
      <c r="K29" s="380"/>
      <c r="L29" s="380"/>
      <c r="M29" s="381"/>
    </row>
    <row r="30" spans="1:13" ht="17">
      <c r="A30" s="1297"/>
      <c r="B30" s="154"/>
      <c r="C30" s="382" t="s">
        <v>444</v>
      </c>
      <c r="D30" s="422" t="s">
        <v>663</v>
      </c>
      <c r="E30" s="376"/>
      <c r="F30" s="385" t="s">
        <v>445</v>
      </c>
      <c r="G30" s="368" t="s">
        <v>516</v>
      </c>
      <c r="H30" s="376"/>
      <c r="I30" s="385" t="s">
        <v>446</v>
      </c>
      <c r="J30" s="1397" t="s">
        <v>664</v>
      </c>
      <c r="K30" s="1398"/>
      <c r="L30" s="1611"/>
      <c r="M30" s="389"/>
    </row>
    <row r="31" spans="1:13">
      <c r="A31" s="1297"/>
      <c r="B31" s="153"/>
      <c r="C31" s="371"/>
      <c r="D31" s="372"/>
      <c r="E31" s="372"/>
      <c r="F31" s="372"/>
      <c r="G31" s="372"/>
      <c r="H31" s="372"/>
      <c r="I31" s="372"/>
      <c r="J31" s="372"/>
      <c r="K31" s="372"/>
      <c r="L31" s="372"/>
      <c r="M31" s="373"/>
    </row>
    <row r="32" spans="1:13">
      <c r="A32" s="1297"/>
      <c r="B32" s="1181" t="s">
        <v>447</v>
      </c>
      <c r="C32" s="84"/>
      <c r="D32" s="33"/>
      <c r="E32" s="33"/>
      <c r="F32" s="33"/>
      <c r="G32" s="33"/>
      <c r="H32" s="33"/>
      <c r="I32" s="33"/>
      <c r="J32" s="33"/>
      <c r="K32" s="33"/>
      <c r="L32" s="132"/>
      <c r="M32" s="133"/>
    </row>
    <row r="33" spans="1:13" ht="17">
      <c r="A33" s="1297"/>
      <c r="B33" s="1174"/>
      <c r="C33" s="391" t="s">
        <v>448</v>
      </c>
      <c r="D33" s="34">
        <v>2023</v>
      </c>
      <c r="E33" s="35"/>
      <c r="F33" s="376" t="s">
        <v>449</v>
      </c>
      <c r="G33" s="36" t="s">
        <v>482</v>
      </c>
      <c r="H33" s="35"/>
      <c r="I33" s="385"/>
      <c r="J33" s="35"/>
      <c r="K33" s="35"/>
      <c r="L33" s="26"/>
      <c r="M33" s="116"/>
    </row>
    <row r="34" spans="1:13">
      <c r="A34" s="1297"/>
      <c r="B34" s="1175"/>
      <c r="C34" s="371"/>
      <c r="D34" s="37"/>
      <c r="E34" s="38"/>
      <c r="F34" s="372"/>
      <c r="G34" s="38"/>
      <c r="H34" s="38"/>
      <c r="I34" s="415"/>
      <c r="J34" s="38"/>
      <c r="K34" s="38"/>
      <c r="L34" s="121"/>
      <c r="M34" s="135"/>
    </row>
    <row r="35" spans="1:13">
      <c r="A35" s="1297"/>
      <c r="B35" s="1181" t="s">
        <v>450</v>
      </c>
      <c r="C35" s="86"/>
      <c r="D35" s="73"/>
      <c r="E35" s="73"/>
      <c r="F35" s="73"/>
      <c r="G35" s="73"/>
      <c r="H35" s="73"/>
      <c r="I35" s="73"/>
      <c r="J35" s="73"/>
      <c r="K35" s="73"/>
      <c r="L35" s="73"/>
      <c r="M35" s="87"/>
    </row>
    <row r="36" spans="1:13">
      <c r="A36" s="1297"/>
      <c r="B36" s="1174"/>
      <c r="C36" s="88"/>
      <c r="D36" s="6">
        <v>2023</v>
      </c>
      <c r="E36" s="6"/>
      <c r="F36" s="6">
        <v>2024</v>
      </c>
      <c r="G36" s="6"/>
      <c r="H36" s="318">
        <v>2025</v>
      </c>
      <c r="I36" s="318"/>
      <c r="J36" s="318">
        <v>2026</v>
      </c>
      <c r="K36" s="6"/>
      <c r="L36" s="6">
        <v>2027</v>
      </c>
      <c r="M36" s="40"/>
    </row>
    <row r="37" spans="1:13">
      <c r="A37" s="1297"/>
      <c r="B37" s="1174"/>
      <c r="C37" s="88"/>
      <c r="D37" s="301">
        <v>4</v>
      </c>
      <c r="E37" s="9"/>
      <c r="F37" s="301">
        <v>4</v>
      </c>
      <c r="G37" s="9"/>
      <c r="H37" s="301">
        <v>4</v>
      </c>
      <c r="I37" s="9"/>
      <c r="J37" s="301">
        <v>4</v>
      </c>
      <c r="K37" s="9"/>
      <c r="L37" s="301">
        <v>4</v>
      </c>
      <c r="M37" s="100"/>
    </row>
    <row r="38" spans="1:13">
      <c r="A38" s="1297"/>
      <c r="B38" s="1174"/>
      <c r="C38" s="88"/>
      <c r="D38" s="6">
        <v>2028</v>
      </c>
      <c r="E38" s="6"/>
      <c r="F38" s="6">
        <v>2029</v>
      </c>
      <c r="G38" s="6"/>
      <c r="H38" s="318">
        <v>2030</v>
      </c>
      <c r="I38" s="318"/>
      <c r="J38" s="318">
        <v>2031</v>
      </c>
      <c r="K38" s="6"/>
      <c r="L38" s="6">
        <v>2032</v>
      </c>
      <c r="M38" s="16"/>
    </row>
    <row r="39" spans="1:13">
      <c r="A39" s="1297"/>
      <c r="B39" s="1174"/>
      <c r="C39" s="88"/>
      <c r="D39" s="301">
        <v>4</v>
      </c>
      <c r="E39" s="9"/>
      <c r="F39" s="301">
        <v>4</v>
      </c>
      <c r="G39" s="9"/>
      <c r="H39" s="301">
        <v>4</v>
      </c>
      <c r="I39" s="9"/>
      <c r="J39" s="301">
        <v>4</v>
      </c>
      <c r="K39" s="9"/>
      <c r="L39" s="301">
        <v>4</v>
      </c>
      <c r="M39" s="100"/>
    </row>
    <row r="40" spans="1:13">
      <c r="A40" s="1297"/>
      <c r="B40" s="1174"/>
      <c r="C40" s="88"/>
      <c r="D40" s="6">
        <v>2033</v>
      </c>
      <c r="E40" s="6"/>
      <c r="F40" s="6">
        <v>2034</v>
      </c>
      <c r="G40" s="6"/>
      <c r="H40" s="318" t="s">
        <v>665</v>
      </c>
      <c r="I40" s="318"/>
      <c r="J40" s="69"/>
      <c r="K40" s="70"/>
      <c r="L40" s="69"/>
      <c r="M40" s="418"/>
    </row>
    <row r="41" spans="1:13">
      <c r="A41" s="1297"/>
      <c r="B41" s="1174"/>
      <c r="C41" s="88"/>
      <c r="D41" s="301">
        <v>4</v>
      </c>
      <c r="E41" s="9"/>
      <c r="F41" s="301">
        <v>4</v>
      </c>
      <c r="G41" s="9"/>
      <c r="H41" s="301">
        <v>48</v>
      </c>
      <c r="I41" s="9"/>
      <c r="J41" s="1278"/>
      <c r="K41" s="1278"/>
      <c r="L41" s="1223"/>
      <c r="M41" s="1679"/>
    </row>
    <row r="42" spans="1:13">
      <c r="A42" s="1297"/>
      <c r="B42" s="1174"/>
      <c r="C42" s="88"/>
      <c r="D42" s="69"/>
      <c r="E42" s="70"/>
      <c r="F42" s="69"/>
      <c r="G42" s="70"/>
      <c r="H42" s="69"/>
      <c r="I42" s="70"/>
      <c r="J42" s="69"/>
      <c r="K42" s="70"/>
      <c r="L42" s="69"/>
      <c r="M42" s="71"/>
    </row>
    <row r="43" spans="1:13">
      <c r="A43" s="1297"/>
      <c r="B43" s="1174"/>
      <c r="C43" s="88"/>
      <c r="D43" s="1278"/>
      <c r="E43" s="1278"/>
      <c r="F43" s="1278"/>
      <c r="G43" s="1278"/>
      <c r="H43" s="1278"/>
      <c r="I43" s="1278"/>
      <c r="J43" s="102"/>
      <c r="K43" s="6"/>
      <c r="L43" s="102"/>
      <c r="M43" s="90"/>
    </row>
    <row r="44" spans="1:13">
      <c r="A44" s="1297"/>
      <c r="B44" s="1174"/>
      <c r="C44" s="89"/>
      <c r="D44" s="10"/>
      <c r="E44" s="99"/>
      <c r="F44" s="10"/>
      <c r="G44" s="99"/>
      <c r="H44" s="97"/>
      <c r="I44" s="74"/>
      <c r="J44" s="97"/>
      <c r="K44" s="74"/>
      <c r="L44" s="97"/>
      <c r="M44" s="75"/>
    </row>
    <row r="45" spans="1:13" ht="18" customHeight="1">
      <c r="A45" s="1297"/>
      <c r="B45" s="1181" t="s">
        <v>456</v>
      </c>
      <c r="C45" s="374"/>
      <c r="D45" s="375"/>
      <c r="E45" s="375"/>
      <c r="F45" s="375"/>
      <c r="G45" s="375"/>
      <c r="H45" s="375"/>
      <c r="I45" s="375"/>
      <c r="J45" s="375"/>
      <c r="K45" s="375"/>
      <c r="L45" s="26"/>
      <c r="M45" s="116"/>
    </row>
    <row r="46" spans="1:13" ht="17">
      <c r="A46" s="1297"/>
      <c r="B46" s="1174"/>
      <c r="C46" s="117"/>
      <c r="D46" s="41" t="s">
        <v>93</v>
      </c>
      <c r="E46" s="42" t="s">
        <v>95</v>
      </c>
      <c r="F46" s="1302" t="s">
        <v>457</v>
      </c>
      <c r="G46" s="1177" t="s">
        <v>101</v>
      </c>
      <c r="H46" s="1177"/>
      <c r="I46" s="1177"/>
      <c r="J46" s="1177"/>
      <c r="K46" s="414" t="s">
        <v>458</v>
      </c>
      <c r="L46" s="1219"/>
      <c r="M46" s="1220"/>
    </row>
    <row r="47" spans="1:13">
      <c r="A47" s="1297"/>
      <c r="B47" s="1174"/>
      <c r="C47" s="117"/>
      <c r="D47" s="119" t="s">
        <v>509</v>
      </c>
      <c r="E47" s="367"/>
      <c r="F47" s="1302"/>
      <c r="G47" s="1177"/>
      <c r="H47" s="1177"/>
      <c r="I47" s="1177"/>
      <c r="J47" s="1177"/>
      <c r="K47" s="26"/>
      <c r="L47" s="1221"/>
      <c r="M47" s="1222"/>
    </row>
    <row r="48" spans="1:13">
      <c r="A48" s="1297"/>
      <c r="B48" s="1175"/>
      <c r="C48" s="120"/>
      <c r="D48" s="121"/>
      <c r="E48" s="121"/>
      <c r="F48" s="121"/>
      <c r="G48" s="121"/>
      <c r="H48" s="121"/>
      <c r="I48" s="121"/>
      <c r="J48" s="121"/>
      <c r="K48" s="121"/>
      <c r="L48" s="26"/>
      <c r="M48" s="116"/>
    </row>
    <row r="49" spans="1:13" ht="60.75" customHeight="1">
      <c r="A49" s="1297"/>
      <c r="B49" s="162" t="s">
        <v>459</v>
      </c>
      <c r="C49" s="1400" t="s">
        <v>666</v>
      </c>
      <c r="D49" s="1398"/>
      <c r="E49" s="1398"/>
      <c r="F49" s="1398"/>
      <c r="G49" s="1398"/>
      <c r="H49" s="1398"/>
      <c r="I49" s="1398"/>
      <c r="J49" s="1398"/>
      <c r="K49" s="1398"/>
      <c r="L49" s="1398"/>
      <c r="M49" s="1399"/>
    </row>
    <row r="50" spans="1:13" ht="17">
      <c r="A50" s="1297"/>
      <c r="B50" s="151" t="s">
        <v>460</v>
      </c>
      <c r="C50" s="1400" t="s">
        <v>667</v>
      </c>
      <c r="D50" s="1398"/>
      <c r="E50" s="1398"/>
      <c r="F50" s="1398"/>
      <c r="G50" s="1398"/>
      <c r="H50" s="1398"/>
      <c r="I50" s="1398"/>
      <c r="J50" s="1398"/>
      <c r="K50" s="1398"/>
      <c r="L50" s="1398"/>
      <c r="M50" s="1399"/>
    </row>
    <row r="51" spans="1:13" ht="17">
      <c r="A51" s="1297"/>
      <c r="B51" s="151" t="s">
        <v>461</v>
      </c>
      <c r="C51" s="1400" t="s">
        <v>668</v>
      </c>
      <c r="D51" s="1398"/>
      <c r="E51" s="1398"/>
      <c r="F51" s="1398"/>
      <c r="G51" s="1398"/>
      <c r="H51" s="1398"/>
      <c r="I51" s="1398"/>
      <c r="J51" s="1398"/>
      <c r="K51" s="1398"/>
      <c r="L51" s="1398"/>
      <c r="M51" s="1399"/>
    </row>
    <row r="52" spans="1:13" ht="17">
      <c r="A52" s="1297"/>
      <c r="B52" s="151" t="s">
        <v>462</v>
      </c>
      <c r="C52" s="1484" t="s">
        <v>669</v>
      </c>
      <c r="D52" s="1398"/>
      <c r="E52" s="1398"/>
      <c r="F52" s="1398"/>
      <c r="G52" s="1398"/>
      <c r="H52" s="1398"/>
      <c r="I52" s="1398"/>
      <c r="J52" s="1398"/>
      <c r="K52" s="1398"/>
      <c r="L52" s="1398"/>
      <c r="M52" s="1399"/>
    </row>
    <row r="53" spans="1:13" ht="15.75" customHeight="1">
      <c r="A53" s="1162" t="s">
        <v>250</v>
      </c>
      <c r="B53" s="155" t="s">
        <v>463</v>
      </c>
      <c r="C53" s="1164" t="s">
        <v>670</v>
      </c>
      <c r="D53" s="1165"/>
      <c r="E53" s="1165"/>
      <c r="F53" s="1165"/>
      <c r="G53" s="1165"/>
      <c r="H53" s="1165"/>
      <c r="I53" s="1165"/>
      <c r="J53" s="1165"/>
      <c r="K53" s="1165"/>
      <c r="L53" s="1165"/>
      <c r="M53" s="1166"/>
    </row>
    <row r="54" spans="1:13" ht="17">
      <c r="A54" s="1163"/>
      <c r="B54" s="155" t="s">
        <v>465</v>
      </c>
      <c r="C54" s="1164" t="s">
        <v>671</v>
      </c>
      <c r="D54" s="1165"/>
      <c r="E54" s="1165"/>
      <c r="F54" s="1165"/>
      <c r="G54" s="1165"/>
      <c r="H54" s="1165"/>
      <c r="I54" s="1165"/>
      <c r="J54" s="1165"/>
      <c r="K54" s="1165"/>
      <c r="L54" s="1165"/>
      <c r="M54" s="1166"/>
    </row>
    <row r="55" spans="1:13" ht="17">
      <c r="A55" s="1163"/>
      <c r="B55" s="155" t="s">
        <v>467</v>
      </c>
      <c r="C55" s="1164" t="s">
        <v>672</v>
      </c>
      <c r="D55" s="1165"/>
      <c r="E55" s="1165"/>
      <c r="F55" s="1165"/>
      <c r="G55" s="1165"/>
      <c r="H55" s="1165"/>
      <c r="I55" s="1165"/>
      <c r="J55" s="1165"/>
      <c r="K55" s="1165"/>
      <c r="L55" s="1165"/>
      <c r="M55" s="1166"/>
    </row>
    <row r="56" spans="1:13" ht="15.75" customHeight="1">
      <c r="A56" s="1163"/>
      <c r="B56" s="156" t="s">
        <v>469</v>
      </c>
      <c r="C56" s="1164" t="s">
        <v>673</v>
      </c>
      <c r="D56" s="1165"/>
      <c r="E56" s="1165"/>
      <c r="F56" s="1165"/>
      <c r="G56" s="1165"/>
      <c r="H56" s="1165"/>
      <c r="I56" s="1165"/>
      <c r="J56" s="1165"/>
      <c r="K56" s="1165"/>
      <c r="L56" s="1165"/>
      <c r="M56" s="1166"/>
    </row>
    <row r="57" spans="1:13" ht="15.75" customHeight="1">
      <c r="A57" s="1163"/>
      <c r="B57" s="155" t="s">
        <v>470</v>
      </c>
      <c r="C57" s="1295" t="s">
        <v>655</v>
      </c>
      <c r="D57" s="1165"/>
      <c r="E57" s="1165"/>
      <c r="F57" s="1165"/>
      <c r="G57" s="1165"/>
      <c r="H57" s="1165"/>
      <c r="I57" s="1165"/>
      <c r="J57" s="1165"/>
      <c r="K57" s="1165"/>
      <c r="L57" s="1165"/>
      <c r="M57" s="1166"/>
    </row>
    <row r="58" spans="1:13" ht="18" thickBot="1">
      <c r="A58" s="1170"/>
      <c r="B58" s="155" t="s">
        <v>472</v>
      </c>
      <c r="C58" s="1164">
        <v>3053985853</v>
      </c>
      <c r="D58" s="1165"/>
      <c r="E58" s="1165"/>
      <c r="F58" s="1165"/>
      <c r="G58" s="1165"/>
      <c r="H58" s="1165"/>
      <c r="I58" s="1165"/>
      <c r="J58" s="1165"/>
      <c r="K58" s="1165"/>
      <c r="L58" s="1165"/>
      <c r="M58" s="1166"/>
    </row>
    <row r="59" spans="1:13" ht="15.75" customHeight="1">
      <c r="A59" s="1162" t="s">
        <v>474</v>
      </c>
      <c r="B59" s="157" t="s">
        <v>475</v>
      </c>
      <c r="C59" s="1164" t="s">
        <v>674</v>
      </c>
      <c r="D59" s="1165"/>
      <c r="E59" s="1165"/>
      <c r="F59" s="1165"/>
      <c r="G59" s="1165"/>
      <c r="H59" s="1165"/>
      <c r="I59" s="1165"/>
      <c r="J59" s="1165"/>
      <c r="K59" s="1165"/>
      <c r="L59" s="1165"/>
      <c r="M59" s="1166"/>
    </row>
    <row r="60" spans="1:13" ht="30" customHeight="1">
      <c r="A60" s="1163"/>
      <c r="B60" s="157" t="s">
        <v>476</v>
      </c>
      <c r="C60" s="1164" t="s">
        <v>675</v>
      </c>
      <c r="D60" s="1165"/>
      <c r="E60" s="1165"/>
      <c r="F60" s="1165"/>
      <c r="G60" s="1165"/>
      <c r="H60" s="1165"/>
      <c r="I60" s="1165"/>
      <c r="J60" s="1165"/>
      <c r="K60" s="1165"/>
      <c r="L60" s="1165"/>
      <c r="M60" s="1166"/>
    </row>
    <row r="61" spans="1:13" ht="30" customHeight="1" thickBot="1">
      <c r="A61" s="1163"/>
      <c r="B61" s="158" t="s">
        <v>294</v>
      </c>
      <c r="C61" s="1164" t="s">
        <v>672</v>
      </c>
      <c r="D61" s="1165"/>
      <c r="E61" s="1165"/>
      <c r="F61" s="1165"/>
      <c r="G61" s="1165"/>
      <c r="H61" s="1165"/>
      <c r="I61" s="1165"/>
      <c r="J61" s="1165"/>
      <c r="K61" s="1165"/>
      <c r="L61" s="1165"/>
      <c r="M61" s="1166"/>
    </row>
    <row r="62" spans="1:13" ht="18" thickBot="1">
      <c r="A62" s="149" t="s">
        <v>254</v>
      </c>
      <c r="B62" s="320"/>
      <c r="C62" s="1288"/>
      <c r="D62" s="1168"/>
      <c r="E62" s="1168"/>
      <c r="F62" s="1168"/>
      <c r="G62" s="1168"/>
      <c r="H62" s="1168"/>
      <c r="I62" s="1168"/>
      <c r="J62" s="1168"/>
      <c r="K62" s="1168"/>
      <c r="L62" s="1168"/>
      <c r="M62" s="1169"/>
    </row>
  </sheetData>
  <mergeCells count="52">
    <mergeCell ref="C3:M3"/>
    <mergeCell ref="A59:A61"/>
    <mergeCell ref="C59:M59"/>
    <mergeCell ref="C60:M60"/>
    <mergeCell ref="C61:M61"/>
    <mergeCell ref="A53:A58"/>
    <mergeCell ref="C53:M53"/>
    <mergeCell ref="C54:M54"/>
    <mergeCell ref="C55:M55"/>
    <mergeCell ref="C56:M56"/>
    <mergeCell ref="C51:M51"/>
    <mergeCell ref="C52:M52"/>
    <mergeCell ref="F14:M14"/>
    <mergeCell ref="C15:M15"/>
    <mergeCell ref="A16:A52"/>
    <mergeCell ref="C16:M16"/>
    <mergeCell ref="C14:D14"/>
    <mergeCell ref="C62:M62"/>
    <mergeCell ref="C57:M57"/>
    <mergeCell ref="C58:M58"/>
    <mergeCell ref="F46:F47"/>
    <mergeCell ref="G46:J47"/>
    <mergeCell ref="L46:M47"/>
    <mergeCell ref="C49:M49"/>
    <mergeCell ref="C50:M50"/>
    <mergeCell ref="C17:M17"/>
    <mergeCell ref="B18:B24"/>
    <mergeCell ref="B25:B28"/>
    <mergeCell ref="J30:L30"/>
    <mergeCell ref="B32:B34"/>
    <mergeCell ref="B35:B44"/>
    <mergeCell ref="J41:K41"/>
    <mergeCell ref="L41:M41"/>
    <mergeCell ref="D43:E43"/>
    <mergeCell ref="F43:G43"/>
    <mergeCell ref="H43:I43"/>
    <mergeCell ref="B45:B48"/>
    <mergeCell ref="A2:A15"/>
    <mergeCell ref="C2:M2"/>
    <mergeCell ref="F4:G4"/>
    <mergeCell ref="C7:D7"/>
    <mergeCell ref="I7:M7"/>
    <mergeCell ref="B8:B10"/>
    <mergeCell ref="C9:D9"/>
    <mergeCell ref="F9:G9"/>
    <mergeCell ref="I9:J9"/>
    <mergeCell ref="C10:D10"/>
    <mergeCell ref="F10:G10"/>
    <mergeCell ref="I10:J10"/>
    <mergeCell ref="C11:M11"/>
    <mergeCell ref="C12:M12"/>
    <mergeCell ref="B14:B15"/>
  </mergeCells>
  <dataValidations count="7">
    <dataValidation type="list" allowBlank="1" showInputMessage="1" showErrorMessage="1" sqref="I7:M7" xr:uid="{169473BB-B3D4-477F-93F0-D18B30BE7A7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5CFECDD4-FB82-414B-B5C1-C1DA8E88D24C}"/>
    <dataValidation allowBlank="1" showInputMessage="1" showErrorMessage="1" prompt="Determine si el indicador responde a un enfoque (Derechos Humanos, Género, Diferencial, Poblacional, Ambiental y Territorial). Si responde a más de enfoque separelos por ;" sqref="B16" xr:uid="{99A969C8-67C3-45E9-8E75-39D45294F449}"/>
    <dataValidation allowBlank="1" showInputMessage="1" showErrorMessage="1" prompt="Identifique la meta ODS a que le apunta el indicador de producto. Seleccione de la lista desplegable." sqref="E14" xr:uid="{0833D7DF-B8E3-47D9-ABB2-0394AA38081B}"/>
    <dataValidation allowBlank="1" showInputMessage="1" showErrorMessage="1" prompt="Identifique el ODS a que le apunta el indicador de producto. Seleccione de la lista desplegable._x000a_" sqref="B14:B15" xr:uid="{CA7911A5-80AF-4A63-BCFE-C97D9417C255}"/>
    <dataValidation allowBlank="1" showInputMessage="1" showErrorMessage="1" prompt="Incluir una ficha por cada indicador, ya sea de producto o de resultado" sqref="B1" xr:uid="{9FF5D0FB-4E8A-482E-A225-853911FD841D}"/>
    <dataValidation allowBlank="1" showInputMessage="1" showErrorMessage="1" prompt="Seleccione de la lista desplegable" sqref="B4 B7 H7" xr:uid="{5DEB4A36-CD4E-45AA-A774-28DBD18C8B9B}"/>
  </dataValidations>
  <hyperlinks>
    <hyperlink ref="C57" r:id="rId1" xr:uid="{717CA80A-3458-403C-8767-84D1232E7DE9}"/>
  </hyperlinks>
  <pageMargins left="0.7" right="0.7" top="0.75" bottom="0.75" header="0.3" footer="0.3"/>
  <pageSetup paperSize="9" orientation="portrait" horizontalDpi="1200" verticalDpi="1200"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01A70-C4BE-4D1C-AAB6-BA4833176F5A}">
  <sheetPr>
    <tabColor rgb="FF0070C0"/>
  </sheetPr>
  <dimension ref="A1:M62"/>
  <sheetViews>
    <sheetView topLeftCell="A52" zoomScaleNormal="100" workbookViewId="0">
      <selection activeCell="E76" sqref="E76"/>
    </sheetView>
  </sheetViews>
  <sheetFormatPr baseColWidth="10" defaultColWidth="11.5" defaultRowHeight="16"/>
  <cols>
    <col min="1" max="1" width="25.1640625" style="917" customWidth="1"/>
    <col min="2" max="2" width="39.1640625" style="962" customWidth="1"/>
    <col min="3" max="3" width="16" style="917" customWidth="1"/>
    <col min="4" max="4" width="14.5" style="917" customWidth="1"/>
    <col min="5" max="6" width="11.5" style="917"/>
    <col min="7" max="7" width="13.33203125" style="917" customWidth="1"/>
    <col min="8" max="16384" width="11.5" style="917"/>
  </cols>
  <sheetData>
    <row r="1" spans="1:13" ht="17" thickBot="1">
      <c r="A1" s="916"/>
      <c r="B1" s="61" t="s">
        <v>1224</v>
      </c>
      <c r="C1" s="62"/>
      <c r="D1" s="62"/>
      <c r="E1" s="62"/>
      <c r="F1" s="62"/>
      <c r="G1" s="62"/>
      <c r="H1" s="62"/>
      <c r="I1" s="62"/>
      <c r="J1" s="62"/>
      <c r="K1" s="62"/>
      <c r="L1" s="62"/>
      <c r="M1" s="63"/>
    </row>
    <row r="2" spans="1:13" ht="18" thickBot="1">
      <c r="A2" s="1701" t="s">
        <v>414</v>
      </c>
      <c r="B2" s="150" t="s">
        <v>415</v>
      </c>
      <c r="C2" s="1703" t="s">
        <v>1192</v>
      </c>
      <c r="D2" s="1704"/>
      <c r="E2" s="1704"/>
      <c r="F2" s="1704"/>
      <c r="G2" s="1704"/>
      <c r="H2" s="1704"/>
      <c r="I2" s="1704"/>
      <c r="J2" s="1704"/>
      <c r="K2" s="1704"/>
      <c r="L2" s="1704"/>
      <c r="M2" s="1705"/>
    </row>
    <row r="3" spans="1:13" ht="31" customHeight="1">
      <c r="A3" s="1702"/>
      <c r="B3" s="162" t="s">
        <v>499</v>
      </c>
      <c r="C3" s="1706" t="s">
        <v>1201</v>
      </c>
      <c r="D3" s="1707"/>
      <c r="E3" s="1707"/>
      <c r="F3" s="1707"/>
      <c r="G3" s="1707"/>
      <c r="H3" s="1707"/>
      <c r="I3" s="1707"/>
      <c r="J3" s="1707"/>
      <c r="K3" s="1707"/>
      <c r="L3" s="1707"/>
      <c r="M3" s="1708"/>
    </row>
    <row r="4" spans="1:13" ht="15.75" customHeight="1">
      <c r="A4" s="1702"/>
      <c r="B4" s="153" t="s">
        <v>290</v>
      </c>
      <c r="C4" s="267"/>
      <c r="D4" s="1709"/>
      <c r="E4" s="1710"/>
      <c r="F4" s="1607" t="s">
        <v>291</v>
      </c>
      <c r="G4" s="1608"/>
      <c r="H4" s="267"/>
      <c r="I4" s="126"/>
      <c r="J4" s="126"/>
      <c r="K4" s="126"/>
      <c r="L4" s="126"/>
      <c r="M4" s="127"/>
    </row>
    <row r="5" spans="1:13" ht="17">
      <c r="A5" s="1702"/>
      <c r="B5" s="153" t="s">
        <v>418</v>
      </c>
      <c r="C5" s="122"/>
      <c r="D5" s="126"/>
      <c r="E5" s="126"/>
      <c r="F5" s="126"/>
      <c r="G5" s="126"/>
      <c r="H5" s="126"/>
      <c r="I5" s="126"/>
      <c r="J5" s="126"/>
      <c r="K5" s="126"/>
      <c r="L5" s="126"/>
      <c r="M5" s="127"/>
    </row>
    <row r="6" spans="1:13" ht="17">
      <c r="A6" s="1702"/>
      <c r="B6" s="153" t="s">
        <v>420</v>
      </c>
      <c r="C6" s="122"/>
      <c r="D6" s="126"/>
      <c r="E6" s="126"/>
      <c r="F6" s="126"/>
      <c r="G6" s="126"/>
      <c r="H6" s="126"/>
      <c r="I6" s="126"/>
      <c r="J6" s="126"/>
      <c r="K6" s="126"/>
      <c r="L6" s="126"/>
      <c r="M6" s="127"/>
    </row>
    <row r="7" spans="1:13" ht="17">
      <c r="A7" s="1702"/>
      <c r="B7" s="162" t="s">
        <v>421</v>
      </c>
      <c r="C7" s="1191" t="s">
        <v>39</v>
      </c>
      <c r="D7" s="1192"/>
      <c r="E7" s="128"/>
      <c r="F7" s="128"/>
      <c r="G7" s="129"/>
      <c r="H7" s="67" t="s">
        <v>294</v>
      </c>
      <c r="I7" s="1193" t="s">
        <v>90</v>
      </c>
      <c r="J7" s="1192"/>
      <c r="K7" s="1192"/>
      <c r="L7" s="1192"/>
      <c r="M7" s="1194"/>
    </row>
    <row r="8" spans="1:13">
      <c r="A8" s="1702"/>
      <c r="B8" s="1273" t="s">
        <v>422</v>
      </c>
      <c r="C8" s="918"/>
      <c r="D8" s="919"/>
      <c r="E8" s="919"/>
      <c r="F8" s="919"/>
      <c r="G8" s="919"/>
      <c r="H8" s="919"/>
      <c r="I8" s="919"/>
      <c r="J8" s="919"/>
      <c r="K8" s="919"/>
      <c r="L8" s="920"/>
      <c r="M8" s="921"/>
    </row>
    <row r="9" spans="1:13">
      <c r="A9" s="1702"/>
      <c r="B9" s="1274"/>
      <c r="C9" s="1711" t="s">
        <v>327</v>
      </c>
      <c r="D9" s="1712"/>
      <c r="E9" s="923"/>
      <c r="F9" s="1712"/>
      <c r="G9" s="1712"/>
      <c r="H9" s="923"/>
      <c r="I9" s="1712"/>
      <c r="J9" s="1712"/>
      <c r="K9" s="923"/>
      <c r="L9" s="924"/>
      <c r="M9" s="925"/>
    </row>
    <row r="10" spans="1:13">
      <c r="A10" s="1702"/>
      <c r="B10" s="1287"/>
      <c r="C10" s="1711" t="s">
        <v>423</v>
      </c>
      <c r="D10" s="1712"/>
      <c r="E10" s="922"/>
      <c r="F10" s="1712" t="s">
        <v>423</v>
      </c>
      <c r="G10" s="1712"/>
      <c r="H10" s="922"/>
      <c r="I10" s="1712" t="s">
        <v>423</v>
      </c>
      <c r="J10" s="1712"/>
      <c r="K10" s="922"/>
      <c r="L10" s="926"/>
      <c r="M10" s="927"/>
    </row>
    <row r="11" spans="1:13" ht="17">
      <c r="A11" s="1702"/>
      <c r="B11" s="162" t="s">
        <v>424</v>
      </c>
      <c r="C11" s="1681" t="s">
        <v>1202</v>
      </c>
      <c r="D11" s="1682"/>
      <c r="E11" s="1682"/>
      <c r="F11" s="1682"/>
      <c r="G11" s="1682"/>
      <c r="H11" s="1682"/>
      <c r="I11" s="1682"/>
      <c r="J11" s="1682"/>
      <c r="K11" s="1682"/>
      <c r="L11" s="1682"/>
      <c r="M11" s="1683"/>
    </row>
    <row r="12" spans="1:13" ht="72" customHeight="1">
      <c r="A12" s="1702"/>
      <c r="B12" s="162" t="s">
        <v>503</v>
      </c>
      <c r="C12" s="1684" t="s">
        <v>1203</v>
      </c>
      <c r="D12" s="1685"/>
      <c r="E12" s="1685"/>
      <c r="F12" s="1685"/>
      <c r="G12" s="1685"/>
      <c r="H12" s="1685"/>
      <c r="I12" s="1685"/>
      <c r="J12" s="1685"/>
      <c r="K12" s="1685"/>
      <c r="L12" s="1685"/>
      <c r="M12" s="1686"/>
    </row>
    <row r="13" spans="1:13" ht="31" customHeight="1">
      <c r="A13" s="1702"/>
      <c r="B13" s="162" t="s">
        <v>504</v>
      </c>
      <c r="C13" s="1687" t="s">
        <v>1204</v>
      </c>
      <c r="D13" s="1688"/>
      <c r="E13" s="1688"/>
      <c r="F13" s="1688"/>
      <c r="G13" s="1688"/>
      <c r="H13" s="1688"/>
      <c r="I13" s="1688"/>
      <c r="J13" s="1688"/>
      <c r="K13" s="1688"/>
      <c r="L13" s="1688"/>
      <c r="M13" s="1689"/>
    </row>
    <row r="14" spans="1:13" ht="17">
      <c r="A14" s="1702"/>
      <c r="B14" s="1273" t="s">
        <v>505</v>
      </c>
      <c r="C14" s="1681" t="s">
        <v>67</v>
      </c>
      <c r="D14" s="1682"/>
      <c r="E14" s="928" t="s">
        <v>108</v>
      </c>
      <c r="F14" s="1690" t="s">
        <v>1194</v>
      </c>
      <c r="G14" s="1682"/>
      <c r="H14" s="1682"/>
      <c r="I14" s="1682"/>
      <c r="J14" s="1682"/>
      <c r="K14" s="1682"/>
      <c r="L14" s="1682"/>
      <c r="M14" s="1683"/>
    </row>
    <row r="15" spans="1:13">
      <c r="A15" s="1702"/>
      <c r="B15" s="1274"/>
      <c r="C15" s="1681"/>
      <c r="D15" s="1682"/>
      <c r="E15" s="1682"/>
      <c r="F15" s="1682"/>
      <c r="G15" s="1682"/>
      <c r="H15" s="1682"/>
      <c r="I15" s="1682"/>
      <c r="J15" s="1682"/>
      <c r="K15" s="1682"/>
      <c r="L15" s="1682"/>
      <c r="M15" s="1683"/>
    </row>
    <row r="16" spans="1:13" ht="17">
      <c r="A16" s="1691" t="s">
        <v>238</v>
      </c>
      <c r="B16" s="151" t="s">
        <v>280</v>
      </c>
      <c r="C16" s="1681" t="s">
        <v>5</v>
      </c>
      <c r="D16" s="1682"/>
      <c r="E16" s="1682"/>
      <c r="F16" s="1682"/>
      <c r="G16" s="1682"/>
      <c r="H16" s="1682"/>
      <c r="I16" s="1682"/>
      <c r="J16" s="1682"/>
      <c r="K16" s="1682"/>
      <c r="L16" s="1682"/>
      <c r="M16" s="1683"/>
    </row>
    <row r="17" spans="1:13" ht="17">
      <c r="A17" s="1692"/>
      <c r="B17" s="151" t="s">
        <v>507</v>
      </c>
      <c r="C17" s="1681" t="s">
        <v>1193</v>
      </c>
      <c r="D17" s="1682"/>
      <c r="E17" s="1682"/>
      <c r="F17" s="1682"/>
      <c r="G17" s="1682"/>
      <c r="H17" s="1682"/>
      <c r="I17" s="1682"/>
      <c r="J17" s="1682"/>
      <c r="K17" s="1682"/>
      <c r="L17" s="1682"/>
      <c r="M17" s="1683"/>
    </row>
    <row r="18" spans="1:13" ht="8.25" customHeight="1">
      <c r="A18" s="1692"/>
      <c r="B18" s="1181" t="s">
        <v>425</v>
      </c>
      <c r="C18" s="138"/>
      <c r="D18" s="13"/>
      <c r="E18" s="13"/>
      <c r="F18" s="13"/>
      <c r="G18" s="13"/>
      <c r="H18" s="13"/>
      <c r="I18" s="13"/>
      <c r="J18" s="13"/>
      <c r="K18" s="13"/>
      <c r="L18" s="13"/>
      <c r="M18" s="14"/>
    </row>
    <row r="19" spans="1:13" ht="9" customHeight="1">
      <c r="A19" s="1692"/>
      <c r="B19" s="1174"/>
      <c r="C19" s="76"/>
      <c r="D19" s="15"/>
      <c r="E19" s="5"/>
      <c r="F19" s="15"/>
      <c r="G19" s="5"/>
      <c r="H19" s="15"/>
      <c r="I19" s="5"/>
      <c r="J19" s="15"/>
      <c r="K19" s="5"/>
      <c r="L19" s="5"/>
      <c r="M19" s="16"/>
    </row>
    <row r="20" spans="1:13" ht="17">
      <c r="A20" s="1692"/>
      <c r="B20" s="1174"/>
      <c r="C20" s="929" t="s">
        <v>426</v>
      </c>
      <c r="D20" s="930"/>
      <c r="E20" s="931" t="s">
        <v>427</v>
      </c>
      <c r="F20" s="930"/>
      <c r="G20" s="931" t="s">
        <v>428</v>
      </c>
      <c r="H20" s="930"/>
      <c r="I20" s="931" t="s">
        <v>429</v>
      </c>
      <c r="J20" s="932"/>
      <c r="K20" s="931"/>
      <c r="L20" s="931"/>
      <c r="M20" s="933"/>
    </row>
    <row r="21" spans="1:13" ht="17">
      <c r="A21" s="1692"/>
      <c r="B21" s="1174"/>
      <c r="C21" s="929" t="s">
        <v>431</v>
      </c>
      <c r="D21" s="934"/>
      <c r="E21" s="931" t="s">
        <v>432</v>
      </c>
      <c r="F21" s="935"/>
      <c r="G21" s="931" t="s">
        <v>433</v>
      </c>
      <c r="H21" s="935"/>
      <c r="I21" s="931"/>
      <c r="J21" s="936"/>
      <c r="K21" s="931"/>
      <c r="L21" s="931"/>
      <c r="M21" s="933"/>
    </row>
    <row r="22" spans="1:13" ht="17">
      <c r="A22" s="1692"/>
      <c r="B22" s="1174"/>
      <c r="C22" s="929" t="s">
        <v>434</v>
      </c>
      <c r="D22" s="934"/>
      <c r="E22" s="931" t="s">
        <v>435</v>
      </c>
      <c r="F22" s="934"/>
      <c r="G22" s="931"/>
      <c r="H22" s="936"/>
      <c r="I22" s="931"/>
      <c r="J22" s="936"/>
      <c r="K22" s="931"/>
      <c r="L22" s="931"/>
      <c r="M22" s="933"/>
    </row>
    <row r="23" spans="1:13" ht="17">
      <c r="A23" s="1692"/>
      <c r="B23" s="1174"/>
      <c r="C23" s="929" t="s">
        <v>105</v>
      </c>
      <c r="D23" s="935" t="s">
        <v>509</v>
      </c>
      <c r="E23" s="931" t="s">
        <v>436</v>
      </c>
      <c r="F23" s="922" t="s">
        <v>1205</v>
      </c>
      <c r="G23" s="922"/>
      <c r="H23" s="922"/>
      <c r="I23" s="922"/>
      <c r="J23" s="922"/>
      <c r="K23" s="922"/>
      <c r="L23" s="922"/>
      <c r="M23" s="937"/>
    </row>
    <row r="24" spans="1:13" ht="9.75" customHeight="1">
      <c r="A24" s="1692"/>
      <c r="B24" s="1175"/>
      <c r="C24" s="938"/>
      <c r="D24" s="939"/>
      <c r="E24" s="939"/>
      <c r="F24" s="939"/>
      <c r="G24" s="939"/>
      <c r="H24" s="939"/>
      <c r="I24" s="939"/>
      <c r="J24" s="939"/>
      <c r="K24" s="939"/>
      <c r="L24" s="939"/>
      <c r="M24" s="940"/>
    </row>
    <row r="25" spans="1:13">
      <c r="A25" s="1692"/>
      <c r="B25" s="1181" t="s">
        <v>437</v>
      </c>
      <c r="C25" s="941"/>
      <c r="D25" s="942"/>
      <c r="E25" s="942"/>
      <c r="F25" s="942"/>
      <c r="G25" s="942"/>
      <c r="H25" s="942"/>
      <c r="I25" s="942"/>
      <c r="J25" s="942"/>
      <c r="K25" s="942"/>
      <c r="L25" s="920"/>
      <c r="M25" s="921"/>
    </row>
    <row r="26" spans="1:13" ht="17">
      <c r="A26" s="1692"/>
      <c r="B26" s="1174"/>
      <c r="C26" s="929" t="s">
        <v>438</v>
      </c>
      <c r="D26" s="935"/>
      <c r="E26" s="943"/>
      <c r="F26" s="931" t="s">
        <v>439</v>
      </c>
      <c r="G26" s="934" t="s">
        <v>430</v>
      </c>
      <c r="H26" s="943"/>
      <c r="I26" s="931" t="s">
        <v>440</v>
      </c>
      <c r="J26" s="934"/>
      <c r="K26" s="943"/>
      <c r="L26" s="924"/>
      <c r="M26" s="925"/>
    </row>
    <row r="27" spans="1:13" ht="17">
      <c r="A27" s="1692"/>
      <c r="B27" s="1174"/>
      <c r="C27" s="929" t="s">
        <v>441</v>
      </c>
      <c r="D27" s="944"/>
      <c r="E27" s="924"/>
      <c r="F27" s="931" t="s">
        <v>442</v>
      </c>
      <c r="G27" s="935"/>
      <c r="H27" s="924"/>
      <c r="I27" s="945"/>
      <c r="J27" s="924"/>
      <c r="K27" s="923"/>
      <c r="L27" s="924"/>
      <c r="M27" s="925"/>
    </row>
    <row r="28" spans="1:13">
      <c r="A28" s="1692"/>
      <c r="B28" s="1175"/>
      <c r="C28" s="946"/>
      <c r="D28" s="947"/>
      <c r="E28" s="947"/>
      <c r="F28" s="947"/>
      <c r="G28" s="947"/>
      <c r="H28" s="947"/>
      <c r="I28" s="947"/>
      <c r="J28" s="947"/>
      <c r="K28" s="947"/>
      <c r="L28" s="926"/>
      <c r="M28" s="927"/>
    </row>
    <row r="29" spans="1:13" ht="17">
      <c r="A29" s="1692"/>
      <c r="B29" s="154" t="s">
        <v>443</v>
      </c>
      <c r="C29" s="948"/>
      <c r="D29" s="949"/>
      <c r="E29" s="949"/>
      <c r="F29" s="949"/>
      <c r="G29" s="949"/>
      <c r="H29" s="949"/>
      <c r="I29" s="949"/>
      <c r="J29" s="949"/>
      <c r="K29" s="949"/>
      <c r="L29" s="949"/>
      <c r="M29" s="950"/>
    </row>
    <row r="30" spans="1:13" ht="17">
      <c r="A30" s="1692"/>
      <c r="B30" s="154"/>
      <c r="C30" s="951" t="s">
        <v>444</v>
      </c>
      <c r="D30" s="952">
        <v>3</v>
      </c>
      <c r="E30" s="943"/>
      <c r="F30" s="953" t="s">
        <v>445</v>
      </c>
      <c r="G30" s="935">
        <v>2022</v>
      </c>
      <c r="H30" s="943"/>
      <c r="I30" s="953" t="s">
        <v>446</v>
      </c>
      <c r="J30" s="1690" t="s">
        <v>1206</v>
      </c>
      <c r="K30" s="1682"/>
      <c r="L30" s="1698"/>
      <c r="M30" s="954"/>
    </row>
    <row r="31" spans="1:13">
      <c r="A31" s="1692"/>
      <c r="B31" s="153"/>
      <c r="C31" s="938"/>
      <c r="D31" s="939"/>
      <c r="E31" s="939"/>
      <c r="F31" s="939"/>
      <c r="G31" s="939"/>
      <c r="H31" s="939"/>
      <c r="I31" s="939"/>
      <c r="J31" s="939"/>
      <c r="K31" s="939"/>
      <c r="L31" s="939"/>
      <c r="M31" s="940"/>
    </row>
    <row r="32" spans="1:13">
      <c r="A32" s="1692"/>
      <c r="B32" s="1181" t="s">
        <v>447</v>
      </c>
      <c r="C32" s="84"/>
      <c r="D32" s="33"/>
      <c r="E32" s="33"/>
      <c r="F32" s="33"/>
      <c r="G32" s="33"/>
      <c r="H32" s="33"/>
      <c r="I32" s="33"/>
      <c r="J32" s="33"/>
      <c r="K32" s="33"/>
      <c r="L32" s="920"/>
      <c r="M32" s="921"/>
    </row>
    <row r="33" spans="1:13" ht="17">
      <c r="A33" s="1692"/>
      <c r="B33" s="1174"/>
      <c r="C33" s="955" t="s">
        <v>448</v>
      </c>
      <c r="D33" s="278" t="s">
        <v>508</v>
      </c>
      <c r="E33" s="35"/>
      <c r="F33" s="943" t="s">
        <v>449</v>
      </c>
      <c r="G33" s="278" t="s">
        <v>482</v>
      </c>
      <c r="H33" s="35"/>
      <c r="I33" s="953"/>
      <c r="J33" s="35"/>
      <c r="K33" s="35"/>
      <c r="L33" s="924"/>
      <c r="M33" s="925"/>
    </row>
    <row r="34" spans="1:13">
      <c r="A34" s="1692"/>
      <c r="B34" s="1175"/>
      <c r="C34" s="938"/>
      <c r="D34" s="37"/>
      <c r="E34" s="38"/>
      <c r="F34" s="939"/>
      <c r="G34" s="38"/>
      <c r="H34" s="38"/>
      <c r="I34" s="956"/>
      <c r="J34" s="38"/>
      <c r="K34" s="38"/>
      <c r="L34" s="926"/>
      <c r="M34" s="927"/>
    </row>
    <row r="35" spans="1:13">
      <c r="A35" s="1692"/>
      <c r="B35" s="1181" t="s">
        <v>450</v>
      </c>
      <c r="C35" s="86"/>
      <c r="D35" s="73"/>
      <c r="E35" s="73"/>
      <c r="F35" s="73"/>
      <c r="G35" s="73"/>
      <c r="H35" s="73"/>
      <c r="I35" s="73"/>
      <c r="J35" s="73"/>
      <c r="K35" s="73"/>
      <c r="L35" s="73"/>
      <c r="M35" s="87"/>
    </row>
    <row r="36" spans="1:13">
      <c r="A36" s="1692"/>
      <c r="B36" s="1174"/>
      <c r="C36" s="88"/>
      <c r="D36" s="6">
        <v>2023</v>
      </c>
      <c r="E36" s="6"/>
      <c r="F36" s="6">
        <v>2024</v>
      </c>
      <c r="G36" s="6"/>
      <c r="H36" s="923">
        <v>2025</v>
      </c>
      <c r="I36" s="923"/>
      <c r="J36" s="923">
        <v>2026</v>
      </c>
      <c r="K36" s="6"/>
      <c r="L36" s="6">
        <v>2027</v>
      </c>
      <c r="M36" s="40"/>
    </row>
    <row r="37" spans="1:13">
      <c r="A37" s="1692"/>
      <c r="B37" s="1174"/>
      <c r="C37" s="88"/>
      <c r="D37" s="98"/>
      <c r="E37" s="9">
        <v>3</v>
      </c>
      <c r="F37" s="98"/>
      <c r="G37" s="9">
        <v>3</v>
      </c>
      <c r="H37" s="98"/>
      <c r="I37" s="9">
        <v>3</v>
      </c>
      <c r="J37" s="98"/>
      <c r="K37" s="9">
        <v>3</v>
      </c>
      <c r="L37" s="1088"/>
      <c r="M37" s="9">
        <v>3</v>
      </c>
    </row>
    <row r="38" spans="1:13">
      <c r="A38" s="1692"/>
      <c r="B38" s="1174"/>
      <c r="C38" s="88"/>
      <c r="D38" s="6">
        <v>2028</v>
      </c>
      <c r="F38" s="6">
        <v>2029</v>
      </c>
      <c r="H38" s="923">
        <v>2030</v>
      </c>
      <c r="J38" s="923">
        <v>2031</v>
      </c>
      <c r="L38" s="6">
        <v>2032</v>
      </c>
      <c r="M38" s="16"/>
    </row>
    <row r="39" spans="1:13">
      <c r="A39" s="1692"/>
      <c r="B39" s="1174"/>
      <c r="C39" s="88"/>
      <c r="D39" s="98"/>
      <c r="E39" s="9">
        <v>3</v>
      </c>
      <c r="F39" s="98"/>
      <c r="G39" s="9">
        <v>3</v>
      </c>
      <c r="H39" s="98"/>
      <c r="I39" s="9">
        <v>3</v>
      </c>
      <c r="J39" s="98"/>
      <c r="K39" s="9">
        <v>3</v>
      </c>
      <c r="L39" s="98"/>
      <c r="M39" s="9">
        <v>3</v>
      </c>
    </row>
    <row r="40" spans="1:13">
      <c r="A40" s="1692"/>
      <c r="B40" s="1174"/>
      <c r="C40" s="88"/>
      <c r="D40" s="6">
        <v>2033</v>
      </c>
      <c r="E40" s="6"/>
      <c r="F40" s="6">
        <v>2034</v>
      </c>
      <c r="G40" s="6"/>
      <c r="H40" s="923"/>
      <c r="I40" s="923"/>
      <c r="J40" s="923"/>
      <c r="K40" s="6"/>
      <c r="L40" s="6"/>
      <c r="M40" s="16"/>
    </row>
    <row r="41" spans="1:13">
      <c r="A41" s="1692"/>
      <c r="B41" s="1174"/>
      <c r="C41" s="88"/>
      <c r="D41" s="98"/>
      <c r="E41" s="9">
        <v>3</v>
      </c>
      <c r="F41" s="98"/>
      <c r="G41" s="9">
        <v>3</v>
      </c>
      <c r="H41" s="98"/>
      <c r="I41" s="70"/>
      <c r="J41" s="98"/>
      <c r="K41" s="70"/>
      <c r="L41" s="98"/>
      <c r="M41" s="70"/>
    </row>
    <row r="42" spans="1:13" ht="17">
      <c r="A42" s="1692"/>
      <c r="B42" s="1174"/>
      <c r="C42" s="88"/>
      <c r="D42" s="10" t="s">
        <v>454</v>
      </c>
      <c r="E42" s="99"/>
      <c r="F42" s="10" t="s">
        <v>455</v>
      </c>
      <c r="G42" s="99"/>
      <c r="H42" s="69"/>
      <c r="I42" s="70"/>
      <c r="J42" s="69"/>
      <c r="K42" s="70"/>
      <c r="L42" s="69"/>
      <c r="M42" s="71"/>
    </row>
    <row r="43" spans="1:13">
      <c r="A43" s="1692"/>
      <c r="B43" s="1174"/>
      <c r="C43" s="88"/>
      <c r="D43" s="98"/>
      <c r="E43" s="9"/>
      <c r="F43" s="1699">
        <v>36</v>
      </c>
      <c r="G43" s="1700"/>
      <c r="H43" s="1278"/>
      <c r="I43" s="1278"/>
      <c r="J43" s="102"/>
      <c r="K43" s="6"/>
      <c r="L43" s="102"/>
      <c r="M43" s="90"/>
    </row>
    <row r="44" spans="1:13">
      <c r="A44" s="1692"/>
      <c r="B44" s="1174"/>
      <c r="C44" s="89"/>
      <c r="D44" s="10"/>
      <c r="E44" s="99"/>
      <c r="F44" s="10"/>
      <c r="G44" s="99"/>
      <c r="H44" s="97"/>
      <c r="I44" s="74"/>
      <c r="J44" s="97"/>
      <c r="K44" s="74"/>
      <c r="L44" s="97"/>
      <c r="M44" s="75"/>
    </row>
    <row r="45" spans="1:13" ht="18" customHeight="1">
      <c r="A45" s="1692"/>
      <c r="B45" s="1181" t="s">
        <v>456</v>
      </c>
      <c r="C45" s="941"/>
      <c r="D45" s="942"/>
      <c r="E45" s="942"/>
      <c r="F45" s="942"/>
      <c r="G45" s="942"/>
      <c r="H45" s="942"/>
      <c r="I45" s="942"/>
      <c r="J45" s="942"/>
      <c r="K45" s="942"/>
      <c r="L45" s="924"/>
      <c r="M45" s="925"/>
    </row>
    <row r="46" spans="1:13" ht="17">
      <c r="A46" s="1692"/>
      <c r="B46" s="1174"/>
      <c r="C46" s="957"/>
      <c r="D46" s="41" t="s">
        <v>93</v>
      </c>
      <c r="E46" s="42" t="s">
        <v>95</v>
      </c>
      <c r="F46" s="1693" t="s">
        <v>457</v>
      </c>
      <c r="G46" s="1177" t="s">
        <v>103</v>
      </c>
      <c r="H46" s="1177"/>
      <c r="I46" s="1177"/>
      <c r="J46" s="1177"/>
      <c r="K46" s="958" t="s">
        <v>436</v>
      </c>
      <c r="L46" s="1694" t="s">
        <v>1217</v>
      </c>
      <c r="M46" s="1695"/>
    </row>
    <row r="47" spans="1:13">
      <c r="A47" s="1692"/>
      <c r="B47" s="1174"/>
      <c r="C47" s="957"/>
      <c r="D47" s="959" t="s">
        <v>509</v>
      </c>
      <c r="E47" s="934"/>
      <c r="F47" s="1693"/>
      <c r="G47" s="1177"/>
      <c r="H47" s="1177"/>
      <c r="I47" s="1177"/>
      <c r="J47" s="1177"/>
      <c r="K47" s="924"/>
      <c r="L47" s="1696"/>
      <c r="M47" s="1697"/>
    </row>
    <row r="48" spans="1:13">
      <c r="A48" s="1692"/>
      <c r="B48" s="1175"/>
      <c r="C48" s="960"/>
      <c r="D48" s="926"/>
      <c r="E48" s="926"/>
      <c r="F48" s="926"/>
      <c r="G48" s="926"/>
      <c r="H48" s="926"/>
      <c r="I48" s="926"/>
      <c r="J48" s="926"/>
      <c r="K48" s="926"/>
      <c r="L48" s="924"/>
      <c r="M48" s="925"/>
    </row>
    <row r="49" spans="1:13" ht="17">
      <c r="A49" s="1692"/>
      <c r="B49" s="162" t="s">
        <v>459</v>
      </c>
      <c r="C49" s="1681" t="s">
        <v>1218</v>
      </c>
      <c r="D49" s="1682"/>
      <c r="E49" s="1682"/>
      <c r="F49" s="1682"/>
      <c r="G49" s="1682"/>
      <c r="H49" s="1682"/>
      <c r="I49" s="1682"/>
      <c r="J49" s="1682"/>
      <c r="K49" s="1682"/>
      <c r="L49" s="1682"/>
      <c r="M49" s="1683"/>
    </row>
    <row r="50" spans="1:13" ht="17">
      <c r="A50" s="1692"/>
      <c r="B50" s="151" t="s">
        <v>460</v>
      </c>
      <c r="C50" s="1164" t="s">
        <v>1196</v>
      </c>
      <c r="D50" s="1165"/>
      <c r="E50" s="1165"/>
      <c r="F50" s="1165"/>
      <c r="G50" s="1165"/>
      <c r="H50" s="1165"/>
      <c r="I50" s="1165"/>
      <c r="J50" s="1165"/>
      <c r="K50" s="1165"/>
      <c r="L50" s="1165"/>
      <c r="M50" s="1166"/>
    </row>
    <row r="51" spans="1:13" ht="17">
      <c r="A51" s="1692"/>
      <c r="B51" s="151" t="s">
        <v>461</v>
      </c>
      <c r="C51" s="1681" t="s">
        <v>1219</v>
      </c>
      <c r="D51" s="1682"/>
      <c r="E51" s="1682"/>
      <c r="F51" s="1682"/>
      <c r="G51" s="1682"/>
      <c r="H51" s="1682"/>
      <c r="I51" s="1682"/>
      <c r="J51" s="1682"/>
      <c r="K51" s="1682"/>
      <c r="L51" s="1682"/>
      <c r="M51" s="1683"/>
    </row>
    <row r="52" spans="1:13" ht="17">
      <c r="A52" s="1692"/>
      <c r="B52" s="151" t="s">
        <v>462</v>
      </c>
      <c r="C52" s="1684" t="s">
        <v>1220</v>
      </c>
      <c r="D52" s="1685"/>
      <c r="E52" s="1685"/>
      <c r="F52" s="1685"/>
      <c r="G52" s="1685"/>
      <c r="H52" s="1685"/>
      <c r="I52" s="1685"/>
      <c r="J52" s="1685"/>
      <c r="K52" s="1685"/>
      <c r="L52" s="1685"/>
      <c r="M52" s="1686"/>
    </row>
    <row r="53" spans="1:13" ht="15.75" customHeight="1">
      <c r="A53" s="1162" t="s">
        <v>250</v>
      </c>
      <c r="B53" s="155" t="s">
        <v>463</v>
      </c>
      <c r="C53" s="1283" t="s">
        <v>1198</v>
      </c>
      <c r="D53" s="1281"/>
      <c r="E53" s="1281"/>
      <c r="F53" s="1281"/>
      <c r="G53" s="1281"/>
      <c r="H53" s="1281"/>
      <c r="I53" s="1281"/>
      <c r="J53" s="1281"/>
      <c r="K53" s="1281"/>
      <c r="L53" s="1281"/>
      <c r="M53" s="1282"/>
    </row>
    <row r="54" spans="1:13" ht="17">
      <c r="A54" s="1163"/>
      <c r="B54" s="155" t="s">
        <v>465</v>
      </c>
      <c r="C54" s="1283" t="s">
        <v>1221</v>
      </c>
      <c r="D54" s="1281"/>
      <c r="E54" s="1281"/>
      <c r="F54" s="1281"/>
      <c r="G54" s="1281"/>
      <c r="H54" s="1281"/>
      <c r="I54" s="1281"/>
      <c r="J54" s="1281"/>
      <c r="K54" s="1281"/>
      <c r="L54" s="1281"/>
      <c r="M54" s="1282"/>
    </row>
    <row r="55" spans="1:13" ht="17">
      <c r="A55" s="1163"/>
      <c r="B55" s="155" t="s">
        <v>467</v>
      </c>
      <c r="C55" s="1283" t="s">
        <v>1196</v>
      </c>
      <c r="D55" s="1281"/>
      <c r="E55" s="1281"/>
      <c r="F55" s="1281"/>
      <c r="G55" s="1281"/>
      <c r="H55" s="1281"/>
      <c r="I55" s="1281"/>
      <c r="J55" s="1281"/>
      <c r="K55" s="1281"/>
      <c r="L55" s="1281"/>
      <c r="M55" s="1282"/>
    </row>
    <row r="56" spans="1:13" ht="15.75" customHeight="1">
      <c r="A56" s="1163"/>
      <c r="B56" s="156" t="s">
        <v>469</v>
      </c>
      <c r="C56" s="1283" t="s">
        <v>1197</v>
      </c>
      <c r="D56" s="1281"/>
      <c r="E56" s="1281"/>
      <c r="F56" s="1281"/>
      <c r="G56" s="1281"/>
      <c r="H56" s="1281"/>
      <c r="I56" s="1281"/>
      <c r="J56" s="1281"/>
      <c r="K56" s="1281"/>
      <c r="L56" s="1281"/>
      <c r="M56" s="1282"/>
    </row>
    <row r="57" spans="1:13" ht="15.75" customHeight="1">
      <c r="A57" s="1163"/>
      <c r="B57" s="155" t="s">
        <v>470</v>
      </c>
      <c r="C57" s="1671" t="s">
        <v>1199</v>
      </c>
      <c r="D57" s="1281"/>
      <c r="E57" s="1281"/>
      <c r="F57" s="1281"/>
      <c r="G57" s="1281"/>
      <c r="H57" s="1281"/>
      <c r="I57" s="1281"/>
      <c r="J57" s="1281"/>
      <c r="K57" s="1281"/>
      <c r="L57" s="1281"/>
      <c r="M57" s="1282"/>
    </row>
    <row r="58" spans="1:13" ht="18" thickBot="1">
      <c r="A58" s="1170"/>
      <c r="B58" s="155" t="s">
        <v>472</v>
      </c>
      <c r="C58" s="1283">
        <v>3113409540</v>
      </c>
      <c r="D58" s="1281"/>
      <c r="E58" s="1281"/>
      <c r="F58" s="1281"/>
      <c r="G58" s="1281"/>
      <c r="H58" s="1281"/>
      <c r="I58" s="1281"/>
      <c r="J58" s="1281"/>
      <c r="K58" s="1281"/>
      <c r="L58" s="1281"/>
      <c r="M58" s="1282"/>
    </row>
    <row r="59" spans="1:13" ht="15.75" customHeight="1">
      <c r="A59" s="1162" t="s">
        <v>474</v>
      </c>
      <c r="B59" s="157" t="s">
        <v>475</v>
      </c>
      <c r="C59" s="1283" t="s">
        <v>1222</v>
      </c>
      <c r="D59" s="1281"/>
      <c r="E59" s="1281"/>
      <c r="F59" s="1281"/>
      <c r="G59" s="1281"/>
      <c r="H59" s="1281"/>
      <c r="I59" s="1281"/>
      <c r="J59" s="1281"/>
      <c r="K59" s="1281"/>
      <c r="L59" s="1281"/>
      <c r="M59" s="1282"/>
    </row>
    <row r="60" spans="1:13" ht="30" customHeight="1">
      <c r="A60" s="1163"/>
      <c r="B60" s="157" t="s">
        <v>476</v>
      </c>
      <c r="C60" s="1283" t="s">
        <v>1223</v>
      </c>
      <c r="D60" s="1281"/>
      <c r="E60" s="1281"/>
      <c r="F60" s="1281"/>
      <c r="G60" s="1281"/>
      <c r="H60" s="1281"/>
      <c r="I60" s="1281"/>
      <c r="J60" s="1281"/>
      <c r="K60" s="1281"/>
      <c r="L60" s="1281"/>
      <c r="M60" s="1282"/>
    </row>
    <row r="61" spans="1:13" ht="30" customHeight="1" thickBot="1">
      <c r="A61" s="1163"/>
      <c r="B61" s="158" t="s">
        <v>294</v>
      </c>
      <c r="C61" s="1283" t="s">
        <v>1196</v>
      </c>
      <c r="D61" s="1281"/>
      <c r="E61" s="1281"/>
      <c r="F61" s="1281"/>
      <c r="G61" s="1281"/>
      <c r="H61" s="1281"/>
      <c r="I61" s="1281"/>
      <c r="J61" s="1281"/>
      <c r="K61" s="1281"/>
      <c r="L61" s="1281"/>
      <c r="M61" s="1282"/>
    </row>
    <row r="62" spans="1:13" ht="18" thickBot="1">
      <c r="A62" s="149" t="s">
        <v>254</v>
      </c>
      <c r="B62" s="961"/>
      <c r="C62" s="1680"/>
      <c r="D62" s="1168"/>
      <c r="E62" s="1168"/>
      <c r="F62" s="1168"/>
      <c r="G62" s="1168"/>
      <c r="H62" s="1168"/>
      <c r="I62" s="1168"/>
      <c r="J62" s="1168"/>
      <c r="K62" s="1168"/>
      <c r="L62" s="1168"/>
      <c r="M62" s="1169"/>
    </row>
  </sheetData>
  <mergeCells count="51">
    <mergeCell ref="C12:M12"/>
    <mergeCell ref="A2:A15"/>
    <mergeCell ref="C2:M2"/>
    <mergeCell ref="C3:M3"/>
    <mergeCell ref="D4:E4"/>
    <mergeCell ref="F4:G4"/>
    <mergeCell ref="C7:D7"/>
    <mergeCell ref="I7:M7"/>
    <mergeCell ref="B8:B10"/>
    <mergeCell ref="C9:D9"/>
    <mergeCell ref="F9:G9"/>
    <mergeCell ref="I9:J9"/>
    <mergeCell ref="C10:D10"/>
    <mergeCell ref="F10:G10"/>
    <mergeCell ref="I10:J10"/>
    <mergeCell ref="C11:M11"/>
    <mergeCell ref="A16:A52"/>
    <mergeCell ref="C16:M16"/>
    <mergeCell ref="C17:M17"/>
    <mergeCell ref="B18:B24"/>
    <mergeCell ref="B25:B28"/>
    <mergeCell ref="B45:B48"/>
    <mergeCell ref="F46:F47"/>
    <mergeCell ref="G46:J47"/>
    <mergeCell ref="L46:M47"/>
    <mergeCell ref="J30:L30"/>
    <mergeCell ref="B32:B34"/>
    <mergeCell ref="B35:B44"/>
    <mergeCell ref="F43:G43"/>
    <mergeCell ref="H43:I43"/>
    <mergeCell ref="C13:M13"/>
    <mergeCell ref="B14:B15"/>
    <mergeCell ref="C14:D14"/>
    <mergeCell ref="F14:M14"/>
    <mergeCell ref="C15:M15"/>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allowBlank="1" showInputMessage="1" showErrorMessage="1" prompt="Seleccione de la lista desplegable" sqref="B4 B7 H7" xr:uid="{E5C09125-B695-447B-B844-353F8B008CF2}"/>
    <dataValidation allowBlank="1" showInputMessage="1" showErrorMessage="1" prompt="Incluir una ficha por cada indicador, ya sea de producto o de resultado" sqref="B1" xr:uid="{02F8F71D-438D-4C58-94EB-35289AC7A1FC}"/>
    <dataValidation allowBlank="1" showInputMessage="1" showErrorMessage="1" prompt="Identifique el ODS a que le apunta el indicador de producto. Seleccione de la lista desplegable._x000a_" sqref="B14:B15" xr:uid="{3D7D3019-B9C5-41A1-93CB-91519D604B5E}"/>
    <dataValidation allowBlank="1" showInputMessage="1" showErrorMessage="1" prompt="Identifique la meta ODS a que le apunta el indicador de producto. Seleccione de la lista desplegable." sqref="E14" xr:uid="{8896DE1B-165C-4CE6-93A9-E6ED079713E5}"/>
    <dataValidation allowBlank="1" showInputMessage="1" showErrorMessage="1" prompt="Determine si el indicador responde a un enfoque (Derechos Humanos, Género, Diferencial, Poblacional, Ambiental y Territorial). Si responde a más de enfoque separelos por ;" sqref="B16" xr:uid="{98EBEC39-6851-4DDF-8E0F-2353EEA82DD2}"/>
    <dataValidation allowBlank="1" showInputMessage="1" showErrorMessage="1" prompt="Si corresponde a un indicador del PDD, identifique el código de la meta el cual se encuentra en el listado de indicadores del plan que se encuentra en la caja de herramientas._x000a__x000a_" sqref="F4" xr:uid="{DD79DE88-4207-4323-9EFC-9F3058C1AB36}"/>
    <dataValidation type="list" allowBlank="1" showInputMessage="1" showErrorMessage="1" sqref="I7:M7" xr:uid="{9B636814-1C41-458F-A283-55735E7D3D9F}">
      <formula1>INDIRECT($C$7)</formula1>
    </dataValidation>
  </dataValidations>
  <hyperlinks>
    <hyperlink ref="C57" r:id="rId1" xr:uid="{9C365E6F-2802-4ADB-BA95-1D92D21EDE2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1AA74-3A67-4DCD-BE91-CC686C677735}">
  <sheetPr>
    <tabColor rgb="FF0070C0"/>
  </sheetPr>
  <dimension ref="A1:M57"/>
  <sheetViews>
    <sheetView topLeftCell="B43" zoomScaleNormal="100" workbookViewId="0">
      <selection activeCell="C2" sqref="C2:M2"/>
    </sheetView>
  </sheetViews>
  <sheetFormatPr baseColWidth="10" defaultColWidth="11.5" defaultRowHeight="16"/>
  <cols>
    <col min="1" max="1" width="25.1640625" style="12" customWidth="1"/>
    <col min="2" max="2" width="39.1640625" style="43" customWidth="1"/>
    <col min="3" max="12" width="11.5" style="12"/>
    <col min="13" max="13" width="25.1640625" style="12" customWidth="1"/>
    <col min="14" max="16384" width="11.5" style="12"/>
  </cols>
  <sheetData>
    <row r="1" spans="1:13" ht="17" thickBot="1">
      <c r="A1" s="60"/>
      <c r="B1" s="61" t="s">
        <v>477</v>
      </c>
      <c r="C1" s="62"/>
      <c r="D1" s="62"/>
      <c r="E1" s="62"/>
      <c r="F1" s="62"/>
      <c r="G1" s="62"/>
      <c r="H1" s="62"/>
      <c r="I1" s="62"/>
      <c r="J1" s="62"/>
      <c r="K1" s="62"/>
      <c r="L1" s="62"/>
      <c r="M1" s="63"/>
    </row>
    <row r="2" spans="1:13" ht="21.75" customHeight="1">
      <c r="A2" s="1186" t="s">
        <v>414</v>
      </c>
      <c r="B2" s="150" t="s">
        <v>415</v>
      </c>
      <c r="C2" s="1228" t="s">
        <v>1029</v>
      </c>
      <c r="D2" s="1229"/>
      <c r="E2" s="1229"/>
      <c r="F2" s="1229"/>
      <c r="G2" s="1229"/>
      <c r="H2" s="1229"/>
      <c r="I2" s="1229"/>
      <c r="J2" s="1229"/>
      <c r="K2" s="1229"/>
      <c r="L2" s="1229"/>
      <c r="M2" s="1230"/>
    </row>
    <row r="3" spans="1:13" ht="165.75" customHeight="1">
      <c r="A3" s="1187"/>
      <c r="B3" s="162" t="s">
        <v>417</v>
      </c>
      <c r="C3" s="1231" t="s">
        <v>931</v>
      </c>
      <c r="D3" s="1199"/>
      <c r="E3" s="1199"/>
      <c r="F3" s="1200"/>
      <c r="G3" s="1200"/>
      <c r="H3" s="1200"/>
      <c r="I3" s="1200"/>
      <c r="J3" s="1200"/>
      <c r="K3" s="1200"/>
      <c r="L3" s="1200"/>
      <c r="M3" s="1201"/>
    </row>
    <row r="4" spans="1:13" ht="15.75" customHeight="1">
      <c r="A4" s="1187"/>
      <c r="B4" s="152" t="s">
        <v>290</v>
      </c>
      <c r="C4" s="122" t="s">
        <v>95</v>
      </c>
      <c r="D4" s="123"/>
      <c r="E4" s="124"/>
      <c r="F4" s="1205" t="s">
        <v>291</v>
      </c>
      <c r="G4" s="1206"/>
      <c r="H4" s="125" t="s">
        <v>354</v>
      </c>
      <c r="I4" s="126"/>
      <c r="J4" s="126"/>
      <c r="K4" s="126"/>
      <c r="L4" s="126"/>
      <c r="M4" s="127"/>
    </row>
    <row r="5" spans="1:13" ht="16.5" customHeight="1">
      <c r="A5" s="1187"/>
      <c r="B5" s="153" t="s">
        <v>418</v>
      </c>
      <c r="C5" s="1211" t="s">
        <v>419</v>
      </c>
      <c r="D5" s="1212"/>
      <c r="E5" s="1212"/>
      <c r="F5" s="1212"/>
      <c r="G5" s="1212"/>
      <c r="H5" s="1212"/>
      <c r="I5" s="1212"/>
      <c r="J5" s="1212"/>
      <c r="K5" s="1212"/>
      <c r="L5" s="1212"/>
      <c r="M5" s="1213"/>
    </row>
    <row r="6" spans="1:13" ht="17">
      <c r="A6" s="1187"/>
      <c r="B6" s="152" t="s">
        <v>420</v>
      </c>
      <c r="C6" s="122" t="s">
        <v>419</v>
      </c>
      <c r="D6" s="126"/>
      <c r="E6" s="126"/>
      <c r="F6" s="126"/>
      <c r="G6" s="126"/>
      <c r="H6" s="126"/>
      <c r="I6" s="126"/>
      <c r="J6" s="126"/>
      <c r="K6" s="126"/>
      <c r="L6" s="126"/>
      <c r="M6" s="127"/>
    </row>
    <row r="7" spans="1:13" ht="17">
      <c r="A7" s="1187"/>
      <c r="B7" s="151" t="s">
        <v>421</v>
      </c>
      <c r="C7" s="1191" t="s">
        <v>10</v>
      </c>
      <c r="D7" s="1192"/>
      <c r="E7" s="128"/>
      <c r="F7" s="128"/>
      <c r="G7" s="129"/>
      <c r="H7" s="67" t="s">
        <v>294</v>
      </c>
      <c r="I7" s="1193" t="s">
        <v>18</v>
      </c>
      <c r="J7" s="1192"/>
      <c r="K7" s="1192"/>
      <c r="L7" s="1192"/>
      <c r="M7" s="1194"/>
    </row>
    <row r="8" spans="1:13">
      <c r="A8" s="1187"/>
      <c r="B8" s="1181" t="s">
        <v>422</v>
      </c>
      <c r="C8" s="130"/>
      <c r="D8" s="131"/>
      <c r="E8" s="131"/>
      <c r="F8" s="131"/>
      <c r="G8" s="131"/>
      <c r="H8" s="131"/>
      <c r="I8" s="131"/>
      <c r="J8" s="131"/>
      <c r="K8" s="131"/>
      <c r="L8" s="132"/>
      <c r="M8" s="481"/>
    </row>
    <row r="9" spans="1:13">
      <c r="A9" s="1187"/>
      <c r="B9" s="1174"/>
      <c r="C9" s="1226" t="s">
        <v>327</v>
      </c>
      <c r="D9" s="1227"/>
      <c r="E9" s="28"/>
      <c r="F9" s="1190"/>
      <c r="G9" s="1190"/>
      <c r="H9" s="28"/>
      <c r="I9" s="1190"/>
      <c r="J9" s="1190"/>
      <c r="K9" s="28"/>
      <c r="L9" s="1190"/>
      <c r="M9" s="1238"/>
    </row>
    <row r="10" spans="1:13">
      <c r="A10" s="1187"/>
      <c r="B10" s="1175"/>
      <c r="C10" s="1189" t="s">
        <v>423</v>
      </c>
      <c r="D10" s="1190"/>
      <c r="E10" s="134"/>
      <c r="F10" s="1190" t="s">
        <v>423</v>
      </c>
      <c r="G10" s="1190"/>
      <c r="H10" s="134"/>
      <c r="I10" s="1190" t="s">
        <v>423</v>
      </c>
      <c r="J10" s="1190"/>
      <c r="K10" s="134"/>
      <c r="L10" s="1190" t="s">
        <v>423</v>
      </c>
      <c r="M10" s="1238"/>
    </row>
    <row r="11" spans="1:13" ht="98.25" customHeight="1">
      <c r="A11" s="1188"/>
      <c r="B11" s="162" t="s">
        <v>424</v>
      </c>
      <c r="C11" s="1235" t="s">
        <v>1050</v>
      </c>
      <c r="D11" s="1233"/>
      <c r="E11" s="1233"/>
      <c r="F11" s="1233"/>
      <c r="G11" s="1233"/>
      <c r="H11" s="1233"/>
      <c r="I11" s="1233"/>
      <c r="J11" s="1233"/>
      <c r="K11" s="1233"/>
      <c r="L11" s="1233"/>
      <c r="M11" s="1234"/>
    </row>
    <row r="12" spans="1:13" ht="15.75" customHeight="1">
      <c r="A12" s="1178" t="s">
        <v>238</v>
      </c>
      <c r="B12" s="151" t="s">
        <v>280</v>
      </c>
      <c r="C12" s="1214" t="s">
        <v>478</v>
      </c>
      <c r="D12" s="1215"/>
      <c r="E12" s="1215"/>
      <c r="F12" s="1215"/>
      <c r="G12" s="1215"/>
      <c r="H12" s="1215"/>
      <c r="I12" s="104"/>
      <c r="J12" s="104"/>
      <c r="K12" s="104"/>
      <c r="L12" s="136"/>
      <c r="M12" s="137"/>
    </row>
    <row r="13" spans="1:13" ht="8.25" customHeight="1">
      <c r="A13" s="1179"/>
      <c r="B13" s="1181" t="s">
        <v>425</v>
      </c>
      <c r="C13" s="138"/>
      <c r="D13" s="13"/>
      <c r="E13" s="13"/>
      <c r="F13" s="13"/>
      <c r="G13" s="13"/>
      <c r="H13" s="13"/>
      <c r="I13" s="13"/>
      <c r="J13" s="13"/>
      <c r="K13" s="13"/>
      <c r="L13" s="13"/>
      <c r="M13" s="14"/>
    </row>
    <row r="14" spans="1:13" ht="9" customHeight="1">
      <c r="A14" s="1179"/>
      <c r="B14" s="1174"/>
      <c r="C14" s="76"/>
      <c r="D14" s="15"/>
      <c r="E14" s="5"/>
      <c r="F14" s="15"/>
      <c r="G14" s="5"/>
      <c r="H14" s="15"/>
      <c r="I14" s="5"/>
      <c r="J14" s="15"/>
      <c r="K14" s="5"/>
      <c r="L14" s="5"/>
      <c r="M14" s="16"/>
    </row>
    <row r="15" spans="1:13" ht="17">
      <c r="A15" s="1179"/>
      <c r="B15" s="1174"/>
      <c r="C15" s="77" t="s">
        <v>426</v>
      </c>
      <c r="D15" s="17"/>
      <c r="E15" s="18" t="s">
        <v>427</v>
      </c>
      <c r="F15" s="17"/>
      <c r="G15" s="18" t="s">
        <v>428</v>
      </c>
      <c r="H15" s="17"/>
      <c r="I15" s="18" t="s">
        <v>429</v>
      </c>
      <c r="J15" s="19"/>
      <c r="K15" s="18"/>
      <c r="L15" s="18"/>
      <c r="M15" s="66"/>
    </row>
    <row r="16" spans="1:13" ht="17">
      <c r="A16" s="1179"/>
      <c r="B16" s="1174"/>
      <c r="C16" s="77" t="s">
        <v>431</v>
      </c>
      <c r="D16" s="19"/>
      <c r="E16" s="18" t="s">
        <v>432</v>
      </c>
      <c r="F16" s="20"/>
      <c r="G16" s="18" t="s">
        <v>433</v>
      </c>
      <c r="H16" s="20"/>
      <c r="I16" s="18"/>
      <c r="J16" s="68"/>
      <c r="K16" s="18"/>
      <c r="L16" s="18"/>
      <c r="M16" s="66"/>
    </row>
    <row r="17" spans="1:13" ht="17">
      <c r="A17" s="1179"/>
      <c r="B17" s="1174"/>
      <c r="C17" s="77" t="s">
        <v>434</v>
      </c>
      <c r="D17" s="19"/>
      <c r="E17" s="18" t="s">
        <v>435</v>
      </c>
      <c r="F17" s="19"/>
      <c r="G17" s="18"/>
      <c r="H17" s="68"/>
      <c r="I17" s="18"/>
      <c r="J17" s="68"/>
      <c r="K17" s="18"/>
      <c r="L17" s="18"/>
      <c r="M17" s="66"/>
    </row>
    <row r="18" spans="1:13" ht="17">
      <c r="A18" s="1179"/>
      <c r="B18" s="1174"/>
      <c r="C18" s="77" t="s">
        <v>105</v>
      </c>
      <c r="D18" s="19" t="s">
        <v>430</v>
      </c>
      <c r="E18" s="18" t="s">
        <v>436</v>
      </c>
      <c r="F18" s="310" t="s">
        <v>788</v>
      </c>
      <c r="G18" s="139"/>
      <c r="H18" s="139"/>
      <c r="I18" s="139"/>
      <c r="J18" s="139"/>
      <c r="K18" s="139"/>
      <c r="L18" s="139"/>
      <c r="M18" s="140"/>
    </row>
    <row r="19" spans="1:13" ht="9.75" customHeight="1">
      <c r="A19" s="1179"/>
      <c r="B19" s="1175"/>
      <c r="C19" s="78"/>
      <c r="D19" s="21"/>
      <c r="E19" s="21"/>
      <c r="F19" s="21"/>
      <c r="G19" s="21"/>
      <c r="H19" s="21"/>
      <c r="I19" s="21"/>
      <c r="J19" s="21"/>
      <c r="K19" s="21"/>
      <c r="L19" s="21"/>
      <c r="M19" s="22"/>
    </row>
    <row r="20" spans="1:13">
      <c r="A20" s="1179"/>
      <c r="B20" s="1181" t="s">
        <v>437</v>
      </c>
      <c r="C20" s="79"/>
      <c r="D20" s="23"/>
      <c r="E20" s="23"/>
      <c r="F20" s="23"/>
      <c r="G20" s="23"/>
      <c r="H20" s="23"/>
      <c r="I20" s="23"/>
      <c r="J20" s="23"/>
      <c r="K20" s="23"/>
      <c r="L20" s="132"/>
      <c r="M20" s="133"/>
    </row>
    <row r="21" spans="1:13" ht="17">
      <c r="A21" s="1179"/>
      <c r="B21" s="1174"/>
      <c r="C21" s="77" t="s">
        <v>438</v>
      </c>
      <c r="D21" s="20"/>
      <c r="E21" s="24"/>
      <c r="F21" s="18" t="s">
        <v>439</v>
      </c>
      <c r="G21" s="19"/>
      <c r="H21" s="24"/>
      <c r="I21" s="18" t="s">
        <v>440</v>
      </c>
      <c r="J21" s="19" t="s">
        <v>430</v>
      </c>
      <c r="K21" s="24"/>
      <c r="L21" s="26"/>
      <c r="M21" s="116"/>
    </row>
    <row r="22" spans="1:13" ht="17">
      <c r="A22" s="1179"/>
      <c r="B22" s="1174"/>
      <c r="C22" s="77" t="s">
        <v>441</v>
      </c>
      <c r="D22" s="25"/>
      <c r="E22" s="26"/>
      <c r="F22" s="18" t="s">
        <v>442</v>
      </c>
      <c r="G22" s="20"/>
      <c r="H22" s="26"/>
      <c r="I22" s="27"/>
      <c r="J22" s="26"/>
      <c r="K22" s="28"/>
      <c r="L22" s="26"/>
      <c r="M22" s="116"/>
    </row>
    <row r="23" spans="1:13">
      <c r="A23" s="1179"/>
      <c r="B23" s="1174"/>
      <c r="C23" s="80"/>
      <c r="D23" s="29"/>
      <c r="E23" s="29"/>
      <c r="F23" s="29"/>
      <c r="G23" s="29"/>
      <c r="H23" s="29"/>
      <c r="I23" s="29"/>
      <c r="J23" s="29"/>
      <c r="K23" s="29"/>
      <c r="L23" s="121"/>
      <c r="M23" s="135"/>
    </row>
    <row r="24" spans="1:13" ht="17">
      <c r="A24" s="1179"/>
      <c r="B24" s="160" t="s">
        <v>443</v>
      </c>
      <c r="C24" s="81"/>
      <c r="D24" s="59"/>
      <c r="E24" s="59"/>
      <c r="F24" s="59"/>
      <c r="G24" s="59"/>
      <c r="H24" s="59"/>
      <c r="I24" s="59"/>
      <c r="J24" s="59"/>
      <c r="K24" s="59"/>
      <c r="L24" s="59"/>
      <c r="M24" s="82"/>
    </row>
    <row r="25" spans="1:13" ht="17">
      <c r="A25" s="1179"/>
      <c r="B25" s="154"/>
      <c r="C25" s="83" t="s">
        <v>444</v>
      </c>
      <c r="D25" s="880">
        <v>0.27</v>
      </c>
      <c r="E25" s="24"/>
      <c r="F25" s="32" t="s">
        <v>445</v>
      </c>
      <c r="G25" s="20">
        <v>2020</v>
      </c>
      <c r="I25" s="32" t="s">
        <v>446</v>
      </c>
      <c r="J25" s="448" t="s">
        <v>1026</v>
      </c>
      <c r="K25" s="104"/>
      <c r="L25" s="101"/>
      <c r="M25" s="30"/>
    </row>
    <row r="26" spans="1:13">
      <c r="A26" s="1179"/>
      <c r="B26" s="153"/>
      <c r="C26" s="78"/>
      <c r="D26" s="21"/>
      <c r="E26" s="21"/>
      <c r="F26" s="21"/>
      <c r="G26" s="21"/>
      <c r="H26" s="24"/>
      <c r="I26" s="21"/>
      <c r="J26" s="21"/>
      <c r="K26" s="21"/>
      <c r="L26" s="21"/>
      <c r="M26" s="22"/>
    </row>
    <row r="27" spans="1:13">
      <c r="A27" s="1179"/>
      <c r="B27" s="1174" t="s">
        <v>447</v>
      </c>
      <c r="C27" s="84"/>
      <c r="D27" s="33"/>
      <c r="E27" s="33"/>
      <c r="F27" s="33"/>
      <c r="G27" s="33"/>
      <c r="H27" s="33"/>
      <c r="I27" s="33"/>
      <c r="J27" s="33"/>
      <c r="K27" s="33"/>
      <c r="L27" s="26"/>
      <c r="M27" s="116"/>
    </row>
    <row r="28" spans="1:13" ht="17">
      <c r="A28" s="1179"/>
      <c r="B28" s="1174"/>
      <c r="C28" s="85" t="s">
        <v>448</v>
      </c>
      <c r="D28" s="339">
        <v>44927</v>
      </c>
      <c r="E28" s="35"/>
      <c r="F28" s="24" t="s">
        <v>449</v>
      </c>
      <c r="G28" s="339">
        <v>49309</v>
      </c>
      <c r="H28" s="35"/>
      <c r="I28" s="32"/>
      <c r="J28" s="35"/>
      <c r="K28" s="35"/>
      <c r="L28" s="26"/>
      <c r="M28" s="116"/>
    </row>
    <row r="29" spans="1:13">
      <c r="A29" s="1179"/>
      <c r="B29" s="1174"/>
      <c r="C29" s="85"/>
      <c r="D29" s="72"/>
      <c r="E29" s="35"/>
      <c r="F29" s="24"/>
      <c r="G29" s="35"/>
      <c r="H29" s="35"/>
      <c r="I29" s="32"/>
      <c r="J29" s="35"/>
      <c r="K29" s="35"/>
      <c r="L29" s="26"/>
      <c r="M29" s="116"/>
    </row>
    <row r="30" spans="1:13" ht="17">
      <c r="A30" s="1179"/>
      <c r="B30" s="160" t="s">
        <v>450</v>
      </c>
      <c r="C30" s="86"/>
      <c r="D30" s="73"/>
      <c r="E30" s="73"/>
      <c r="F30" s="73"/>
      <c r="G30" s="73"/>
      <c r="H30" s="73"/>
      <c r="I30" s="73"/>
      <c r="J30" s="73"/>
      <c r="K30" s="73"/>
      <c r="L30" s="73"/>
      <c r="M30" s="87"/>
    </row>
    <row r="31" spans="1:13">
      <c r="A31" s="1179"/>
      <c r="B31" s="154"/>
      <c r="C31" s="88"/>
      <c r="D31" s="6">
        <v>2023</v>
      </c>
      <c r="E31" s="6"/>
      <c r="F31" s="6">
        <v>2024</v>
      </c>
      <c r="G31" s="6"/>
      <c r="H31" s="141">
        <v>2025</v>
      </c>
      <c r="I31" s="141"/>
      <c r="J31" s="141">
        <v>2026</v>
      </c>
      <c r="K31" s="6"/>
      <c r="L31" s="6">
        <v>2027</v>
      </c>
      <c r="M31" s="40"/>
    </row>
    <row r="32" spans="1:13">
      <c r="A32" s="1179"/>
      <c r="B32" s="154"/>
      <c r="C32" s="88"/>
      <c r="D32" s="98">
        <v>0.28000000000000003</v>
      </c>
      <c r="E32" s="9"/>
      <c r="F32" s="98">
        <v>0.28999999999999998</v>
      </c>
      <c r="G32" s="9"/>
      <c r="H32" s="98">
        <v>0.3</v>
      </c>
      <c r="I32" s="9"/>
      <c r="J32" s="98">
        <v>0.31</v>
      </c>
      <c r="K32" s="9"/>
      <c r="L32" s="98">
        <v>0.32</v>
      </c>
      <c r="M32" s="100"/>
    </row>
    <row r="33" spans="1:13">
      <c r="A33" s="1179"/>
      <c r="B33" s="154"/>
      <c r="C33" s="88"/>
      <c r="D33" s="6">
        <v>2028</v>
      </c>
      <c r="E33" s="6"/>
      <c r="F33" s="6">
        <v>2029</v>
      </c>
      <c r="G33" s="6"/>
      <c r="H33" s="141">
        <v>2030</v>
      </c>
      <c r="I33" s="141"/>
      <c r="J33" s="141">
        <v>2031</v>
      </c>
      <c r="K33" s="6"/>
      <c r="L33" s="6">
        <v>2032</v>
      </c>
      <c r="M33" s="16"/>
    </row>
    <row r="34" spans="1:13">
      <c r="A34" s="1179"/>
      <c r="B34" s="154"/>
      <c r="C34" s="88"/>
      <c r="D34" s="98">
        <v>0.33</v>
      </c>
      <c r="E34" s="9"/>
      <c r="F34" s="98">
        <v>0.34</v>
      </c>
      <c r="G34" s="9"/>
      <c r="H34" s="98">
        <v>0.35</v>
      </c>
      <c r="I34" s="9"/>
      <c r="J34" s="98">
        <v>0.36</v>
      </c>
      <c r="K34" s="9"/>
      <c r="L34" s="98">
        <v>0.37</v>
      </c>
      <c r="M34" s="100"/>
    </row>
    <row r="35" spans="1:13" ht="17">
      <c r="A35" s="1179"/>
      <c r="B35" s="154"/>
      <c r="C35" s="88"/>
      <c r="D35" s="6">
        <v>2033</v>
      </c>
      <c r="E35" s="6"/>
      <c r="F35" s="6">
        <v>2034</v>
      </c>
      <c r="G35" s="6"/>
      <c r="H35" s="141" t="s">
        <v>452</v>
      </c>
      <c r="I35" s="141"/>
      <c r="J35" s="141" t="s">
        <v>453</v>
      </c>
      <c r="K35" s="6"/>
      <c r="L35" s="6" t="s">
        <v>454</v>
      </c>
      <c r="M35" s="100"/>
    </row>
    <row r="36" spans="1:13">
      <c r="A36" s="1179"/>
      <c r="B36" s="154"/>
      <c r="C36" s="88"/>
      <c r="D36" s="98">
        <v>0.38</v>
      </c>
      <c r="E36" s="9"/>
      <c r="F36" s="98">
        <v>0.39</v>
      </c>
      <c r="G36" s="9"/>
      <c r="H36" s="98"/>
      <c r="I36" s="9"/>
      <c r="J36" s="98"/>
      <c r="K36" s="9"/>
      <c r="L36" s="98"/>
      <c r="M36" s="100"/>
    </row>
    <row r="37" spans="1:13" ht="17">
      <c r="A37" s="1179"/>
      <c r="B37" s="154"/>
      <c r="C37" s="88"/>
      <c r="D37" s="10" t="s">
        <v>454</v>
      </c>
      <c r="E37" s="99"/>
      <c r="F37" s="10" t="s">
        <v>455</v>
      </c>
      <c r="G37" s="99"/>
      <c r="H37" s="69"/>
      <c r="I37" s="70"/>
      <c r="J37" s="69"/>
      <c r="K37" s="70"/>
      <c r="L37" s="69"/>
      <c r="M37" s="100"/>
    </row>
    <row r="38" spans="1:13">
      <c r="A38" s="1179"/>
      <c r="B38" s="154"/>
      <c r="C38" s="88"/>
      <c r="D38" s="98"/>
      <c r="E38" s="9"/>
      <c r="F38" s="1236">
        <v>0.39</v>
      </c>
      <c r="G38" s="1237"/>
      <c r="H38" s="102"/>
      <c r="I38" s="6"/>
      <c r="J38" s="102"/>
      <c r="K38" s="6"/>
      <c r="L38" s="102"/>
      <c r="M38" s="90"/>
    </row>
    <row r="39" spans="1:13">
      <c r="A39" s="1179"/>
      <c r="B39" s="153"/>
      <c r="C39" s="89"/>
      <c r="D39" s="121"/>
      <c r="E39" s="121"/>
      <c r="F39" s="121"/>
      <c r="G39" s="121"/>
      <c r="H39" s="1223"/>
      <c r="I39" s="1223"/>
      <c r="J39" s="97"/>
      <c r="K39" s="74"/>
      <c r="L39" s="97"/>
      <c r="M39" s="75"/>
    </row>
    <row r="40" spans="1:13" ht="18" customHeight="1">
      <c r="A40" s="1179"/>
      <c r="B40" s="1174" t="s">
        <v>456</v>
      </c>
      <c r="C40" s="115"/>
      <c r="D40" s="68"/>
      <c r="E40" s="68"/>
      <c r="F40" s="68"/>
      <c r="G40" s="68"/>
      <c r="H40" s="68"/>
      <c r="I40" s="68"/>
      <c r="J40" s="68"/>
      <c r="K40" s="68"/>
      <c r="L40" s="26"/>
      <c r="M40" s="116"/>
    </row>
    <row r="41" spans="1:13" ht="17">
      <c r="A41" s="1179"/>
      <c r="B41" s="1174"/>
      <c r="C41" s="117"/>
      <c r="D41" s="41" t="s">
        <v>93</v>
      </c>
      <c r="E41" s="42" t="s">
        <v>95</v>
      </c>
      <c r="F41" s="1176" t="s">
        <v>457</v>
      </c>
      <c r="G41" s="1177" t="s">
        <v>103</v>
      </c>
      <c r="H41" s="1177"/>
      <c r="I41" s="1177"/>
      <c r="J41" s="1177"/>
      <c r="K41" s="118" t="s">
        <v>458</v>
      </c>
      <c r="L41" s="1219"/>
      <c r="M41" s="1220"/>
    </row>
    <row r="42" spans="1:13">
      <c r="A42" s="1179"/>
      <c r="B42" s="1174"/>
      <c r="C42" s="117"/>
      <c r="D42" s="119" t="s">
        <v>430</v>
      </c>
      <c r="E42" s="19"/>
      <c r="F42" s="1176"/>
      <c r="G42" s="1177"/>
      <c r="H42" s="1177"/>
      <c r="I42" s="1177"/>
      <c r="J42" s="1177"/>
      <c r="K42" s="26"/>
      <c r="L42" s="1221"/>
      <c r="M42" s="1222"/>
    </row>
    <row r="43" spans="1:13">
      <c r="A43" s="1179"/>
      <c r="B43" s="1175"/>
      <c r="C43" s="120"/>
      <c r="D43" s="121"/>
      <c r="E43" s="121"/>
      <c r="F43" s="121"/>
      <c r="G43" s="121"/>
      <c r="H43" s="121"/>
      <c r="I43" s="121"/>
      <c r="J43" s="121"/>
      <c r="K43" s="121"/>
      <c r="L43" s="26"/>
      <c r="M43" s="116"/>
    </row>
    <row r="44" spans="1:13" ht="99" customHeight="1">
      <c r="A44" s="1179"/>
      <c r="B44" s="151" t="s">
        <v>459</v>
      </c>
      <c r="C44" s="1232" t="s">
        <v>1051</v>
      </c>
      <c r="D44" s="1233"/>
      <c r="E44" s="1233"/>
      <c r="F44" s="1233"/>
      <c r="G44" s="1233"/>
      <c r="H44" s="1233"/>
      <c r="I44" s="1233"/>
      <c r="J44" s="1233"/>
      <c r="K44" s="1233"/>
      <c r="L44" s="1233"/>
      <c r="M44" s="1234"/>
    </row>
    <row r="45" spans="1:13" ht="17.25" customHeight="1">
      <c r="A45" s="1179"/>
      <c r="B45" s="151" t="s">
        <v>460</v>
      </c>
      <c r="C45" s="1214" t="s">
        <v>1049</v>
      </c>
      <c r="D45" s="1215"/>
      <c r="E45" s="1215"/>
      <c r="F45" s="1215"/>
      <c r="G45" s="1215"/>
      <c r="H45" s="1215"/>
      <c r="I45" s="1215"/>
      <c r="J45" s="1215"/>
      <c r="K45" s="1215"/>
      <c r="L45" s="1215"/>
      <c r="M45" s="1218"/>
    </row>
    <row r="46" spans="1:13" ht="17">
      <c r="A46" s="1179"/>
      <c r="B46" s="151" t="s">
        <v>461</v>
      </c>
      <c r="C46" s="142">
        <v>30</v>
      </c>
      <c r="D46" s="143"/>
      <c r="E46" s="143"/>
      <c r="F46" s="143"/>
      <c r="G46" s="143"/>
      <c r="H46" s="143"/>
      <c r="I46" s="143"/>
      <c r="J46" s="143"/>
      <c r="K46" s="143"/>
      <c r="L46" s="143"/>
      <c r="M46" s="144"/>
    </row>
    <row r="47" spans="1:13" ht="17">
      <c r="A47" s="1180"/>
      <c r="B47" s="151" t="s">
        <v>462</v>
      </c>
      <c r="C47" s="252">
        <v>45323</v>
      </c>
      <c r="D47" s="143"/>
      <c r="E47" s="143"/>
      <c r="F47" s="143"/>
      <c r="G47" s="143"/>
      <c r="H47" s="143"/>
      <c r="I47" s="143"/>
      <c r="J47" s="143"/>
      <c r="K47" s="143"/>
      <c r="L47" s="143"/>
      <c r="M47" s="144"/>
    </row>
    <row r="48" spans="1:13" ht="15.75" customHeight="1">
      <c r="A48" s="1162" t="s">
        <v>250</v>
      </c>
      <c r="B48" s="155" t="s">
        <v>463</v>
      </c>
      <c r="C48" s="1164" t="s">
        <v>464</v>
      </c>
      <c r="D48" s="1165"/>
      <c r="E48" s="1165"/>
      <c r="F48" s="1165"/>
      <c r="G48" s="1165"/>
      <c r="H48" s="1165"/>
      <c r="I48" s="1165"/>
      <c r="J48" s="1165"/>
      <c r="K48" s="1165"/>
      <c r="L48" s="1165"/>
      <c r="M48" s="1166"/>
    </row>
    <row r="49" spans="1:13" ht="15.75" customHeight="1">
      <c r="A49" s="1163"/>
      <c r="B49" s="155" t="s">
        <v>465</v>
      </c>
      <c r="C49" s="1164" t="s">
        <v>466</v>
      </c>
      <c r="D49" s="1165"/>
      <c r="E49" s="1165"/>
      <c r="F49" s="1165"/>
      <c r="G49" s="1165"/>
      <c r="H49" s="1165"/>
      <c r="I49" s="1165"/>
      <c r="J49" s="1165"/>
      <c r="K49" s="1165"/>
      <c r="L49" s="1165"/>
      <c r="M49" s="1166"/>
    </row>
    <row r="50" spans="1:13" ht="15.75" customHeight="1">
      <c r="A50" s="1163"/>
      <c r="B50" s="155" t="s">
        <v>467</v>
      </c>
      <c r="C50" s="1164" t="s">
        <v>468</v>
      </c>
      <c r="D50" s="1165"/>
      <c r="E50" s="1165"/>
      <c r="F50" s="1165"/>
      <c r="G50" s="1165"/>
      <c r="H50" s="1165"/>
      <c r="I50" s="1165"/>
      <c r="J50" s="1165"/>
      <c r="K50" s="1165"/>
      <c r="L50" s="1165"/>
      <c r="M50" s="1166"/>
    </row>
    <row r="51" spans="1:13" ht="15.75" customHeight="1">
      <c r="A51" s="1163"/>
      <c r="B51" s="156" t="s">
        <v>469</v>
      </c>
      <c r="C51" s="1164" t="s">
        <v>328</v>
      </c>
      <c r="D51" s="1165"/>
      <c r="E51" s="1165"/>
      <c r="F51" s="1165"/>
      <c r="G51" s="1165"/>
      <c r="H51" s="1165"/>
      <c r="I51" s="1165"/>
      <c r="J51" s="1165"/>
      <c r="K51" s="1165"/>
      <c r="L51" s="1165"/>
      <c r="M51" s="1166"/>
    </row>
    <row r="52" spans="1:13" ht="15.75" customHeight="1">
      <c r="A52" s="1163"/>
      <c r="B52" s="155" t="s">
        <v>470</v>
      </c>
      <c r="C52" s="1171" t="s">
        <v>471</v>
      </c>
      <c r="D52" s="1172"/>
      <c r="E52" s="1172"/>
      <c r="F52" s="1172"/>
      <c r="G52" s="1172"/>
      <c r="H52" s="1172"/>
      <c r="I52" s="1172"/>
      <c r="J52" s="1172"/>
      <c r="K52" s="1172"/>
      <c r="L52" s="1172"/>
      <c r="M52" s="1173"/>
    </row>
    <row r="53" spans="1:13" ht="17">
      <c r="A53" s="1170"/>
      <c r="B53" s="155" t="s">
        <v>472</v>
      </c>
      <c r="C53" s="1164" t="s">
        <v>473</v>
      </c>
      <c r="D53" s="1165"/>
      <c r="E53" s="1165"/>
      <c r="F53" s="1165"/>
      <c r="G53" s="1165"/>
      <c r="H53" s="1165"/>
      <c r="I53" s="1165"/>
      <c r="J53" s="1165"/>
      <c r="K53" s="1165"/>
      <c r="L53" s="1165"/>
      <c r="M53" s="1166"/>
    </row>
    <row r="54" spans="1:13" ht="15.75" customHeight="1">
      <c r="A54" s="1162" t="s">
        <v>474</v>
      </c>
      <c r="B54" s="157" t="s">
        <v>475</v>
      </c>
      <c r="C54" s="1164" t="s">
        <v>557</v>
      </c>
      <c r="D54" s="1165"/>
      <c r="E54" s="1165"/>
      <c r="F54" s="1165"/>
      <c r="G54" s="1165"/>
      <c r="H54" s="1165"/>
      <c r="I54" s="1165"/>
      <c r="J54" s="1165"/>
      <c r="K54" s="1165"/>
      <c r="L54" s="1165"/>
      <c r="M54" s="1166"/>
    </row>
    <row r="55" spans="1:13" ht="30" customHeight="1">
      <c r="A55" s="1163"/>
      <c r="B55" s="157" t="s">
        <v>476</v>
      </c>
      <c r="C55" s="1164" t="s">
        <v>558</v>
      </c>
      <c r="D55" s="1165"/>
      <c r="E55" s="1165"/>
      <c r="F55" s="1165"/>
      <c r="G55" s="1165"/>
      <c r="H55" s="1165"/>
      <c r="I55" s="1165"/>
      <c r="J55" s="1165"/>
      <c r="K55" s="1165"/>
      <c r="L55" s="1165"/>
      <c r="M55" s="1166"/>
    </row>
    <row r="56" spans="1:13" ht="30" customHeight="1" thickBot="1">
      <c r="A56" s="1163"/>
      <c r="B56" s="158" t="s">
        <v>294</v>
      </c>
      <c r="C56" s="1164" t="s">
        <v>327</v>
      </c>
      <c r="D56" s="1165"/>
      <c r="E56" s="1165"/>
      <c r="F56" s="1165"/>
      <c r="G56" s="1165"/>
      <c r="H56" s="1165"/>
      <c r="I56" s="1165"/>
      <c r="J56" s="1165"/>
      <c r="K56" s="1165"/>
      <c r="L56" s="1165"/>
      <c r="M56" s="1166"/>
    </row>
    <row r="57" spans="1:13" ht="36" customHeight="1" thickBot="1">
      <c r="A57" s="149" t="s">
        <v>254</v>
      </c>
      <c r="B57" s="159"/>
      <c r="C57" s="1167"/>
      <c r="D57" s="1224"/>
      <c r="E57" s="1224"/>
      <c r="F57" s="1224"/>
      <c r="G57" s="1224"/>
      <c r="H57" s="1224"/>
      <c r="I57" s="1224"/>
      <c r="J57" s="1224"/>
      <c r="K57" s="1224"/>
      <c r="L57" s="1224"/>
      <c r="M57" s="1225"/>
    </row>
  </sheetData>
  <mergeCells count="42">
    <mergeCell ref="F4:G4"/>
    <mergeCell ref="C5:M5"/>
    <mergeCell ref="C7:D7"/>
    <mergeCell ref="C45:M45"/>
    <mergeCell ref="C12:H12"/>
    <mergeCell ref="I9:J9"/>
    <mergeCell ref="C10:D10"/>
    <mergeCell ref="F10:G10"/>
    <mergeCell ref="I10:J10"/>
    <mergeCell ref="C44:M44"/>
    <mergeCell ref="C11:M11"/>
    <mergeCell ref="F38:G38"/>
    <mergeCell ref="L9:M9"/>
    <mergeCell ref="L10:M10"/>
    <mergeCell ref="A12:A47"/>
    <mergeCell ref="B13:B19"/>
    <mergeCell ref="B20:B23"/>
    <mergeCell ref="B27:B29"/>
    <mergeCell ref="I7:M7"/>
    <mergeCell ref="B8:B10"/>
    <mergeCell ref="C9:D9"/>
    <mergeCell ref="F9:G9"/>
    <mergeCell ref="H39:I39"/>
    <mergeCell ref="B40:B43"/>
    <mergeCell ref="F41:F42"/>
    <mergeCell ref="G41:J42"/>
    <mergeCell ref="L41:M42"/>
    <mergeCell ref="A2:A11"/>
    <mergeCell ref="C2:M2"/>
    <mergeCell ref="C3:M3"/>
    <mergeCell ref="C57:M57"/>
    <mergeCell ref="C52:M52"/>
    <mergeCell ref="C53:M53"/>
    <mergeCell ref="A54:A56"/>
    <mergeCell ref="C54:M54"/>
    <mergeCell ref="C55:M55"/>
    <mergeCell ref="C56:M56"/>
    <mergeCell ref="A48:A53"/>
    <mergeCell ref="C48:M48"/>
    <mergeCell ref="C49:M49"/>
    <mergeCell ref="C50:M50"/>
    <mergeCell ref="C51:M51"/>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xr:uid="{35052FD0-E103-499D-A821-F2C4C41BE745}"/>
    <dataValidation type="list" allowBlank="1" showInputMessage="1" showErrorMessage="1" sqref="I7:M7" xr:uid="{699275A8-31AA-4A2A-8D85-8D69079A9EA3}">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F408E99-F858-4CE1-B9C1-19DD789DE1EE}"/>
    <dataValidation allowBlank="1" showInputMessage="1" showErrorMessage="1" prompt="Seleccione de la lista desplegable" sqref="B4 B7 H7" xr:uid="{B7466FC0-B364-4C74-9C6B-EC19D0830F56}"/>
    <dataValidation allowBlank="1" showInputMessage="1" showErrorMessage="1" prompt="Incluir una ficha por cada indicador, ya sea de producto o de resultado" sqref="B1" xr:uid="{C04F5506-A143-4B4F-BB34-11E9C19E952D}"/>
  </dataValidations>
  <hyperlinks>
    <hyperlink ref="C52" r:id="rId1" xr:uid="{C8E018AB-4E03-407E-9D46-F615523263A7}"/>
    <hyperlink ref="C52:M52" r:id="rId2" display="emartinez@participacionbogota.gov.co" xr:uid="{D97579C0-9510-47DD-843C-EBBF67E770AA}"/>
  </hyperlinks>
  <pageMargins left="0.7" right="0.7" top="0.75" bottom="0.75" header="0.3" footer="0.3"/>
  <pageSetup paperSize="9" orientation="portrait" horizontalDpi="1200" verticalDpi="1200" r:id="rId3"/>
  <extLst>
    <ext xmlns:x14="http://schemas.microsoft.com/office/spreadsheetml/2009/9/main" uri="{CCE6A557-97BC-4b89-ADB6-D9C93CAAB3DF}">
      <x14:dataValidations xmlns:xm="http://schemas.microsoft.com/office/excel/2006/main" count="3">
        <x14:dataValidation type="list" allowBlank="1" showInputMessage="1" showErrorMessage="1" xr:uid="{1396E6CD-276C-497D-BFFE-AEE877189C02}">
          <x14:formula1>
            <xm:f>Desplegables!$I$4:$I$18</xm:f>
          </x14:formula1>
          <xm:sqref>C7</xm:sqref>
        </x14:dataValidation>
        <x14:dataValidation type="list" allowBlank="1" showInputMessage="1" showErrorMessage="1" xr:uid="{358D8C6B-DD03-4794-AB65-E5E1DF0A1994}">
          <x14:formula1>
            <xm:f>Desplegables!$B$45:$B$46</xm:f>
          </x14:formula1>
          <xm:sqref>C4</xm:sqref>
        </x14:dataValidation>
        <x14:dataValidation type="list" allowBlank="1" showInputMessage="1" showErrorMessage="1" xr:uid="{900C41F7-03D0-4753-B6E5-DA7DF36B0F7C}">
          <x14:formula1>
            <xm:f>Desplegables!$B$50:$B$52</xm:f>
          </x14:formula1>
          <xm:sqref>G41:J42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CCFE-B556-43B1-8009-B74B0F0ED75B}">
  <sheetPr>
    <tabColor rgb="FF0070C0"/>
  </sheetPr>
  <dimension ref="A1:M57"/>
  <sheetViews>
    <sheetView topLeftCell="B39" zoomScale="85" zoomScaleNormal="85" workbookViewId="0">
      <selection activeCell="O46" sqref="O46"/>
    </sheetView>
  </sheetViews>
  <sheetFormatPr baseColWidth="10" defaultColWidth="11.5" defaultRowHeight="16"/>
  <cols>
    <col min="1" max="1" width="25.1640625" style="12" customWidth="1"/>
    <col min="2" max="2" width="39.1640625" style="43" customWidth="1"/>
    <col min="3" max="6" width="11.5" style="12"/>
    <col min="7" max="7" width="19.1640625" style="12" customWidth="1"/>
    <col min="8" max="16384" width="11.5" style="12"/>
  </cols>
  <sheetData>
    <row r="1" spans="1:13" ht="17" thickBot="1">
      <c r="A1" s="60"/>
      <c r="B1" s="61" t="s">
        <v>479</v>
      </c>
      <c r="C1" s="62"/>
      <c r="D1" s="62"/>
      <c r="E1" s="62"/>
      <c r="F1" s="62"/>
      <c r="G1" s="62"/>
      <c r="H1" s="62"/>
      <c r="I1" s="62"/>
      <c r="J1" s="62"/>
      <c r="K1" s="62"/>
      <c r="L1" s="62"/>
      <c r="M1" s="63"/>
    </row>
    <row r="2" spans="1:13" ht="37.5" customHeight="1">
      <c r="A2" s="1186" t="s">
        <v>414</v>
      </c>
      <c r="B2" s="150" t="s">
        <v>415</v>
      </c>
      <c r="C2" s="1195" t="s">
        <v>480</v>
      </c>
      <c r="D2" s="1196"/>
      <c r="E2" s="1196"/>
      <c r="F2" s="1196"/>
      <c r="G2" s="1196"/>
      <c r="H2" s="1196"/>
      <c r="I2" s="1196"/>
      <c r="J2" s="1196"/>
      <c r="K2" s="1196"/>
      <c r="L2" s="1196"/>
      <c r="M2" s="1197"/>
    </row>
    <row r="3" spans="1:13" ht="190" customHeight="1">
      <c r="A3" s="1187"/>
      <c r="B3" s="162" t="s">
        <v>417</v>
      </c>
      <c r="C3" s="1198" t="s">
        <v>932</v>
      </c>
      <c r="D3" s="1240"/>
      <c r="E3" s="1240"/>
      <c r="F3" s="1240"/>
      <c r="G3" s="1240"/>
      <c r="H3" s="1240"/>
      <c r="I3" s="1240"/>
      <c r="J3" s="1240"/>
      <c r="K3" s="1240"/>
      <c r="L3" s="1240"/>
      <c r="M3" s="1241"/>
    </row>
    <row r="4" spans="1:13" ht="15.75" customHeight="1">
      <c r="A4" s="1187"/>
      <c r="B4" s="152" t="s">
        <v>290</v>
      </c>
      <c r="C4" s="122" t="s">
        <v>93</v>
      </c>
      <c r="D4" s="123"/>
      <c r="E4" s="124"/>
      <c r="F4" s="1205" t="s">
        <v>291</v>
      </c>
      <c r="G4" s="1206"/>
      <c r="H4" s="125">
        <v>424</v>
      </c>
      <c r="I4" s="126"/>
      <c r="J4" s="126"/>
      <c r="K4" s="126"/>
      <c r="L4" s="126"/>
      <c r="M4" s="127"/>
    </row>
    <row r="5" spans="1:13" ht="16.5" customHeight="1">
      <c r="A5" s="1187"/>
      <c r="B5" s="153" t="s">
        <v>418</v>
      </c>
      <c r="C5" s="1211" t="s">
        <v>784</v>
      </c>
      <c r="D5" s="1212"/>
      <c r="E5" s="1212"/>
      <c r="F5" s="1212"/>
      <c r="G5" s="1212"/>
      <c r="H5" s="1212"/>
      <c r="I5" s="1212"/>
      <c r="J5" s="1212"/>
      <c r="K5" s="1212"/>
      <c r="L5" s="1212"/>
      <c r="M5" s="1213"/>
    </row>
    <row r="6" spans="1:13" ht="17">
      <c r="A6" s="1187"/>
      <c r="B6" s="152" t="s">
        <v>420</v>
      </c>
      <c r="C6" s="242" t="s">
        <v>785</v>
      </c>
      <c r="D6" s="126"/>
      <c r="E6" s="126"/>
      <c r="F6" s="126"/>
      <c r="G6" s="126"/>
      <c r="H6" s="126"/>
      <c r="I6" s="126"/>
      <c r="J6" s="126"/>
      <c r="K6" s="126"/>
      <c r="L6" s="126"/>
      <c r="M6" s="127"/>
    </row>
    <row r="7" spans="1:13" ht="17">
      <c r="A7" s="1187"/>
      <c r="B7" s="151" t="s">
        <v>421</v>
      </c>
      <c r="C7" s="1191" t="s">
        <v>10</v>
      </c>
      <c r="D7" s="1192"/>
      <c r="E7" s="128"/>
      <c r="F7" s="128"/>
      <c r="G7" s="129"/>
      <c r="H7" s="67" t="s">
        <v>294</v>
      </c>
      <c r="I7" s="1193" t="s">
        <v>18</v>
      </c>
      <c r="J7" s="1192"/>
      <c r="K7" s="1192"/>
      <c r="L7" s="1192"/>
      <c r="M7" s="1194"/>
    </row>
    <row r="8" spans="1:13">
      <c r="A8" s="1187"/>
      <c r="B8" s="1181" t="s">
        <v>422</v>
      </c>
      <c r="C8" s="130"/>
      <c r="D8" s="131"/>
      <c r="E8" s="131"/>
      <c r="F8" s="131"/>
      <c r="G8" s="131"/>
      <c r="H8" s="131"/>
      <c r="I8" s="131"/>
      <c r="J8" s="131"/>
      <c r="K8" s="131"/>
      <c r="L8" s="132"/>
      <c r="M8" s="133"/>
    </row>
    <row r="9" spans="1:13">
      <c r="A9" s="1187"/>
      <c r="B9" s="1174"/>
      <c r="C9" s="1189" t="s">
        <v>327</v>
      </c>
      <c r="D9" s="1190"/>
      <c r="E9" s="28"/>
      <c r="F9" s="1242"/>
      <c r="G9" s="1242"/>
      <c r="H9" s="28"/>
      <c r="I9" s="1243"/>
      <c r="J9" s="1243"/>
      <c r="K9" s="28"/>
      <c r="L9" s="26"/>
      <c r="M9" s="116"/>
    </row>
    <row r="10" spans="1:13">
      <c r="A10" s="1187"/>
      <c r="B10" s="1175"/>
      <c r="C10" s="1189" t="s">
        <v>423</v>
      </c>
      <c r="D10" s="1190"/>
      <c r="E10" s="134"/>
      <c r="F10" s="1190" t="s">
        <v>423</v>
      </c>
      <c r="G10" s="1190"/>
      <c r="H10" s="134"/>
      <c r="I10" s="1190"/>
      <c r="J10" s="1190"/>
      <c r="K10" s="134"/>
      <c r="L10" s="121"/>
      <c r="M10" s="135"/>
    </row>
    <row r="11" spans="1:13" ht="148.5" customHeight="1">
      <c r="A11" s="1188"/>
      <c r="B11" s="162" t="s">
        <v>424</v>
      </c>
      <c r="C11" s="1244" t="s">
        <v>1052</v>
      </c>
      <c r="D11" s="1245"/>
      <c r="E11" s="1245"/>
      <c r="F11" s="1245"/>
      <c r="G11" s="1245"/>
      <c r="H11" s="1245"/>
      <c r="I11" s="1246"/>
      <c r="J11" s="1246"/>
      <c r="K11" s="1245"/>
      <c r="L11" s="1245"/>
      <c r="M11" s="1247"/>
    </row>
    <row r="12" spans="1:13" ht="15.75" customHeight="1">
      <c r="A12" s="1178" t="s">
        <v>238</v>
      </c>
      <c r="B12" s="151" t="s">
        <v>280</v>
      </c>
      <c r="C12" s="1184" t="s">
        <v>358</v>
      </c>
      <c r="D12" s="1185"/>
      <c r="E12" s="104"/>
      <c r="F12" s="104"/>
      <c r="G12" s="104"/>
      <c r="H12" s="104"/>
      <c r="I12" s="104"/>
      <c r="J12" s="104"/>
      <c r="K12" s="104"/>
      <c r="L12" s="136"/>
      <c r="M12" s="137"/>
    </row>
    <row r="13" spans="1:13" ht="8.25" customHeight="1">
      <c r="A13" s="1179"/>
      <c r="B13" s="1181" t="s">
        <v>425</v>
      </c>
      <c r="C13" s="138"/>
      <c r="D13" s="13"/>
      <c r="E13" s="13"/>
      <c r="F13" s="13"/>
      <c r="G13" s="13"/>
      <c r="H13" s="13"/>
      <c r="I13" s="13"/>
      <c r="J13" s="13"/>
      <c r="K13" s="13"/>
      <c r="L13" s="13"/>
      <c r="M13" s="14"/>
    </row>
    <row r="14" spans="1:13" ht="9" customHeight="1">
      <c r="A14" s="1179"/>
      <c r="B14" s="1174"/>
      <c r="C14" s="76"/>
      <c r="D14" s="15"/>
      <c r="E14" s="5"/>
      <c r="F14" s="15"/>
      <c r="G14" s="5"/>
      <c r="H14" s="15"/>
      <c r="I14" s="5"/>
      <c r="J14" s="15"/>
      <c r="K14" s="5"/>
      <c r="L14" s="5"/>
      <c r="M14" s="16"/>
    </row>
    <row r="15" spans="1:13" ht="17">
      <c r="A15" s="1179"/>
      <c r="B15" s="1174"/>
      <c r="C15" s="77" t="s">
        <v>426</v>
      </c>
      <c r="D15" s="17"/>
      <c r="E15" s="18" t="s">
        <v>427</v>
      </c>
      <c r="F15" s="17"/>
      <c r="G15" s="18" t="s">
        <v>428</v>
      </c>
      <c r="H15" s="17"/>
      <c r="I15" s="18" t="s">
        <v>429</v>
      </c>
      <c r="J15" s="148"/>
      <c r="K15" s="18"/>
      <c r="L15" s="18"/>
      <c r="M15" s="66"/>
    </row>
    <row r="16" spans="1:13" ht="17">
      <c r="A16" s="1179"/>
      <c r="B16" s="1174"/>
      <c r="C16" s="77" t="s">
        <v>431</v>
      </c>
      <c r="D16" s="19"/>
      <c r="E16" s="18" t="s">
        <v>432</v>
      </c>
      <c r="F16" s="20"/>
      <c r="G16" s="18" t="s">
        <v>433</v>
      </c>
      <c r="H16" s="20"/>
      <c r="I16" s="18"/>
      <c r="J16" s="68"/>
      <c r="K16" s="18"/>
      <c r="L16" s="18"/>
      <c r="M16" s="66"/>
    </row>
    <row r="17" spans="1:13" ht="17">
      <c r="A17" s="1179"/>
      <c r="B17" s="1174"/>
      <c r="C17" s="77" t="s">
        <v>434</v>
      </c>
      <c r="D17" s="19"/>
      <c r="E17" s="18" t="s">
        <v>435</v>
      </c>
      <c r="F17" s="19"/>
      <c r="G17" s="18"/>
      <c r="H17" s="68"/>
      <c r="I17" s="18"/>
      <c r="J17" s="68"/>
      <c r="K17" s="18"/>
      <c r="L17" s="18"/>
      <c r="M17" s="66"/>
    </row>
    <row r="18" spans="1:13" ht="17">
      <c r="A18" s="1179"/>
      <c r="B18" s="1174"/>
      <c r="C18" s="77" t="s">
        <v>105</v>
      </c>
      <c r="D18" s="19" t="s">
        <v>430</v>
      </c>
      <c r="E18" s="18" t="s">
        <v>436</v>
      </c>
      <c r="F18" s="310" t="s">
        <v>790</v>
      </c>
      <c r="G18" s="139"/>
      <c r="H18" s="139"/>
      <c r="I18" s="139"/>
      <c r="J18" s="139"/>
      <c r="K18" s="139"/>
      <c r="L18" s="139"/>
      <c r="M18" s="140"/>
    </row>
    <row r="19" spans="1:13" ht="9.75" customHeight="1">
      <c r="A19" s="1179"/>
      <c r="B19" s="1175"/>
      <c r="C19" s="78"/>
      <c r="D19" s="21"/>
      <c r="E19" s="21"/>
      <c r="F19" s="21"/>
      <c r="G19" s="21"/>
      <c r="H19" s="21"/>
      <c r="I19" s="21"/>
      <c r="J19" s="21"/>
      <c r="K19" s="21"/>
      <c r="L19" s="21"/>
      <c r="M19" s="22"/>
    </row>
    <row r="20" spans="1:13">
      <c r="A20" s="1179"/>
      <c r="B20" s="1181" t="s">
        <v>437</v>
      </c>
      <c r="C20" s="79"/>
      <c r="D20" s="23"/>
      <c r="E20" s="23"/>
      <c r="F20" s="23"/>
      <c r="G20" s="23"/>
      <c r="H20" s="23"/>
      <c r="I20" s="23"/>
      <c r="J20" s="23"/>
      <c r="K20" s="23"/>
      <c r="L20" s="132"/>
      <c r="M20" s="133"/>
    </row>
    <row r="21" spans="1:13" ht="17">
      <c r="A21" s="1179"/>
      <c r="B21" s="1174"/>
      <c r="C21" s="77" t="s">
        <v>438</v>
      </c>
      <c r="D21" s="20"/>
      <c r="E21" s="24"/>
      <c r="F21" s="18" t="s">
        <v>439</v>
      </c>
      <c r="G21" s="19"/>
      <c r="H21" s="24"/>
      <c r="I21" s="18" t="s">
        <v>440</v>
      </c>
      <c r="J21" s="19" t="s">
        <v>430</v>
      </c>
      <c r="K21" s="24"/>
      <c r="L21" s="26"/>
      <c r="M21" s="116"/>
    </row>
    <row r="22" spans="1:13" ht="17">
      <c r="A22" s="1179"/>
      <c r="B22" s="1174"/>
      <c r="C22" s="77" t="s">
        <v>441</v>
      </c>
      <c r="D22" s="25"/>
      <c r="E22" s="26"/>
      <c r="F22" s="18" t="s">
        <v>442</v>
      </c>
      <c r="G22" s="20"/>
      <c r="H22" s="26"/>
      <c r="I22" s="27"/>
      <c r="J22" s="26"/>
      <c r="K22" s="28"/>
      <c r="L22" s="26"/>
      <c r="M22" s="116"/>
    </row>
    <row r="23" spans="1:13">
      <c r="A23" s="1179"/>
      <c r="B23" s="1174"/>
      <c r="C23" s="80"/>
      <c r="D23" s="29"/>
      <c r="E23" s="29"/>
      <c r="F23" s="29"/>
      <c r="G23" s="29"/>
      <c r="H23" s="29"/>
      <c r="I23" s="29"/>
      <c r="J23" s="29"/>
      <c r="K23" s="29"/>
      <c r="L23" s="121"/>
      <c r="M23" s="135"/>
    </row>
    <row r="24" spans="1:13" ht="17">
      <c r="A24" s="1179"/>
      <c r="B24" s="160" t="s">
        <v>443</v>
      </c>
      <c r="C24" s="81"/>
      <c r="D24" s="59"/>
      <c r="E24" s="59"/>
      <c r="F24" s="59"/>
      <c r="G24" s="59"/>
      <c r="H24" s="59"/>
      <c r="I24" s="59"/>
      <c r="J24" s="59"/>
      <c r="K24" s="59"/>
      <c r="L24" s="59"/>
      <c r="M24" s="82"/>
    </row>
    <row r="25" spans="1:13" ht="17">
      <c r="A25" s="1179"/>
      <c r="B25" s="154"/>
      <c r="C25" s="83" t="s">
        <v>444</v>
      </c>
      <c r="D25" s="880">
        <v>0.03</v>
      </c>
      <c r="E25" s="24"/>
      <c r="F25" s="32" t="s">
        <v>445</v>
      </c>
      <c r="G25" s="20">
        <v>2022</v>
      </c>
      <c r="H25" s="24"/>
      <c r="I25" s="32" t="s">
        <v>446</v>
      </c>
      <c r="J25" s="878" t="s">
        <v>779</v>
      </c>
      <c r="K25" s="104"/>
      <c r="L25" s="101"/>
      <c r="M25" s="30"/>
    </row>
    <row r="26" spans="1:13">
      <c r="A26" s="1179"/>
      <c r="B26" s="153"/>
      <c r="C26" s="78"/>
      <c r="D26" s="21"/>
      <c r="E26" s="21"/>
      <c r="F26" s="21"/>
      <c r="G26" s="21"/>
      <c r="H26" s="21"/>
      <c r="I26" s="21"/>
      <c r="J26" s="21"/>
      <c r="K26" s="21"/>
      <c r="L26" s="21"/>
      <c r="M26" s="22"/>
    </row>
    <row r="27" spans="1:13">
      <c r="A27" s="1179"/>
      <c r="B27" s="1174" t="s">
        <v>447</v>
      </c>
      <c r="C27" s="84"/>
      <c r="D27" s="33"/>
      <c r="E27" s="33"/>
      <c r="F27" s="33"/>
      <c r="G27" s="33"/>
      <c r="H27" s="33"/>
      <c r="I27" s="33"/>
      <c r="J27" s="33"/>
      <c r="K27" s="33"/>
      <c r="L27" s="26"/>
      <c r="M27" s="116"/>
    </row>
    <row r="28" spans="1:13" ht="17">
      <c r="A28" s="1179"/>
      <c r="B28" s="1174"/>
      <c r="C28" s="85" t="s">
        <v>448</v>
      </c>
      <c r="D28" s="339">
        <v>44927</v>
      </c>
      <c r="E28" s="35"/>
      <c r="F28" s="24" t="s">
        <v>449</v>
      </c>
      <c r="G28" s="339">
        <v>49309</v>
      </c>
      <c r="H28" s="35"/>
      <c r="I28" s="32"/>
      <c r="J28" s="35"/>
      <c r="K28" s="35"/>
      <c r="L28" s="26"/>
      <c r="M28" s="116"/>
    </row>
    <row r="29" spans="1:13">
      <c r="A29" s="1179"/>
      <c r="B29" s="1174"/>
      <c r="C29" s="85"/>
      <c r="D29" s="72"/>
      <c r="E29" s="35"/>
      <c r="F29" s="24"/>
      <c r="G29" s="35"/>
      <c r="H29" s="35"/>
      <c r="I29" s="32"/>
      <c r="J29" s="35"/>
      <c r="K29" s="35"/>
      <c r="L29" s="26"/>
      <c r="M29" s="116"/>
    </row>
    <row r="30" spans="1:13" ht="17">
      <c r="A30" s="1179"/>
      <c r="B30" s="160" t="s">
        <v>450</v>
      </c>
      <c r="C30" s="86"/>
      <c r="D30" s="73"/>
      <c r="E30" s="73"/>
      <c r="F30" s="73"/>
      <c r="G30" s="73"/>
      <c r="H30" s="73"/>
      <c r="I30" s="73"/>
      <c r="J30" s="73"/>
      <c r="K30" s="73"/>
      <c r="L30" s="73"/>
      <c r="M30" s="87"/>
    </row>
    <row r="31" spans="1:13">
      <c r="A31" s="1179"/>
      <c r="B31" s="154"/>
      <c r="C31" s="88"/>
      <c r="D31" s="6">
        <v>2023</v>
      </c>
      <c r="E31" s="6"/>
      <c r="F31" s="6">
        <v>2024</v>
      </c>
      <c r="G31" s="6"/>
      <c r="H31" s="141">
        <v>2025</v>
      </c>
      <c r="I31" s="141"/>
      <c r="J31" s="141">
        <v>2026</v>
      </c>
      <c r="K31" s="6"/>
      <c r="L31" s="6">
        <v>2027</v>
      </c>
      <c r="M31" s="40"/>
    </row>
    <row r="32" spans="1:13">
      <c r="A32" s="1179"/>
      <c r="B32" s="154"/>
      <c r="C32" s="88"/>
      <c r="D32" s="98">
        <v>0.08</v>
      </c>
      <c r="E32" s="9"/>
      <c r="F32" s="98">
        <v>0.15</v>
      </c>
      <c r="G32" s="9"/>
      <c r="H32" s="98">
        <v>0.21</v>
      </c>
      <c r="I32" s="9"/>
      <c r="J32" s="98">
        <v>0.3</v>
      </c>
      <c r="K32" s="9"/>
      <c r="L32" s="98">
        <v>0.39</v>
      </c>
      <c r="M32" s="100"/>
    </row>
    <row r="33" spans="1:13">
      <c r="A33" s="1179"/>
      <c r="B33" s="154"/>
      <c r="C33" s="88"/>
      <c r="D33" s="6">
        <v>2028</v>
      </c>
      <c r="E33" s="6"/>
      <c r="F33" s="6">
        <v>2029</v>
      </c>
      <c r="G33" s="6"/>
      <c r="H33" s="141">
        <v>2030</v>
      </c>
      <c r="I33" s="141"/>
      <c r="J33" s="141">
        <v>2031</v>
      </c>
      <c r="K33" s="6"/>
      <c r="L33" s="6">
        <v>2032</v>
      </c>
      <c r="M33" s="16"/>
    </row>
    <row r="34" spans="1:13">
      <c r="A34" s="1179"/>
      <c r="B34" s="154"/>
      <c r="C34" s="88"/>
      <c r="D34" s="98">
        <v>0.48</v>
      </c>
      <c r="E34" s="9"/>
      <c r="F34" s="98">
        <v>0.54</v>
      </c>
      <c r="G34" s="9"/>
      <c r="H34" s="98">
        <v>0.63</v>
      </c>
      <c r="I34" s="9"/>
      <c r="J34" s="98">
        <v>0.72</v>
      </c>
      <c r="K34" s="9"/>
      <c r="L34" s="98">
        <v>0.81</v>
      </c>
      <c r="M34" s="100"/>
    </row>
    <row r="35" spans="1:13">
      <c r="A35" s="1179"/>
      <c r="B35" s="154"/>
      <c r="C35" s="88"/>
      <c r="D35" s="6">
        <v>2033</v>
      </c>
      <c r="E35" s="6"/>
      <c r="F35" s="6">
        <v>2034</v>
      </c>
      <c r="G35" s="6"/>
      <c r="H35" s="141"/>
      <c r="I35" s="141"/>
      <c r="J35" s="141"/>
      <c r="K35" s="6"/>
      <c r="L35" s="6"/>
      <c r="M35" s="16"/>
    </row>
    <row r="36" spans="1:13">
      <c r="A36" s="1179"/>
      <c r="B36" s="154"/>
      <c r="C36" s="88"/>
      <c r="D36" s="98">
        <v>0.9</v>
      </c>
      <c r="E36" s="9"/>
      <c r="F36" s="98">
        <v>1</v>
      </c>
      <c r="G36" s="9"/>
      <c r="H36" s="98"/>
      <c r="I36" s="9"/>
      <c r="J36" s="98"/>
      <c r="K36" s="9"/>
      <c r="L36" s="98"/>
      <c r="M36" s="100"/>
    </row>
    <row r="37" spans="1:13" ht="17">
      <c r="A37" s="1179"/>
      <c r="B37" s="154"/>
      <c r="C37" s="88"/>
      <c r="D37" s="10" t="s">
        <v>454</v>
      </c>
      <c r="E37" s="99"/>
      <c r="F37" s="10" t="s">
        <v>455</v>
      </c>
      <c r="G37" s="99"/>
      <c r="H37" s="69"/>
      <c r="I37" s="70"/>
      <c r="J37" s="69"/>
      <c r="K37" s="70"/>
      <c r="L37" s="69"/>
      <c r="M37" s="71"/>
    </row>
    <row r="38" spans="1:13">
      <c r="A38" s="1179"/>
      <c r="B38" s="154"/>
      <c r="C38" s="88"/>
      <c r="D38" s="98"/>
      <c r="E38" s="9"/>
      <c r="F38" s="1236">
        <v>1</v>
      </c>
      <c r="G38" s="1237"/>
      <c r="H38" s="102"/>
      <c r="I38" s="6"/>
      <c r="J38" s="102"/>
      <c r="K38" s="6"/>
      <c r="L38" s="102"/>
      <c r="M38" s="90"/>
    </row>
    <row r="39" spans="1:13">
      <c r="A39" s="1179"/>
      <c r="B39" s="153"/>
      <c r="C39" s="89"/>
      <c r="D39" s="121"/>
      <c r="E39" s="121"/>
      <c r="F39" s="121"/>
      <c r="G39" s="121"/>
      <c r="H39" s="1223"/>
      <c r="I39" s="1223"/>
      <c r="J39" s="97"/>
      <c r="K39" s="74"/>
      <c r="L39" s="97"/>
      <c r="M39" s="75"/>
    </row>
    <row r="40" spans="1:13" ht="18" customHeight="1">
      <c r="A40" s="1179"/>
      <c r="B40" s="1174" t="s">
        <v>456</v>
      </c>
      <c r="C40" s="115"/>
      <c r="D40" s="68"/>
      <c r="E40" s="68"/>
      <c r="F40" s="68"/>
      <c r="G40" s="68"/>
      <c r="H40" s="68"/>
      <c r="I40" s="68"/>
      <c r="J40" s="68"/>
      <c r="K40" s="68"/>
      <c r="L40" s="26"/>
      <c r="M40" s="116"/>
    </row>
    <row r="41" spans="1:13" ht="17">
      <c r="A41" s="1179"/>
      <c r="B41" s="1174"/>
      <c r="C41" s="117"/>
      <c r="D41" s="41" t="s">
        <v>93</v>
      </c>
      <c r="E41" s="42" t="s">
        <v>95</v>
      </c>
      <c r="F41" s="1176" t="s">
        <v>457</v>
      </c>
      <c r="G41" s="1177" t="s">
        <v>103</v>
      </c>
      <c r="H41" s="1177"/>
      <c r="I41" s="1177"/>
      <c r="J41" s="1177"/>
      <c r="K41" s="118" t="s">
        <v>458</v>
      </c>
      <c r="L41" s="1219"/>
      <c r="M41" s="1220"/>
    </row>
    <row r="42" spans="1:13">
      <c r="A42" s="1179"/>
      <c r="B42" s="1174"/>
      <c r="C42" s="117"/>
      <c r="D42" s="119" t="s">
        <v>430</v>
      </c>
      <c r="E42" s="19"/>
      <c r="F42" s="1176"/>
      <c r="G42" s="1177"/>
      <c r="H42" s="1177"/>
      <c r="I42" s="1177"/>
      <c r="J42" s="1177"/>
      <c r="K42" s="26"/>
      <c r="L42" s="1221"/>
      <c r="M42" s="1222"/>
    </row>
    <row r="43" spans="1:13" ht="15.75" customHeight="1">
      <c r="A43" s="1179"/>
      <c r="B43" s="1175"/>
      <c r="C43" s="120"/>
      <c r="D43" s="121"/>
      <c r="E43" s="121"/>
      <c r="F43" s="121"/>
      <c r="G43" s="121"/>
      <c r="H43" s="121"/>
      <c r="I43" s="121"/>
      <c r="J43" s="121"/>
      <c r="K43" s="121"/>
      <c r="L43" s="26"/>
      <c r="M43" s="116"/>
    </row>
    <row r="44" spans="1:13" ht="114" customHeight="1">
      <c r="A44" s="1179"/>
      <c r="B44" s="151" t="s">
        <v>459</v>
      </c>
      <c r="C44" s="1214" t="s">
        <v>1054</v>
      </c>
      <c r="D44" s="1215"/>
      <c r="E44" s="1215"/>
      <c r="F44" s="1215"/>
      <c r="G44" s="1215"/>
      <c r="H44" s="1215"/>
      <c r="I44" s="1215"/>
      <c r="J44" s="1215"/>
      <c r="K44" s="1215"/>
      <c r="L44" s="1215"/>
      <c r="M44" s="1218"/>
    </row>
    <row r="45" spans="1:13" ht="18.75" customHeight="1">
      <c r="A45" s="1179"/>
      <c r="B45" s="151" t="s">
        <v>460</v>
      </c>
      <c r="C45" s="1239" t="s">
        <v>1053</v>
      </c>
      <c r="D45" s="1215"/>
      <c r="E45" s="1215"/>
      <c r="F45" s="1215"/>
      <c r="G45" s="1215"/>
      <c r="H45" s="1215"/>
      <c r="I45" s="1215"/>
      <c r="J45" s="1215"/>
      <c r="K45" s="1215"/>
      <c r="L45" s="1215"/>
      <c r="M45" s="1218"/>
    </row>
    <row r="46" spans="1:13" ht="17">
      <c r="A46" s="1179"/>
      <c r="B46" s="151" t="s">
        <v>461</v>
      </c>
      <c r="C46" s="142">
        <v>30</v>
      </c>
      <c r="D46" s="143"/>
      <c r="E46" s="143"/>
      <c r="F46" s="143"/>
      <c r="G46" s="143"/>
      <c r="H46" s="143"/>
      <c r="I46" s="143"/>
      <c r="J46" s="143"/>
      <c r="K46" s="143"/>
      <c r="L46" s="143"/>
      <c r="M46" s="144"/>
    </row>
    <row r="47" spans="1:13" ht="17">
      <c r="A47" s="1180"/>
      <c r="B47" s="151" t="s">
        <v>462</v>
      </c>
      <c r="C47" s="252">
        <v>45323</v>
      </c>
      <c r="D47" s="143"/>
      <c r="E47" s="143"/>
      <c r="F47" s="143"/>
      <c r="G47" s="143"/>
      <c r="H47" s="143"/>
      <c r="I47" s="143"/>
      <c r="J47" s="143"/>
      <c r="K47" s="143"/>
      <c r="L47" s="143"/>
      <c r="M47" s="144"/>
    </row>
    <row r="48" spans="1:13" ht="15.75" customHeight="1">
      <c r="A48" s="1162" t="s">
        <v>250</v>
      </c>
      <c r="B48" s="155" t="s">
        <v>463</v>
      </c>
      <c r="C48" s="1164" t="s">
        <v>464</v>
      </c>
      <c r="D48" s="1165"/>
      <c r="E48" s="1165"/>
      <c r="F48" s="1165"/>
      <c r="G48" s="1165"/>
      <c r="H48" s="1165"/>
      <c r="I48" s="1165"/>
      <c r="J48" s="1165"/>
      <c r="K48" s="1165"/>
      <c r="L48" s="1165"/>
      <c r="M48" s="1166"/>
    </row>
    <row r="49" spans="1:13" ht="17">
      <c r="A49" s="1163"/>
      <c r="B49" s="155" t="s">
        <v>465</v>
      </c>
      <c r="C49" s="1164" t="s">
        <v>466</v>
      </c>
      <c r="D49" s="1165"/>
      <c r="E49" s="1165"/>
      <c r="F49" s="1165"/>
      <c r="G49" s="1165"/>
      <c r="H49" s="1165"/>
      <c r="I49" s="1165"/>
      <c r="J49" s="1165"/>
      <c r="K49" s="1165"/>
      <c r="L49" s="1165"/>
      <c r="M49" s="1166"/>
    </row>
    <row r="50" spans="1:13" ht="17">
      <c r="A50" s="1163"/>
      <c r="B50" s="155" t="s">
        <v>467</v>
      </c>
      <c r="C50" s="1164" t="s">
        <v>468</v>
      </c>
      <c r="D50" s="1165"/>
      <c r="E50" s="1165"/>
      <c r="F50" s="1165"/>
      <c r="G50" s="1165"/>
      <c r="H50" s="1165"/>
      <c r="I50" s="1165"/>
      <c r="J50" s="1165"/>
      <c r="K50" s="1165"/>
      <c r="L50" s="1165"/>
      <c r="M50" s="1166"/>
    </row>
    <row r="51" spans="1:13" ht="15.75" customHeight="1">
      <c r="A51" s="1163"/>
      <c r="B51" s="156" t="s">
        <v>469</v>
      </c>
      <c r="C51" s="1164" t="s">
        <v>328</v>
      </c>
      <c r="D51" s="1165"/>
      <c r="E51" s="1165"/>
      <c r="F51" s="1165"/>
      <c r="G51" s="1165"/>
      <c r="H51" s="1165"/>
      <c r="I51" s="1165"/>
      <c r="J51" s="1165"/>
      <c r="K51" s="1165"/>
      <c r="L51" s="1165"/>
      <c r="M51" s="1166"/>
    </row>
    <row r="52" spans="1:13" ht="15.75" customHeight="1">
      <c r="A52" s="1163"/>
      <c r="B52" s="155" t="s">
        <v>470</v>
      </c>
      <c r="C52" s="1171" t="s">
        <v>471</v>
      </c>
      <c r="D52" s="1172"/>
      <c r="E52" s="1172"/>
      <c r="F52" s="1172"/>
      <c r="G52" s="1172"/>
      <c r="H52" s="1172"/>
      <c r="I52" s="1172"/>
      <c r="J52" s="1172"/>
      <c r="K52" s="1172"/>
      <c r="L52" s="1172"/>
      <c r="M52" s="1173"/>
    </row>
    <row r="53" spans="1:13" ht="18" thickBot="1">
      <c r="A53" s="1170"/>
      <c r="B53" s="155" t="s">
        <v>472</v>
      </c>
      <c r="C53" s="1164" t="s">
        <v>473</v>
      </c>
      <c r="D53" s="1165"/>
      <c r="E53" s="1165"/>
      <c r="F53" s="1165"/>
      <c r="G53" s="1165"/>
      <c r="H53" s="1165"/>
      <c r="I53" s="1165"/>
      <c r="J53" s="1165"/>
      <c r="K53" s="1165"/>
      <c r="L53" s="1165"/>
      <c r="M53" s="1166"/>
    </row>
    <row r="54" spans="1:13" ht="15.75" customHeight="1">
      <c r="A54" s="1162" t="s">
        <v>474</v>
      </c>
      <c r="B54" s="157" t="s">
        <v>475</v>
      </c>
      <c r="C54" s="1164" t="s">
        <v>557</v>
      </c>
      <c r="D54" s="1165"/>
      <c r="E54" s="1165"/>
      <c r="F54" s="1165"/>
      <c r="G54" s="1165"/>
      <c r="H54" s="1165"/>
      <c r="I54" s="1165"/>
      <c r="J54" s="1165"/>
      <c r="K54" s="1165"/>
      <c r="L54" s="1165"/>
      <c r="M54" s="1166"/>
    </row>
    <row r="55" spans="1:13" ht="30" customHeight="1">
      <c r="A55" s="1163"/>
      <c r="B55" s="157" t="s">
        <v>476</v>
      </c>
      <c r="C55" s="1164" t="s">
        <v>558</v>
      </c>
      <c r="D55" s="1165"/>
      <c r="E55" s="1165"/>
      <c r="F55" s="1165"/>
      <c r="G55" s="1165"/>
      <c r="H55" s="1165"/>
      <c r="I55" s="1165"/>
      <c r="J55" s="1165"/>
      <c r="K55" s="1165"/>
      <c r="L55" s="1165"/>
      <c r="M55" s="1166"/>
    </row>
    <row r="56" spans="1:13" ht="30" customHeight="1" thickBot="1">
      <c r="A56" s="1163"/>
      <c r="B56" s="158" t="s">
        <v>294</v>
      </c>
      <c r="C56" s="1164" t="s">
        <v>327</v>
      </c>
      <c r="D56" s="1165"/>
      <c r="E56" s="1165"/>
      <c r="F56" s="1165"/>
      <c r="G56" s="1165"/>
      <c r="H56" s="1165"/>
      <c r="I56" s="1165"/>
      <c r="J56" s="1165"/>
      <c r="K56" s="1165"/>
      <c r="L56" s="1165"/>
      <c r="M56" s="1166"/>
    </row>
    <row r="57" spans="1:13" ht="18" thickBot="1">
      <c r="A57" s="149" t="s">
        <v>254</v>
      </c>
      <c r="B57" s="159"/>
      <c r="C57" s="1167"/>
      <c r="D57" s="1168"/>
      <c r="E57" s="1168"/>
      <c r="F57" s="1168"/>
      <c r="G57" s="1168"/>
      <c r="H57" s="1168"/>
      <c r="I57" s="1168"/>
      <c r="J57" s="1168"/>
      <c r="K57" s="1168"/>
      <c r="L57" s="1168"/>
      <c r="M57" s="1169"/>
    </row>
  </sheetData>
  <mergeCells count="40">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D12"/>
    <mergeCell ref="B13:B19"/>
    <mergeCell ref="B20:B23"/>
    <mergeCell ref="B27:B29"/>
    <mergeCell ref="B40:B43"/>
    <mergeCell ref="C44:M44"/>
    <mergeCell ref="C45:M45"/>
    <mergeCell ref="F38:G38"/>
    <mergeCell ref="H39:I39"/>
    <mergeCell ref="F41:F42"/>
    <mergeCell ref="G41:J42"/>
    <mergeCell ref="L41:M42"/>
    <mergeCell ref="C57:M57"/>
    <mergeCell ref="C52:M52"/>
    <mergeCell ref="C53:M53"/>
    <mergeCell ref="A54:A56"/>
    <mergeCell ref="C54:M54"/>
    <mergeCell ref="C55:M55"/>
    <mergeCell ref="C56:M56"/>
    <mergeCell ref="A48:A53"/>
    <mergeCell ref="C48:M48"/>
    <mergeCell ref="C49:M49"/>
    <mergeCell ref="C50:M50"/>
    <mergeCell ref="C51:M51"/>
  </mergeCells>
  <dataValidations count="5">
    <dataValidation allowBlank="1" showInputMessage="1" showErrorMessage="1" prompt="Incluir una ficha por cada indicador, ya sea de producto o de resultado" sqref="B1" xr:uid="{FA66BEE8-BE30-43A5-BECA-2DC3B61FDF14}"/>
    <dataValidation allowBlank="1" showInputMessage="1" showErrorMessage="1" prompt="Seleccione de la lista desplegable" sqref="B4 B7 H7" xr:uid="{83E6F634-4C91-4417-AD87-D8478492D9AD}"/>
    <dataValidation allowBlank="1" showInputMessage="1" showErrorMessage="1" prompt="Determine si el indicador responde a un enfoque (Derechos Humanos, Género, Diferencial, Poblacional, Ambiental y Territorial). Si responde a más de enfoque separelos por ;" sqref="B12" xr:uid="{F47E6F10-22B8-4DA0-9ECE-BB213A52AAE1}"/>
    <dataValidation type="list" allowBlank="1" showInputMessage="1" showErrorMessage="1" sqref="I7:M7" xr:uid="{B39A7385-3147-4BA9-B73A-4939877E09B4}">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91BCF5CB-14CD-4322-8FC4-5BBDD118D2BD}"/>
  </dataValidations>
  <hyperlinks>
    <hyperlink ref="C52:M52" r:id="rId1" display="emartinez@participacionbogota.gov.co" xr:uid="{1FF40206-311C-4812-93B0-E7EE237589FB}"/>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3">
        <x14:dataValidation type="list" allowBlank="1" showInputMessage="1" showErrorMessage="1" xr:uid="{AA5C528E-4C1C-4BC0-8F19-7E4FF38FD6F1}">
          <x14:formula1>
            <xm:f>Desplegables!$B$50:$B$52</xm:f>
          </x14:formula1>
          <xm:sqref>G41:J42</xm:sqref>
        </x14:dataValidation>
        <x14:dataValidation type="list" allowBlank="1" showInputMessage="1" showErrorMessage="1" xr:uid="{262AE9E4-9CB5-4573-8C82-5CAAAF0C0541}">
          <x14:formula1>
            <xm:f>Desplegables!$B$45:$B$46</xm:f>
          </x14:formula1>
          <xm:sqref>C4</xm:sqref>
        </x14:dataValidation>
        <x14:dataValidation type="list" allowBlank="1" showInputMessage="1" showErrorMessage="1" xr:uid="{81CEE9A5-0A70-4359-AACB-4AE15C47E193}">
          <x14:formula1>
            <xm:f>Desplegables!$I$4:$I$18</xm:f>
          </x14:formula1>
          <xm:sqref>C7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5C986-57F7-440A-84B1-F9A334DA7E8C}">
  <sheetPr>
    <tabColor rgb="FF0070C0"/>
  </sheetPr>
  <dimension ref="A1:M57"/>
  <sheetViews>
    <sheetView topLeftCell="A36" zoomScale="85" zoomScaleNormal="85" workbookViewId="0">
      <selection activeCell="C44" sqref="C44:M44"/>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60"/>
      <c r="B1" s="61" t="s">
        <v>481</v>
      </c>
      <c r="C1" s="62"/>
      <c r="D1" s="62"/>
      <c r="E1" s="62"/>
      <c r="F1" s="62"/>
      <c r="G1" s="62"/>
      <c r="H1" s="62"/>
      <c r="I1" s="62"/>
      <c r="J1" s="62"/>
      <c r="K1" s="62"/>
      <c r="L1" s="62"/>
      <c r="M1" s="63"/>
    </row>
    <row r="2" spans="1:13" ht="24.75" customHeight="1">
      <c r="A2" s="1186" t="s">
        <v>414</v>
      </c>
      <c r="B2" s="150" t="s">
        <v>415</v>
      </c>
      <c r="C2" s="1195" t="s">
        <v>792</v>
      </c>
      <c r="D2" s="1196"/>
      <c r="E2" s="1196"/>
      <c r="F2" s="1196"/>
      <c r="G2" s="1196"/>
      <c r="H2" s="1196"/>
      <c r="I2" s="1196"/>
      <c r="J2" s="1196"/>
      <c r="K2" s="1196"/>
      <c r="L2" s="1196"/>
      <c r="M2" s="1197"/>
    </row>
    <row r="3" spans="1:13" ht="72.75" customHeight="1">
      <c r="A3" s="1187"/>
      <c r="B3" s="162" t="s">
        <v>417</v>
      </c>
      <c r="C3" s="1231" t="s">
        <v>933</v>
      </c>
      <c r="D3" s="1199"/>
      <c r="E3" s="1199"/>
      <c r="F3" s="1200"/>
      <c r="G3" s="1200"/>
      <c r="H3" s="1200"/>
      <c r="I3" s="1200"/>
      <c r="J3" s="1200"/>
      <c r="K3" s="1200"/>
      <c r="L3" s="1200"/>
      <c r="M3" s="1201"/>
    </row>
    <row r="4" spans="1:13" ht="15.75" customHeight="1">
      <c r="A4" s="1187"/>
      <c r="B4" s="152" t="s">
        <v>290</v>
      </c>
      <c r="C4" s="122" t="s">
        <v>95</v>
      </c>
      <c r="D4" s="123"/>
      <c r="E4" s="124"/>
      <c r="F4" s="1205" t="s">
        <v>291</v>
      </c>
      <c r="G4" s="1206"/>
      <c r="H4" s="125" t="s">
        <v>354</v>
      </c>
      <c r="I4" s="126"/>
      <c r="J4" s="126"/>
      <c r="K4" s="126"/>
      <c r="L4" s="126"/>
      <c r="M4" s="127"/>
    </row>
    <row r="5" spans="1:13" ht="16.5" customHeight="1">
      <c r="A5" s="1187"/>
      <c r="B5" s="153" t="s">
        <v>418</v>
      </c>
      <c r="C5" s="1211" t="s">
        <v>419</v>
      </c>
      <c r="D5" s="1212"/>
      <c r="E5" s="1212"/>
      <c r="F5" s="1212"/>
      <c r="G5" s="1212"/>
      <c r="H5" s="1212"/>
      <c r="I5" s="1212"/>
      <c r="J5" s="1212"/>
      <c r="K5" s="1212"/>
      <c r="L5" s="1212"/>
      <c r="M5" s="1213"/>
    </row>
    <row r="6" spans="1:13" ht="17">
      <c r="A6" s="1187"/>
      <c r="B6" s="152" t="s">
        <v>420</v>
      </c>
      <c r="C6" s="122" t="s">
        <v>419</v>
      </c>
      <c r="D6" s="126"/>
      <c r="E6" s="126"/>
      <c r="F6" s="126"/>
      <c r="G6" s="126"/>
      <c r="H6" s="126"/>
      <c r="I6" s="126"/>
      <c r="J6" s="126"/>
      <c r="K6" s="126"/>
      <c r="L6" s="126"/>
      <c r="M6" s="127"/>
    </row>
    <row r="7" spans="1:13" ht="17">
      <c r="A7" s="1187"/>
      <c r="B7" s="151" t="s">
        <v>421</v>
      </c>
      <c r="C7" s="1191" t="s">
        <v>10</v>
      </c>
      <c r="D7" s="1192"/>
      <c r="E7" s="128"/>
      <c r="F7" s="128"/>
      <c r="G7" s="129"/>
      <c r="H7" s="67" t="s">
        <v>294</v>
      </c>
      <c r="I7" s="1193" t="s">
        <v>18</v>
      </c>
      <c r="J7" s="1192"/>
      <c r="K7" s="1192"/>
      <c r="L7" s="1192"/>
      <c r="M7" s="1194"/>
    </row>
    <row r="8" spans="1:13">
      <c r="A8" s="1187"/>
      <c r="B8" s="1181" t="s">
        <v>422</v>
      </c>
      <c r="C8" s="130"/>
      <c r="D8" s="131"/>
      <c r="E8" s="131"/>
      <c r="F8" s="131"/>
      <c r="G8" s="131"/>
      <c r="H8" s="131"/>
      <c r="I8" s="131"/>
      <c r="J8" s="131"/>
      <c r="K8" s="131"/>
      <c r="L8" s="132"/>
      <c r="M8" s="133"/>
    </row>
    <row r="9" spans="1:13">
      <c r="A9" s="1187"/>
      <c r="B9" s="1174"/>
      <c r="C9" s="1189" t="s">
        <v>327</v>
      </c>
      <c r="D9" s="1190"/>
      <c r="E9" s="28"/>
      <c r="F9" s="1190"/>
      <c r="G9" s="1190"/>
      <c r="H9" s="28"/>
      <c r="I9" s="1190"/>
      <c r="J9" s="1190"/>
      <c r="K9" s="28"/>
      <c r="L9" s="26"/>
      <c r="M9" s="116"/>
    </row>
    <row r="10" spans="1:13">
      <c r="A10" s="1187"/>
      <c r="B10" s="1175"/>
      <c r="C10" s="1189" t="s">
        <v>423</v>
      </c>
      <c r="D10" s="1190"/>
      <c r="E10" s="134"/>
      <c r="F10" s="1190" t="s">
        <v>423</v>
      </c>
      <c r="G10" s="1190"/>
      <c r="H10" s="134"/>
      <c r="I10" s="1190" t="s">
        <v>423</v>
      </c>
      <c r="J10" s="1190"/>
      <c r="K10" s="134"/>
      <c r="L10" s="121"/>
      <c r="M10" s="135"/>
    </row>
    <row r="11" spans="1:13" ht="135.75" customHeight="1">
      <c r="A11" s="1188"/>
      <c r="B11" s="162" t="s">
        <v>424</v>
      </c>
      <c r="C11" s="1244" t="s">
        <v>1057</v>
      </c>
      <c r="D11" s="1245"/>
      <c r="E11" s="1245"/>
      <c r="F11" s="1245"/>
      <c r="G11" s="1245"/>
      <c r="H11" s="1245"/>
      <c r="I11" s="1245"/>
      <c r="J11" s="1245"/>
      <c r="K11" s="1245"/>
      <c r="L11" s="1245"/>
      <c r="M11" s="1247"/>
    </row>
    <row r="12" spans="1:13" ht="15.75" customHeight="1">
      <c r="A12" s="1178" t="s">
        <v>238</v>
      </c>
      <c r="B12" s="151" t="s">
        <v>280</v>
      </c>
      <c r="C12" s="1214" t="s">
        <v>358</v>
      </c>
      <c r="D12" s="1215"/>
      <c r="E12" s="104"/>
      <c r="F12" s="104"/>
      <c r="G12" s="104"/>
      <c r="H12" s="104"/>
      <c r="I12" s="104"/>
      <c r="J12" s="104"/>
      <c r="K12" s="104"/>
      <c r="L12" s="136"/>
      <c r="M12" s="137"/>
    </row>
    <row r="13" spans="1:13" ht="8.25" customHeight="1">
      <c r="A13" s="1179"/>
      <c r="B13" s="1181" t="s">
        <v>425</v>
      </c>
      <c r="C13" s="138"/>
      <c r="D13" s="13"/>
      <c r="E13" s="13"/>
      <c r="F13" s="13"/>
      <c r="G13" s="13"/>
      <c r="H13" s="13"/>
      <c r="I13" s="13"/>
      <c r="J13" s="13"/>
      <c r="K13" s="13"/>
      <c r="L13" s="13"/>
      <c r="M13" s="14"/>
    </row>
    <row r="14" spans="1:13" ht="9" customHeight="1">
      <c r="A14" s="1179"/>
      <c r="B14" s="1174"/>
      <c r="C14" s="76"/>
      <c r="D14" s="15"/>
      <c r="E14" s="5"/>
      <c r="F14" s="15"/>
      <c r="G14" s="5"/>
      <c r="H14" s="15"/>
      <c r="I14" s="5"/>
      <c r="J14" s="15"/>
      <c r="K14" s="5"/>
      <c r="L14" s="5"/>
      <c r="M14" s="16"/>
    </row>
    <row r="15" spans="1:13" ht="17">
      <c r="A15" s="1179"/>
      <c r="B15" s="1174"/>
      <c r="C15" s="77" t="s">
        <v>426</v>
      </c>
      <c r="D15" s="17"/>
      <c r="E15" s="18" t="s">
        <v>427</v>
      </c>
      <c r="F15" s="17"/>
      <c r="G15" s="18" t="s">
        <v>428</v>
      </c>
      <c r="H15" s="17"/>
      <c r="I15" s="18" t="s">
        <v>429</v>
      </c>
      <c r="J15" s="19"/>
      <c r="K15" s="18"/>
      <c r="L15" s="18"/>
      <c r="M15" s="66"/>
    </row>
    <row r="16" spans="1:13" ht="17">
      <c r="A16" s="1179"/>
      <c r="B16" s="1174"/>
      <c r="C16" s="77" t="s">
        <v>431</v>
      </c>
      <c r="D16" s="19"/>
      <c r="E16" s="18" t="s">
        <v>432</v>
      </c>
      <c r="F16" s="20"/>
      <c r="G16" s="18" t="s">
        <v>433</v>
      </c>
      <c r="H16" s="20"/>
      <c r="I16" s="18"/>
      <c r="J16" s="68"/>
      <c r="K16" s="18"/>
      <c r="L16" s="18"/>
      <c r="M16" s="66"/>
    </row>
    <row r="17" spans="1:13" ht="17">
      <c r="A17" s="1179"/>
      <c r="B17" s="1174"/>
      <c r="C17" s="77" t="s">
        <v>434</v>
      </c>
      <c r="D17" s="19"/>
      <c r="E17" s="18" t="s">
        <v>435</v>
      </c>
      <c r="F17" s="19"/>
      <c r="G17" s="18"/>
      <c r="H17" s="68"/>
      <c r="I17" s="18"/>
      <c r="J17" s="68"/>
      <c r="K17" s="18"/>
      <c r="L17" s="18"/>
      <c r="M17" s="66"/>
    </row>
    <row r="18" spans="1:13" ht="17">
      <c r="A18" s="1179"/>
      <c r="B18" s="1174"/>
      <c r="C18" s="77" t="s">
        <v>105</v>
      </c>
      <c r="D18" s="19" t="s">
        <v>430</v>
      </c>
      <c r="E18" s="18" t="s">
        <v>436</v>
      </c>
      <c r="F18" s="341" t="s">
        <v>788</v>
      </c>
      <c r="G18" s="139"/>
      <c r="H18" s="139"/>
      <c r="I18" s="139"/>
      <c r="J18" s="139"/>
      <c r="K18" s="139"/>
      <c r="L18" s="139"/>
      <c r="M18" s="140"/>
    </row>
    <row r="19" spans="1:13" ht="9.75" customHeight="1">
      <c r="A19" s="1179"/>
      <c r="B19" s="1175"/>
      <c r="C19" s="78"/>
      <c r="D19" s="21"/>
      <c r="E19" s="21"/>
      <c r="F19" s="21"/>
      <c r="G19" s="21"/>
      <c r="H19" s="21"/>
      <c r="I19" s="21"/>
      <c r="J19" s="21"/>
      <c r="K19" s="21"/>
      <c r="L19" s="21"/>
      <c r="M19" s="22"/>
    </row>
    <row r="20" spans="1:13">
      <c r="A20" s="1179"/>
      <c r="B20" s="1181" t="s">
        <v>437</v>
      </c>
      <c r="C20" s="79"/>
      <c r="D20" s="23"/>
      <c r="E20" s="23"/>
      <c r="F20" s="23"/>
      <c r="G20" s="23"/>
      <c r="H20" s="23"/>
      <c r="I20" s="23"/>
      <c r="J20" s="23"/>
      <c r="K20" s="23"/>
      <c r="L20" s="132"/>
      <c r="M20" s="133"/>
    </row>
    <row r="21" spans="1:13" ht="17">
      <c r="A21" s="1179"/>
      <c r="B21" s="1174"/>
      <c r="C21" s="77" t="s">
        <v>438</v>
      </c>
      <c r="D21" s="20"/>
      <c r="E21" s="24"/>
      <c r="F21" s="18" t="s">
        <v>439</v>
      </c>
      <c r="G21" s="19"/>
      <c r="H21" s="24"/>
      <c r="I21" s="18" t="s">
        <v>440</v>
      </c>
      <c r="J21" s="19" t="s">
        <v>430</v>
      </c>
      <c r="K21" s="24"/>
      <c r="L21" s="26"/>
      <c r="M21" s="116"/>
    </row>
    <row r="22" spans="1:13" ht="17">
      <c r="A22" s="1179"/>
      <c r="B22" s="1174"/>
      <c r="C22" s="77" t="s">
        <v>441</v>
      </c>
      <c r="D22" s="25"/>
      <c r="E22" s="26"/>
      <c r="F22" s="18" t="s">
        <v>442</v>
      </c>
      <c r="G22" s="20"/>
      <c r="H22" s="26"/>
      <c r="I22" s="27"/>
      <c r="J22" s="26"/>
      <c r="K22" s="28"/>
      <c r="L22" s="26"/>
      <c r="M22" s="116"/>
    </row>
    <row r="23" spans="1:13">
      <c r="A23" s="1179"/>
      <c r="B23" s="1174"/>
      <c r="C23" s="80"/>
      <c r="D23" s="29"/>
      <c r="E23" s="29"/>
      <c r="F23" s="29"/>
      <c r="G23" s="29"/>
      <c r="H23" s="29"/>
      <c r="I23" s="29"/>
      <c r="J23" s="29"/>
      <c r="K23" s="29"/>
      <c r="L23" s="121"/>
      <c r="M23" s="135"/>
    </row>
    <row r="24" spans="1:13" ht="17">
      <c r="A24" s="1179"/>
      <c r="B24" s="160" t="s">
        <v>443</v>
      </c>
      <c r="C24" s="81"/>
      <c r="D24" s="59"/>
      <c r="E24" s="59"/>
      <c r="F24" s="59"/>
      <c r="G24" s="59"/>
      <c r="H24" s="59"/>
      <c r="I24" s="59"/>
      <c r="J24" s="59"/>
      <c r="K24" s="59"/>
      <c r="L24" s="59"/>
      <c r="M24" s="82"/>
    </row>
    <row r="25" spans="1:13" ht="17">
      <c r="A25" s="1179"/>
      <c r="B25" s="154"/>
      <c r="C25" s="83" t="s">
        <v>444</v>
      </c>
      <c r="D25" s="31" t="s">
        <v>324</v>
      </c>
      <c r="E25" s="24"/>
      <c r="F25" s="32" t="s">
        <v>445</v>
      </c>
      <c r="G25" s="20" t="s">
        <v>324</v>
      </c>
      <c r="H25" s="24"/>
      <c r="I25" s="32" t="s">
        <v>446</v>
      </c>
      <c r="J25" s="103" t="s">
        <v>324</v>
      </c>
      <c r="K25" s="104"/>
      <c r="L25" s="101"/>
      <c r="M25" s="30"/>
    </row>
    <row r="26" spans="1:13">
      <c r="A26" s="1179"/>
      <c r="B26" s="153"/>
      <c r="C26" s="78"/>
      <c r="D26" s="21"/>
      <c r="E26" s="21"/>
      <c r="F26" s="21"/>
      <c r="G26" s="21"/>
      <c r="H26" s="21"/>
      <c r="I26" s="21"/>
      <c r="J26" s="21"/>
      <c r="K26" s="21"/>
      <c r="L26" s="21"/>
      <c r="M26" s="22"/>
    </row>
    <row r="27" spans="1:13">
      <c r="A27" s="1179"/>
      <c r="B27" s="1174" t="s">
        <v>447</v>
      </c>
      <c r="C27" s="84"/>
      <c r="D27" s="33"/>
      <c r="E27" s="33"/>
      <c r="F27" s="33"/>
      <c r="G27" s="33"/>
      <c r="H27" s="33"/>
      <c r="I27" s="33"/>
      <c r="J27" s="33"/>
      <c r="K27" s="33"/>
      <c r="L27" s="26"/>
      <c r="M27" s="116"/>
    </row>
    <row r="28" spans="1:13" ht="17">
      <c r="A28" s="1179"/>
      <c r="B28" s="1174"/>
      <c r="C28" s="85" t="s">
        <v>448</v>
      </c>
      <c r="D28" s="36">
        <v>2023</v>
      </c>
      <c r="E28" s="35"/>
      <c r="F28" s="24" t="s">
        <v>449</v>
      </c>
      <c r="G28" s="36" t="s">
        <v>482</v>
      </c>
      <c r="H28" s="35"/>
      <c r="I28" s="32"/>
      <c r="J28" s="35"/>
      <c r="K28" s="35"/>
      <c r="L28" s="26"/>
      <c r="M28" s="116"/>
    </row>
    <row r="29" spans="1:13">
      <c r="A29" s="1179"/>
      <c r="B29" s="1174"/>
      <c r="C29" s="85"/>
      <c r="D29" s="72"/>
      <c r="E29" s="35"/>
      <c r="F29" s="24"/>
      <c r="G29" s="35"/>
      <c r="H29" s="35"/>
      <c r="I29" s="32"/>
      <c r="J29" s="35"/>
      <c r="K29" s="35"/>
      <c r="L29" s="26"/>
      <c r="M29" s="116"/>
    </row>
    <row r="30" spans="1:13" ht="17">
      <c r="A30" s="1179"/>
      <c r="B30" s="160" t="s">
        <v>450</v>
      </c>
      <c r="C30" s="86"/>
      <c r="D30" s="73"/>
      <c r="E30" s="73"/>
      <c r="F30" s="73"/>
      <c r="G30" s="73"/>
      <c r="H30" s="73"/>
      <c r="I30" s="73"/>
      <c r="J30" s="73"/>
      <c r="K30" s="73"/>
      <c r="L30" s="73"/>
      <c r="M30" s="87"/>
    </row>
    <row r="31" spans="1:13">
      <c r="A31" s="1179"/>
      <c r="B31" s="154"/>
      <c r="C31" s="88"/>
      <c r="D31" s="6">
        <v>2023</v>
      </c>
      <c r="E31" s="6"/>
      <c r="F31" s="6">
        <v>2024</v>
      </c>
      <c r="G31" s="6"/>
      <c r="H31" s="141">
        <v>2025</v>
      </c>
      <c r="I31" s="141"/>
      <c r="J31" s="141">
        <v>2026</v>
      </c>
      <c r="K31" s="6"/>
      <c r="L31" s="6">
        <v>2027</v>
      </c>
      <c r="M31" s="40"/>
    </row>
    <row r="32" spans="1:13">
      <c r="A32" s="1179"/>
      <c r="B32" s="154"/>
      <c r="C32" s="88"/>
      <c r="D32" s="98">
        <v>0.51</v>
      </c>
      <c r="E32" s="9"/>
      <c r="F32" s="98">
        <v>0.52</v>
      </c>
      <c r="G32" s="9"/>
      <c r="H32" s="98">
        <v>0.53</v>
      </c>
      <c r="I32" s="9"/>
      <c r="J32" s="98">
        <v>0.54</v>
      </c>
      <c r="K32" s="9"/>
      <c r="L32" s="98">
        <v>0.55000000000000004</v>
      </c>
      <c r="M32" s="100"/>
    </row>
    <row r="33" spans="1:13">
      <c r="A33" s="1179"/>
      <c r="B33" s="154"/>
      <c r="C33" s="88"/>
      <c r="D33" s="6">
        <v>2028</v>
      </c>
      <c r="E33" s="6"/>
      <c r="F33" s="6">
        <v>2029</v>
      </c>
      <c r="G33" s="6"/>
      <c r="H33" s="141">
        <v>2030</v>
      </c>
      <c r="I33" s="141"/>
      <c r="J33" s="141">
        <v>2031</v>
      </c>
      <c r="K33" s="6"/>
      <c r="L33" s="6">
        <v>2032</v>
      </c>
      <c r="M33" s="16"/>
    </row>
    <row r="34" spans="1:13">
      <c r="A34" s="1179"/>
      <c r="B34" s="154"/>
      <c r="C34" s="88"/>
      <c r="D34" s="98">
        <v>0.56000000000000005</v>
      </c>
      <c r="E34" s="9"/>
      <c r="F34" s="98">
        <v>0.56999999999999995</v>
      </c>
      <c r="G34" s="9"/>
      <c r="H34" s="98">
        <v>0.57999999999999996</v>
      </c>
      <c r="I34" s="9"/>
      <c r="J34" s="98">
        <v>0.59</v>
      </c>
      <c r="K34" s="9"/>
      <c r="L34" s="98">
        <v>0.6</v>
      </c>
      <c r="M34" s="100"/>
    </row>
    <row r="35" spans="1:13">
      <c r="A35" s="1179"/>
      <c r="B35" s="154"/>
      <c r="C35" s="88"/>
      <c r="D35" s="6">
        <v>2033</v>
      </c>
      <c r="E35" s="6"/>
      <c r="F35" s="6">
        <v>2034</v>
      </c>
      <c r="G35" s="6"/>
      <c r="H35" s="141"/>
      <c r="I35" s="141"/>
      <c r="J35" s="141"/>
      <c r="K35" s="6"/>
      <c r="L35" s="6"/>
      <c r="M35" s="16"/>
    </row>
    <row r="36" spans="1:13">
      <c r="A36" s="1179"/>
      <c r="B36" s="154"/>
      <c r="C36" s="88"/>
      <c r="D36" s="98">
        <v>0.61</v>
      </c>
      <c r="E36" s="9"/>
      <c r="F36" s="98">
        <v>0.62</v>
      </c>
      <c r="G36" s="9"/>
      <c r="H36" s="98"/>
      <c r="I36" s="9"/>
      <c r="J36" s="98"/>
      <c r="K36" s="9"/>
      <c r="L36" s="98"/>
      <c r="M36" s="100"/>
    </row>
    <row r="37" spans="1:13" ht="17">
      <c r="A37" s="1179"/>
      <c r="B37" s="154"/>
      <c r="C37" s="88"/>
      <c r="D37" s="10" t="s">
        <v>454</v>
      </c>
      <c r="E37" s="99"/>
      <c r="F37" s="10" t="s">
        <v>455</v>
      </c>
      <c r="G37" s="99"/>
      <c r="H37" s="69"/>
      <c r="I37" s="70"/>
      <c r="J37" s="69"/>
      <c r="K37" s="70"/>
      <c r="L37" s="69"/>
      <c r="M37" s="71"/>
    </row>
    <row r="38" spans="1:13">
      <c r="A38" s="1179"/>
      <c r="B38" s="154"/>
      <c r="C38" s="88"/>
      <c r="D38" s="98"/>
      <c r="E38" s="9"/>
      <c r="F38" s="1236">
        <v>0.62</v>
      </c>
      <c r="G38" s="1237"/>
      <c r="H38" s="102"/>
      <c r="I38" s="6"/>
      <c r="J38" s="102"/>
      <c r="K38" s="6"/>
      <c r="L38" s="102"/>
      <c r="M38" s="90"/>
    </row>
    <row r="39" spans="1:13">
      <c r="A39" s="1179"/>
      <c r="B39" s="153"/>
      <c r="C39" s="89"/>
      <c r="D39" s="121"/>
      <c r="E39" s="121"/>
      <c r="F39" s="121"/>
      <c r="G39" s="121"/>
      <c r="H39" s="1223"/>
      <c r="I39" s="1223"/>
      <c r="J39" s="97"/>
      <c r="K39" s="74"/>
      <c r="L39" s="97"/>
      <c r="M39" s="75"/>
    </row>
    <row r="40" spans="1:13" ht="18" customHeight="1">
      <c r="A40" s="1179"/>
      <c r="B40" s="1174" t="s">
        <v>456</v>
      </c>
      <c r="C40" s="115"/>
      <c r="D40" s="68"/>
      <c r="E40" s="68"/>
      <c r="F40" s="68"/>
      <c r="G40" s="68"/>
      <c r="H40" s="68"/>
      <c r="I40" s="68"/>
      <c r="J40" s="68"/>
      <c r="K40" s="68"/>
      <c r="L40" s="26"/>
      <c r="M40" s="116"/>
    </row>
    <row r="41" spans="1:13" ht="17">
      <c r="A41" s="1179"/>
      <c r="B41" s="1174"/>
      <c r="C41" s="117"/>
      <c r="D41" s="41" t="s">
        <v>93</v>
      </c>
      <c r="E41" s="42" t="s">
        <v>95</v>
      </c>
      <c r="F41" s="1176" t="s">
        <v>457</v>
      </c>
      <c r="G41" s="1177" t="s">
        <v>103</v>
      </c>
      <c r="H41" s="1177"/>
      <c r="I41" s="1177"/>
      <c r="J41" s="1177"/>
      <c r="K41" s="118" t="s">
        <v>458</v>
      </c>
      <c r="L41" s="1219"/>
      <c r="M41" s="1220"/>
    </row>
    <row r="42" spans="1:13">
      <c r="A42" s="1179"/>
      <c r="B42" s="1174"/>
      <c r="C42" s="117"/>
      <c r="D42" s="119" t="s">
        <v>430</v>
      </c>
      <c r="E42" s="19"/>
      <c r="F42" s="1176"/>
      <c r="G42" s="1177"/>
      <c r="H42" s="1177"/>
      <c r="I42" s="1177"/>
      <c r="J42" s="1177"/>
      <c r="K42" s="26"/>
      <c r="L42" s="1221"/>
      <c r="M42" s="1222"/>
    </row>
    <row r="43" spans="1:13">
      <c r="A43" s="1179"/>
      <c r="B43" s="1175"/>
      <c r="C43" s="120"/>
      <c r="D43" s="121"/>
      <c r="E43" s="121"/>
      <c r="F43" s="121"/>
      <c r="G43" s="121"/>
      <c r="H43" s="121"/>
      <c r="I43" s="121"/>
      <c r="J43" s="121"/>
      <c r="K43" s="121"/>
      <c r="L43" s="26"/>
      <c r="M43" s="116"/>
    </row>
    <row r="44" spans="1:13" ht="167.25" customHeight="1">
      <c r="A44" s="1179"/>
      <c r="B44" s="151" t="s">
        <v>459</v>
      </c>
      <c r="C44" s="1214" t="s">
        <v>1056</v>
      </c>
      <c r="D44" s="1215"/>
      <c r="E44" s="1215"/>
      <c r="F44" s="1215"/>
      <c r="G44" s="1215"/>
      <c r="H44" s="1215"/>
      <c r="I44" s="1215"/>
      <c r="J44" s="1215"/>
      <c r="K44" s="1215"/>
      <c r="L44" s="1215"/>
      <c r="M44" s="1218"/>
    </row>
    <row r="45" spans="1:13" ht="26.25" customHeight="1">
      <c r="A45" s="1179"/>
      <c r="B45" s="151" t="s">
        <v>460</v>
      </c>
      <c r="C45" s="1214" t="s">
        <v>1055</v>
      </c>
      <c r="D45" s="1215"/>
      <c r="E45" s="1215"/>
      <c r="F45" s="1215"/>
      <c r="G45" s="1215"/>
      <c r="H45" s="1215"/>
      <c r="I45" s="1215"/>
      <c r="J45" s="1215"/>
      <c r="K45" s="1215"/>
      <c r="L45" s="1215"/>
      <c r="M45" s="1218"/>
    </row>
    <row r="46" spans="1:13" ht="17">
      <c r="A46" s="1179"/>
      <c r="B46" s="151" t="s">
        <v>461</v>
      </c>
      <c r="C46" s="142">
        <v>30</v>
      </c>
      <c r="D46" s="143"/>
      <c r="E46" s="143"/>
      <c r="F46" s="143"/>
      <c r="G46" s="143"/>
      <c r="H46" s="143"/>
      <c r="I46" s="143"/>
      <c r="J46" s="143"/>
      <c r="K46" s="143"/>
      <c r="L46" s="143"/>
      <c r="M46" s="144"/>
    </row>
    <row r="47" spans="1:13" ht="17">
      <c r="A47" s="1180"/>
      <c r="B47" s="151" t="s">
        <v>462</v>
      </c>
      <c r="C47" s="252">
        <v>45323</v>
      </c>
      <c r="D47" s="143"/>
      <c r="E47" s="143"/>
      <c r="F47" s="143"/>
      <c r="G47" s="143"/>
      <c r="H47" s="143"/>
      <c r="I47" s="143"/>
      <c r="J47" s="143"/>
      <c r="K47" s="143"/>
      <c r="L47" s="143"/>
      <c r="M47" s="144"/>
    </row>
    <row r="48" spans="1:13" ht="15.75" customHeight="1">
      <c r="A48" s="1162" t="s">
        <v>250</v>
      </c>
      <c r="B48" s="155" t="s">
        <v>463</v>
      </c>
      <c r="C48" s="1164" t="s">
        <v>464</v>
      </c>
      <c r="D48" s="1165"/>
      <c r="E48" s="1165"/>
      <c r="F48" s="1165"/>
      <c r="G48" s="1165"/>
      <c r="H48" s="1165"/>
      <c r="I48" s="1165"/>
      <c r="J48" s="1165"/>
      <c r="K48" s="1165"/>
      <c r="L48" s="1165"/>
      <c r="M48" s="1166"/>
    </row>
    <row r="49" spans="1:13" ht="15.75" customHeight="1">
      <c r="A49" s="1163"/>
      <c r="B49" s="155" t="s">
        <v>465</v>
      </c>
      <c r="C49" s="1164" t="s">
        <v>466</v>
      </c>
      <c r="D49" s="1165"/>
      <c r="E49" s="1165"/>
      <c r="F49" s="1165"/>
      <c r="G49" s="1165"/>
      <c r="H49" s="1165"/>
      <c r="I49" s="1165"/>
      <c r="J49" s="1165"/>
      <c r="K49" s="1165"/>
      <c r="L49" s="1165"/>
      <c r="M49" s="1166"/>
    </row>
    <row r="50" spans="1:13" ht="15.75" customHeight="1">
      <c r="A50" s="1163"/>
      <c r="B50" s="155" t="s">
        <v>467</v>
      </c>
      <c r="C50" s="1164" t="s">
        <v>468</v>
      </c>
      <c r="D50" s="1165"/>
      <c r="E50" s="1165"/>
      <c r="F50" s="1165"/>
      <c r="G50" s="1165"/>
      <c r="H50" s="1165"/>
      <c r="I50" s="1165"/>
      <c r="J50" s="1165"/>
      <c r="K50" s="1165"/>
      <c r="L50" s="1165"/>
      <c r="M50" s="1166"/>
    </row>
    <row r="51" spans="1:13" ht="15.75" customHeight="1">
      <c r="A51" s="1163"/>
      <c r="B51" s="156" t="s">
        <v>469</v>
      </c>
      <c r="C51" s="1164" t="s">
        <v>328</v>
      </c>
      <c r="D51" s="1165"/>
      <c r="E51" s="1165"/>
      <c r="F51" s="1165"/>
      <c r="G51" s="1165"/>
      <c r="H51" s="1165"/>
      <c r="I51" s="1165"/>
      <c r="J51" s="1165"/>
      <c r="K51" s="1165"/>
      <c r="L51" s="1165"/>
      <c r="M51" s="1166"/>
    </row>
    <row r="52" spans="1:13" ht="15.75" customHeight="1">
      <c r="A52" s="1163"/>
      <c r="B52" s="155" t="s">
        <v>470</v>
      </c>
      <c r="C52" s="1171" t="s">
        <v>471</v>
      </c>
      <c r="D52" s="1172"/>
      <c r="E52" s="1172"/>
      <c r="F52" s="1172"/>
      <c r="G52" s="1172"/>
      <c r="H52" s="1172"/>
      <c r="I52" s="1172"/>
      <c r="J52" s="1172"/>
      <c r="K52" s="1172"/>
      <c r="L52" s="1172"/>
      <c r="M52" s="1173"/>
    </row>
    <row r="53" spans="1:13" ht="17">
      <c r="A53" s="1170"/>
      <c r="B53" s="155" t="s">
        <v>472</v>
      </c>
      <c r="C53" s="1164" t="s">
        <v>473</v>
      </c>
      <c r="D53" s="1165"/>
      <c r="E53" s="1165"/>
      <c r="F53" s="1165"/>
      <c r="G53" s="1165"/>
      <c r="H53" s="1165"/>
      <c r="I53" s="1165"/>
      <c r="J53" s="1165"/>
      <c r="K53" s="1165"/>
      <c r="L53" s="1165"/>
      <c r="M53" s="1166"/>
    </row>
    <row r="54" spans="1:13" ht="15.75" customHeight="1">
      <c r="A54" s="1162" t="s">
        <v>474</v>
      </c>
      <c r="B54" s="157" t="s">
        <v>475</v>
      </c>
      <c r="C54" s="1164" t="s">
        <v>557</v>
      </c>
      <c r="D54" s="1165"/>
      <c r="E54" s="1165"/>
      <c r="F54" s="1165"/>
      <c r="G54" s="1165"/>
      <c r="H54" s="1165"/>
      <c r="I54" s="1165"/>
      <c r="J54" s="1165"/>
      <c r="K54" s="1165"/>
      <c r="L54" s="1165"/>
      <c r="M54" s="1166"/>
    </row>
    <row r="55" spans="1:13" ht="30" customHeight="1">
      <c r="A55" s="1163"/>
      <c r="B55" s="157" t="s">
        <v>476</v>
      </c>
      <c r="C55" s="1164" t="s">
        <v>558</v>
      </c>
      <c r="D55" s="1165"/>
      <c r="E55" s="1165"/>
      <c r="F55" s="1165"/>
      <c r="G55" s="1165"/>
      <c r="H55" s="1165"/>
      <c r="I55" s="1165"/>
      <c r="J55" s="1165"/>
      <c r="K55" s="1165"/>
      <c r="L55" s="1165"/>
      <c r="M55" s="1166"/>
    </row>
    <row r="56" spans="1:13" ht="30" customHeight="1" thickBot="1">
      <c r="A56" s="1163"/>
      <c r="B56" s="158" t="s">
        <v>294</v>
      </c>
      <c r="C56" s="1164" t="s">
        <v>327</v>
      </c>
      <c r="D56" s="1165"/>
      <c r="E56" s="1165"/>
      <c r="F56" s="1165"/>
      <c r="G56" s="1165"/>
      <c r="H56" s="1165"/>
      <c r="I56" s="1165"/>
      <c r="J56" s="1165"/>
      <c r="K56" s="1165"/>
      <c r="L56" s="1165"/>
      <c r="M56" s="1166"/>
    </row>
    <row r="57" spans="1:13" ht="18" thickBot="1">
      <c r="A57" s="149" t="s">
        <v>254</v>
      </c>
      <c r="B57" s="159"/>
      <c r="C57" s="1167"/>
      <c r="D57" s="1168"/>
      <c r="E57" s="1168"/>
      <c r="F57" s="1168"/>
      <c r="G57" s="1168"/>
      <c r="H57" s="1168"/>
      <c r="I57" s="1168"/>
      <c r="J57" s="1168"/>
      <c r="K57" s="1168"/>
      <c r="L57" s="1168"/>
      <c r="M57" s="1169"/>
    </row>
  </sheetData>
  <mergeCells count="40">
    <mergeCell ref="A2:A11"/>
    <mergeCell ref="C2:M2"/>
    <mergeCell ref="C3:M3"/>
    <mergeCell ref="F4:G4"/>
    <mergeCell ref="C5:M5"/>
    <mergeCell ref="C7:D7"/>
    <mergeCell ref="I7:M7"/>
    <mergeCell ref="B8:B10"/>
    <mergeCell ref="C9:D9"/>
    <mergeCell ref="F9:G9"/>
    <mergeCell ref="C11:M11"/>
    <mergeCell ref="I9:J9"/>
    <mergeCell ref="C10:D10"/>
    <mergeCell ref="F10:G10"/>
    <mergeCell ref="I10:J10"/>
    <mergeCell ref="A12:A47"/>
    <mergeCell ref="C12:D12"/>
    <mergeCell ref="B13:B19"/>
    <mergeCell ref="B20:B23"/>
    <mergeCell ref="B27:B29"/>
    <mergeCell ref="C44:M44"/>
    <mergeCell ref="C45:M45"/>
    <mergeCell ref="F38:G38"/>
    <mergeCell ref="H39:I39"/>
    <mergeCell ref="B40:B43"/>
    <mergeCell ref="F41:F42"/>
    <mergeCell ref="G41:J42"/>
    <mergeCell ref="L41:M42"/>
    <mergeCell ref="C57:M57"/>
    <mergeCell ref="C52:M52"/>
    <mergeCell ref="C53:M53"/>
    <mergeCell ref="A54:A56"/>
    <mergeCell ref="C54:M54"/>
    <mergeCell ref="C55:M55"/>
    <mergeCell ref="C56:M56"/>
    <mergeCell ref="A48:A53"/>
    <mergeCell ref="C48:M48"/>
    <mergeCell ref="C49:M49"/>
    <mergeCell ref="C50:M50"/>
    <mergeCell ref="C51:M51"/>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xr:uid="{DBA8480E-420D-4679-8172-6DA4DA3E7DCC}"/>
    <dataValidation type="list" allowBlank="1" showInputMessage="1" showErrorMessage="1" sqref="I7:M7" xr:uid="{D088888B-8B04-4244-9C48-B5FCFEA47D09}">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44A1E0B0-6295-4605-BA63-9EF313ED3517}"/>
    <dataValidation allowBlank="1" showInputMessage="1" showErrorMessage="1" prompt="Seleccione de la lista desplegable" sqref="B4 B7 H7" xr:uid="{E4AC746E-A4D8-44AD-9671-2BAA8130CADB}"/>
    <dataValidation allowBlank="1" showInputMessage="1" showErrorMessage="1" prompt="Incluir una ficha por cada indicador, ya sea de producto o de resultado" sqref="B1" xr:uid="{3F82B30C-55E9-447C-BB0A-C356D864E0ED}"/>
  </dataValidations>
  <hyperlinks>
    <hyperlink ref="C52" r:id="rId1" xr:uid="{D6CC262D-AD50-4028-8F5B-13C050873A10}"/>
    <hyperlink ref="C52:M52" r:id="rId2" display="emartinez@participacionbogota.gov.co" xr:uid="{6AAB28AF-B59F-4A9C-9A20-DDBD3171B862}"/>
  </hyperlinks>
  <pageMargins left="0.7" right="0.7" top="0.75" bottom="0.75" header="0.3" footer="0.3"/>
  <pageSetup paperSize="9" orientation="portrait" horizontalDpi="1200" verticalDpi="1200" r:id="rId3"/>
  <ignoredErrors>
    <ignoredError sqref="G28" numberStoredAsText="1"/>
  </ignoredErrors>
  <extLst>
    <ext xmlns:x14="http://schemas.microsoft.com/office/spreadsheetml/2009/9/main" uri="{CCE6A557-97BC-4b89-ADB6-D9C93CAAB3DF}">
      <x14:dataValidations xmlns:xm="http://schemas.microsoft.com/office/excel/2006/main" count="3">
        <x14:dataValidation type="list" allowBlank="1" showInputMessage="1" showErrorMessage="1" xr:uid="{FBFD5994-A0A1-4330-B76F-E4C3C1567CD5}">
          <x14:formula1>
            <xm:f>Desplegables!$I$4:$I$18</xm:f>
          </x14:formula1>
          <xm:sqref>C7</xm:sqref>
        </x14:dataValidation>
        <x14:dataValidation type="list" allowBlank="1" showInputMessage="1" showErrorMessage="1" xr:uid="{F22A06E6-7256-4539-B65D-3814CF80B786}">
          <x14:formula1>
            <xm:f>Desplegables!$B$45:$B$46</xm:f>
          </x14:formula1>
          <xm:sqref>C4</xm:sqref>
        </x14:dataValidation>
        <x14:dataValidation type="list" allowBlank="1" showInputMessage="1" showErrorMessage="1" xr:uid="{E1157FD6-7C1A-4B0D-BE24-A72DE143A600}">
          <x14:formula1>
            <xm:f>Desplegables!$B$50:$B$52</xm:f>
          </x14:formula1>
          <xm:sqref>G41:J42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538A2-1AB8-4B33-AD13-F64F5F4F54A4}">
  <sheetPr>
    <tabColor rgb="FF0070C0"/>
  </sheetPr>
  <dimension ref="A1:M57"/>
  <sheetViews>
    <sheetView topLeftCell="A37" zoomScale="85" zoomScaleNormal="85" workbookViewId="0">
      <selection activeCell="C2" sqref="C2:M2"/>
    </sheetView>
  </sheetViews>
  <sheetFormatPr baseColWidth="10" defaultColWidth="11.5" defaultRowHeight="16"/>
  <cols>
    <col min="1" max="1" width="25.1640625" style="12" customWidth="1"/>
    <col min="2" max="2" width="39.1640625" style="43" customWidth="1"/>
    <col min="3" max="16384" width="11.5" style="12"/>
  </cols>
  <sheetData>
    <row r="1" spans="1:13" ht="17" thickBot="1">
      <c r="A1" s="60"/>
      <c r="B1" s="61" t="s">
        <v>483</v>
      </c>
      <c r="C1" s="62"/>
      <c r="D1" s="62"/>
      <c r="E1" s="62"/>
      <c r="F1" s="62"/>
      <c r="G1" s="62"/>
      <c r="H1" s="62"/>
      <c r="I1" s="62"/>
      <c r="J1" s="62"/>
      <c r="K1" s="62"/>
      <c r="L1" s="62"/>
      <c r="M1" s="63"/>
    </row>
    <row r="2" spans="1:13" ht="22.5" customHeight="1">
      <c r="A2" s="1186" t="s">
        <v>414</v>
      </c>
      <c r="B2" s="150" t="s">
        <v>415</v>
      </c>
      <c r="C2" s="1195" t="s">
        <v>795</v>
      </c>
      <c r="D2" s="1196"/>
      <c r="E2" s="1196"/>
      <c r="F2" s="1196"/>
      <c r="G2" s="1196"/>
      <c r="H2" s="1196"/>
      <c r="I2" s="1196"/>
      <c r="J2" s="1196"/>
      <c r="K2" s="1196"/>
      <c r="L2" s="1196"/>
      <c r="M2" s="1197"/>
    </row>
    <row r="3" spans="1:13" ht="72.75" customHeight="1">
      <c r="A3" s="1187"/>
      <c r="B3" s="162" t="s">
        <v>417</v>
      </c>
      <c r="C3" s="1250" t="s">
        <v>934</v>
      </c>
      <c r="D3" s="1251"/>
      <c r="E3" s="1251"/>
      <c r="F3" s="1240"/>
      <c r="G3" s="1240"/>
      <c r="H3" s="1240"/>
      <c r="I3" s="1240"/>
      <c r="J3" s="1240"/>
      <c r="K3" s="1240"/>
      <c r="L3" s="1240"/>
      <c r="M3" s="1241"/>
    </row>
    <row r="4" spans="1:13" ht="15.75" customHeight="1">
      <c r="A4" s="1187"/>
      <c r="B4" s="152" t="s">
        <v>290</v>
      </c>
      <c r="C4" s="122" t="s">
        <v>95</v>
      </c>
      <c r="D4" s="123"/>
      <c r="E4" s="124"/>
      <c r="F4" s="1205" t="s">
        <v>291</v>
      </c>
      <c r="G4" s="1206"/>
      <c r="H4" s="125" t="s">
        <v>354</v>
      </c>
      <c r="I4" s="126"/>
      <c r="J4" s="126"/>
      <c r="K4" s="126"/>
      <c r="L4" s="126"/>
      <c r="M4" s="127"/>
    </row>
    <row r="5" spans="1:13" ht="16.5" customHeight="1">
      <c r="A5" s="1187"/>
      <c r="B5" s="153" t="s">
        <v>418</v>
      </c>
      <c r="C5" s="1211" t="s">
        <v>419</v>
      </c>
      <c r="D5" s="1212"/>
      <c r="E5" s="1212"/>
      <c r="F5" s="1212"/>
      <c r="G5" s="1212"/>
      <c r="H5" s="1212"/>
      <c r="I5" s="1212"/>
      <c r="J5" s="1212"/>
      <c r="K5" s="1212"/>
      <c r="L5" s="1212"/>
      <c r="M5" s="1213"/>
    </row>
    <row r="6" spans="1:13" ht="17">
      <c r="A6" s="1187"/>
      <c r="B6" s="152" t="s">
        <v>420</v>
      </c>
      <c r="C6" s="122" t="s">
        <v>419</v>
      </c>
      <c r="D6" s="126"/>
      <c r="E6" s="126"/>
      <c r="F6" s="126"/>
      <c r="G6" s="126"/>
      <c r="H6" s="126"/>
      <c r="I6" s="126"/>
      <c r="J6" s="126"/>
      <c r="K6" s="126"/>
      <c r="L6" s="126"/>
      <c r="M6" s="127"/>
    </row>
    <row r="7" spans="1:13" ht="17">
      <c r="A7" s="1187"/>
      <c r="B7" s="151" t="s">
        <v>421</v>
      </c>
      <c r="C7" s="1191" t="s">
        <v>10</v>
      </c>
      <c r="D7" s="1192"/>
      <c r="E7" s="128"/>
      <c r="F7" s="128"/>
      <c r="G7" s="129"/>
      <c r="H7" s="67" t="s">
        <v>294</v>
      </c>
      <c r="I7" s="1193" t="s">
        <v>18</v>
      </c>
      <c r="J7" s="1192"/>
      <c r="K7" s="1192"/>
      <c r="L7" s="1192"/>
      <c r="M7" s="1194"/>
    </row>
    <row r="8" spans="1:13">
      <c r="A8" s="1187"/>
      <c r="B8" s="1181" t="s">
        <v>422</v>
      </c>
      <c r="C8" s="130"/>
      <c r="D8" s="131"/>
      <c r="E8" s="131"/>
      <c r="F8" s="131"/>
      <c r="G8" s="131"/>
      <c r="H8" s="131"/>
      <c r="I8" s="131"/>
      <c r="J8" s="131"/>
      <c r="K8" s="131"/>
      <c r="L8" s="132"/>
      <c r="M8" s="133"/>
    </row>
    <row r="9" spans="1:13">
      <c r="A9" s="1187"/>
      <c r="B9" s="1174"/>
      <c r="C9" s="1189" t="s">
        <v>327</v>
      </c>
      <c r="D9" s="1190"/>
      <c r="E9" s="28"/>
      <c r="F9" s="1252"/>
      <c r="G9" s="1252"/>
      <c r="H9" s="28"/>
      <c r="I9" s="1243"/>
      <c r="J9" s="1243"/>
      <c r="K9" s="28"/>
      <c r="L9" s="26"/>
      <c r="M9" s="116"/>
    </row>
    <row r="10" spans="1:13">
      <c r="A10" s="1187"/>
      <c r="B10" s="1175"/>
      <c r="C10" s="1189" t="s">
        <v>423</v>
      </c>
      <c r="D10" s="1190"/>
      <c r="E10" s="134"/>
      <c r="F10" s="1190" t="s">
        <v>423</v>
      </c>
      <c r="G10" s="1190"/>
      <c r="H10" s="134"/>
      <c r="I10" s="1190"/>
      <c r="J10" s="1190"/>
      <c r="K10" s="134"/>
      <c r="L10" s="121"/>
      <c r="M10" s="135"/>
    </row>
    <row r="11" spans="1:13" ht="96" customHeight="1">
      <c r="A11" s="1188"/>
      <c r="B11" s="162" t="s">
        <v>424</v>
      </c>
      <c r="C11" s="1248" t="s">
        <v>1058</v>
      </c>
      <c r="D11" s="1249"/>
      <c r="E11" s="1249"/>
      <c r="F11" s="1249"/>
      <c r="G11" s="1249"/>
      <c r="H11" s="1249"/>
      <c r="I11" s="1249"/>
      <c r="J11" s="1249"/>
      <c r="K11" s="1249"/>
      <c r="L11" s="1249"/>
      <c r="M11" s="1253"/>
    </row>
    <row r="12" spans="1:13" ht="15.75" customHeight="1">
      <c r="A12" s="1178" t="s">
        <v>238</v>
      </c>
      <c r="B12" s="151" t="s">
        <v>280</v>
      </c>
      <c r="C12" s="1248" t="s">
        <v>484</v>
      </c>
      <c r="D12" s="1249"/>
      <c r="E12" s="104"/>
      <c r="F12" s="104"/>
      <c r="G12" s="104"/>
      <c r="H12" s="104"/>
      <c r="I12" s="104"/>
      <c r="J12" s="104"/>
      <c r="K12" s="104"/>
      <c r="L12" s="136"/>
      <c r="M12" s="137"/>
    </row>
    <row r="13" spans="1:13" ht="8.25" customHeight="1">
      <c r="A13" s="1179"/>
      <c r="B13" s="1181" t="s">
        <v>425</v>
      </c>
      <c r="C13" s="138"/>
      <c r="D13" s="13"/>
      <c r="E13" s="13"/>
      <c r="F13" s="13"/>
      <c r="G13" s="13"/>
      <c r="H13" s="13"/>
      <c r="I13" s="13"/>
      <c r="J13" s="13"/>
      <c r="K13" s="13"/>
      <c r="L13" s="13"/>
      <c r="M13" s="14"/>
    </row>
    <row r="14" spans="1:13" ht="9" customHeight="1">
      <c r="A14" s="1179"/>
      <c r="B14" s="1174"/>
      <c r="C14" s="76"/>
      <c r="D14" s="15"/>
      <c r="E14" s="5"/>
      <c r="F14" s="15"/>
      <c r="G14" s="5"/>
      <c r="H14" s="15"/>
      <c r="I14" s="5"/>
      <c r="J14" s="15"/>
      <c r="K14" s="5"/>
      <c r="L14" s="5"/>
      <c r="M14" s="16"/>
    </row>
    <row r="15" spans="1:13" ht="17">
      <c r="A15" s="1179"/>
      <c r="B15" s="1174"/>
      <c r="C15" s="77" t="s">
        <v>426</v>
      </c>
      <c r="D15" s="17"/>
      <c r="E15" s="18" t="s">
        <v>427</v>
      </c>
      <c r="F15" s="17"/>
      <c r="G15" s="18" t="s">
        <v>428</v>
      </c>
      <c r="H15" s="17"/>
      <c r="I15" s="18" t="s">
        <v>429</v>
      </c>
      <c r="J15" s="19"/>
      <c r="K15" s="18"/>
      <c r="L15" s="18"/>
      <c r="M15" s="66"/>
    </row>
    <row r="16" spans="1:13" ht="17">
      <c r="A16" s="1179"/>
      <c r="B16" s="1174"/>
      <c r="C16" s="77" t="s">
        <v>431</v>
      </c>
      <c r="D16" s="19"/>
      <c r="E16" s="18" t="s">
        <v>432</v>
      </c>
      <c r="F16" s="20"/>
      <c r="G16" s="18" t="s">
        <v>433</v>
      </c>
      <c r="H16" s="20"/>
      <c r="I16" s="18"/>
      <c r="J16" s="68"/>
      <c r="K16" s="18"/>
      <c r="L16" s="18"/>
      <c r="M16" s="66"/>
    </row>
    <row r="17" spans="1:13" ht="17">
      <c r="A17" s="1179"/>
      <c r="B17" s="1174"/>
      <c r="C17" s="77" t="s">
        <v>434</v>
      </c>
      <c r="D17" s="19"/>
      <c r="E17" s="18" t="s">
        <v>435</v>
      </c>
      <c r="F17" s="19"/>
      <c r="G17" s="18"/>
      <c r="H17" s="68"/>
      <c r="I17" s="18"/>
      <c r="J17" s="68"/>
      <c r="K17" s="18"/>
      <c r="L17" s="18"/>
      <c r="M17" s="66"/>
    </row>
    <row r="18" spans="1:13" ht="17">
      <c r="A18" s="1179"/>
      <c r="B18" s="1174"/>
      <c r="C18" s="77" t="s">
        <v>105</v>
      </c>
      <c r="D18" s="19" t="s">
        <v>430</v>
      </c>
      <c r="E18" s="18" t="s">
        <v>436</v>
      </c>
      <c r="F18" s="310" t="s">
        <v>796</v>
      </c>
      <c r="G18" s="139"/>
      <c r="H18" s="139"/>
      <c r="I18" s="139"/>
      <c r="J18" s="139"/>
      <c r="K18" s="139"/>
      <c r="L18" s="139"/>
      <c r="M18" s="140"/>
    </row>
    <row r="19" spans="1:13" ht="9.75" customHeight="1">
      <c r="A19" s="1179"/>
      <c r="B19" s="1175"/>
      <c r="C19" s="78"/>
      <c r="D19" s="21"/>
      <c r="E19" s="21"/>
      <c r="F19" s="21"/>
      <c r="G19" s="21"/>
      <c r="H19" s="21"/>
      <c r="I19" s="21"/>
      <c r="J19" s="21"/>
      <c r="K19" s="21"/>
      <c r="L19" s="21"/>
      <c r="M19" s="22"/>
    </row>
    <row r="20" spans="1:13">
      <c r="A20" s="1179"/>
      <c r="B20" s="1181" t="s">
        <v>437</v>
      </c>
      <c r="C20" s="79"/>
      <c r="D20" s="23"/>
      <c r="E20" s="23"/>
      <c r="F20" s="23"/>
      <c r="G20" s="23"/>
      <c r="H20" s="23"/>
      <c r="I20" s="23"/>
      <c r="J20" s="23"/>
      <c r="K20" s="23"/>
      <c r="L20" s="132"/>
      <c r="M20" s="133"/>
    </row>
    <row r="21" spans="1:13" ht="17">
      <c r="A21" s="1179"/>
      <c r="B21" s="1174"/>
      <c r="C21" s="77" t="s">
        <v>438</v>
      </c>
      <c r="D21" s="20"/>
      <c r="E21" s="24"/>
      <c r="F21" s="18" t="s">
        <v>439</v>
      </c>
      <c r="G21" s="19"/>
      <c r="H21" s="24"/>
      <c r="I21" s="18" t="s">
        <v>440</v>
      </c>
      <c r="J21" s="19" t="s">
        <v>430</v>
      </c>
      <c r="K21" s="24"/>
      <c r="L21" s="26"/>
      <c r="M21" s="116"/>
    </row>
    <row r="22" spans="1:13" ht="17">
      <c r="A22" s="1179"/>
      <c r="B22" s="1174"/>
      <c r="C22" s="77" t="s">
        <v>441</v>
      </c>
      <c r="D22" s="25"/>
      <c r="E22" s="26"/>
      <c r="F22" s="18" t="s">
        <v>442</v>
      </c>
      <c r="G22" s="20"/>
      <c r="H22" s="26"/>
      <c r="I22" s="27"/>
      <c r="J22" s="26"/>
      <c r="K22" s="28"/>
      <c r="L22" s="26"/>
      <c r="M22" s="116"/>
    </row>
    <row r="23" spans="1:13">
      <c r="A23" s="1179"/>
      <c r="B23" s="1174"/>
      <c r="C23" s="80"/>
      <c r="D23" s="29"/>
      <c r="E23" s="29"/>
      <c r="F23" s="29"/>
      <c r="G23" s="29"/>
      <c r="H23" s="29"/>
      <c r="I23" s="29"/>
      <c r="J23" s="29"/>
      <c r="K23" s="29"/>
      <c r="L23" s="121"/>
      <c r="M23" s="135"/>
    </row>
    <row r="24" spans="1:13" ht="17">
      <c r="A24" s="1179"/>
      <c r="B24" s="160" t="s">
        <v>443</v>
      </c>
      <c r="C24" s="81"/>
      <c r="D24" s="59"/>
      <c r="E24" s="59"/>
      <c r="F24" s="59"/>
      <c r="G24" s="59"/>
      <c r="H24" s="59"/>
      <c r="I24" s="59"/>
      <c r="J24" s="59"/>
      <c r="K24" s="59"/>
      <c r="L24" s="59"/>
      <c r="M24" s="82"/>
    </row>
    <row r="25" spans="1:13" ht="17">
      <c r="A25" s="1179"/>
      <c r="B25" s="154"/>
      <c r="C25" s="83" t="s">
        <v>444</v>
      </c>
      <c r="D25" s="881">
        <v>4.5999999999999999E-2</v>
      </c>
      <c r="E25" s="24"/>
      <c r="F25" s="32" t="s">
        <v>445</v>
      </c>
      <c r="G25" s="20">
        <v>2020</v>
      </c>
      <c r="H25" s="24"/>
      <c r="I25" s="32" t="s">
        <v>446</v>
      </c>
      <c r="J25" s="878" t="s">
        <v>1027</v>
      </c>
      <c r="K25" s="104"/>
      <c r="L25" s="101"/>
      <c r="M25" s="30"/>
    </row>
    <row r="26" spans="1:13">
      <c r="A26" s="1179"/>
      <c r="B26" s="153"/>
      <c r="C26" s="78"/>
      <c r="D26" s="21"/>
      <c r="E26" s="21"/>
      <c r="F26" s="21"/>
      <c r="G26" s="21"/>
      <c r="H26" s="21"/>
      <c r="I26" s="21"/>
      <c r="J26" s="21"/>
      <c r="K26" s="21"/>
      <c r="L26" s="21"/>
      <c r="M26" s="22"/>
    </row>
    <row r="27" spans="1:13">
      <c r="A27" s="1179"/>
      <c r="B27" s="1174" t="s">
        <v>447</v>
      </c>
      <c r="C27" s="84"/>
      <c r="D27" s="33"/>
      <c r="E27" s="33"/>
      <c r="F27" s="33"/>
      <c r="G27" s="33"/>
      <c r="H27" s="33"/>
      <c r="I27" s="33"/>
      <c r="J27" s="33"/>
      <c r="K27" s="33"/>
      <c r="L27" s="26"/>
      <c r="M27" s="116"/>
    </row>
    <row r="28" spans="1:13" ht="17">
      <c r="A28" s="1179"/>
      <c r="B28" s="1174"/>
      <c r="C28" s="85" t="s">
        <v>448</v>
      </c>
      <c r="D28" s="36">
        <v>2023</v>
      </c>
      <c r="E28" s="35"/>
      <c r="F28" s="24" t="s">
        <v>449</v>
      </c>
      <c r="G28" s="36" t="s">
        <v>482</v>
      </c>
      <c r="H28" s="35"/>
      <c r="I28" s="32"/>
      <c r="J28" s="35"/>
      <c r="K28" s="35"/>
      <c r="L28" s="26"/>
      <c r="M28" s="116"/>
    </row>
    <row r="29" spans="1:13">
      <c r="A29" s="1179"/>
      <c r="B29" s="1174"/>
      <c r="C29" s="85"/>
      <c r="D29" s="72"/>
      <c r="E29" s="35"/>
      <c r="F29" s="24"/>
      <c r="G29" s="35"/>
      <c r="H29" s="35"/>
      <c r="I29" s="32"/>
      <c r="J29" s="35"/>
      <c r="K29" s="35"/>
      <c r="L29" s="26"/>
      <c r="M29" s="116"/>
    </row>
    <row r="30" spans="1:13" ht="17">
      <c r="A30" s="1179"/>
      <c r="B30" s="160" t="s">
        <v>450</v>
      </c>
      <c r="C30" s="86"/>
      <c r="D30" s="73"/>
      <c r="E30" s="73"/>
      <c r="F30" s="73"/>
      <c r="G30" s="73"/>
      <c r="H30" s="73"/>
      <c r="I30" s="73"/>
      <c r="J30" s="73"/>
      <c r="K30" s="73"/>
      <c r="L30" s="73"/>
      <c r="M30" s="87"/>
    </row>
    <row r="31" spans="1:13">
      <c r="A31" s="1179"/>
      <c r="B31" s="154"/>
      <c r="C31" s="88"/>
      <c r="D31" s="6">
        <v>2023</v>
      </c>
      <c r="E31" s="6"/>
      <c r="F31" s="6">
        <v>2024</v>
      </c>
      <c r="G31" s="6"/>
      <c r="H31" s="141">
        <v>2025</v>
      </c>
      <c r="I31" s="141"/>
      <c r="J31" s="141">
        <v>2026</v>
      </c>
      <c r="K31" s="6"/>
      <c r="L31" s="6">
        <v>2027</v>
      </c>
      <c r="M31" s="40"/>
    </row>
    <row r="32" spans="1:13" ht="17">
      <c r="A32" s="1179"/>
      <c r="B32" s="154"/>
      <c r="C32" s="88"/>
      <c r="D32" s="98" t="s">
        <v>364</v>
      </c>
      <c r="E32" s="9"/>
      <c r="F32" s="98" t="s">
        <v>365</v>
      </c>
      <c r="G32" s="9"/>
      <c r="H32" s="98">
        <v>0.05</v>
      </c>
      <c r="I32" s="9"/>
      <c r="J32" s="98" t="s">
        <v>366</v>
      </c>
      <c r="K32" s="9"/>
      <c r="L32" s="98" t="s">
        <v>367</v>
      </c>
      <c r="M32" s="100"/>
    </row>
    <row r="33" spans="1:13">
      <c r="A33" s="1179"/>
      <c r="B33" s="154"/>
      <c r="C33" s="88"/>
      <c r="D33" s="6">
        <v>2028</v>
      </c>
      <c r="E33" s="6"/>
      <c r="F33" s="6">
        <v>2029</v>
      </c>
      <c r="G33" s="6"/>
      <c r="H33" s="141">
        <v>2030</v>
      </c>
      <c r="I33" s="141"/>
      <c r="J33" s="141">
        <v>2031</v>
      </c>
      <c r="K33" s="6"/>
      <c r="L33" s="6">
        <v>2032</v>
      </c>
      <c r="M33" s="16"/>
    </row>
    <row r="34" spans="1:13" ht="17">
      <c r="A34" s="1179"/>
      <c r="B34" s="154"/>
      <c r="C34" s="88"/>
      <c r="D34" s="98" t="s">
        <v>368</v>
      </c>
      <c r="E34" s="9"/>
      <c r="F34" s="98" t="s">
        <v>369</v>
      </c>
      <c r="G34" s="9"/>
      <c r="H34" s="98" t="s">
        <v>370</v>
      </c>
      <c r="I34" s="9"/>
      <c r="J34" s="98" t="s">
        <v>371</v>
      </c>
      <c r="K34" s="9"/>
      <c r="L34" s="98" t="s">
        <v>372</v>
      </c>
      <c r="M34" s="100"/>
    </row>
    <row r="35" spans="1:13">
      <c r="A35" s="1179"/>
      <c r="B35" s="154"/>
      <c r="C35" s="88"/>
      <c r="D35" s="6">
        <v>2033</v>
      </c>
      <c r="E35" s="6"/>
      <c r="F35" s="6">
        <v>2034</v>
      </c>
      <c r="G35" s="6"/>
      <c r="H35" s="141"/>
      <c r="I35" s="141"/>
      <c r="J35" s="141"/>
      <c r="K35" s="6"/>
      <c r="L35" s="6"/>
      <c r="M35" s="16"/>
    </row>
    <row r="36" spans="1:13" ht="17">
      <c r="A36" s="1179"/>
      <c r="B36" s="154"/>
      <c r="C36" s="88"/>
      <c r="D36" s="98" t="s">
        <v>373</v>
      </c>
      <c r="E36" s="9"/>
      <c r="F36" s="98">
        <v>0.06</v>
      </c>
      <c r="G36" s="9"/>
      <c r="H36" s="98"/>
      <c r="I36" s="9"/>
      <c r="J36" s="98"/>
      <c r="K36" s="9"/>
      <c r="L36" s="98"/>
      <c r="M36" s="100"/>
    </row>
    <row r="37" spans="1:13" ht="17">
      <c r="A37" s="1179"/>
      <c r="B37" s="154"/>
      <c r="C37" s="88"/>
      <c r="D37" s="10" t="s">
        <v>454</v>
      </c>
      <c r="E37" s="99"/>
      <c r="F37" s="10" t="s">
        <v>455</v>
      </c>
      <c r="G37" s="99"/>
      <c r="H37" s="69"/>
      <c r="I37" s="70"/>
      <c r="J37" s="69"/>
      <c r="K37" s="70"/>
      <c r="L37" s="69"/>
      <c r="M37" s="71"/>
    </row>
    <row r="38" spans="1:13">
      <c r="A38" s="1179"/>
      <c r="B38" s="154"/>
      <c r="C38" s="88"/>
      <c r="D38" s="98"/>
      <c r="E38" s="9"/>
      <c r="F38" s="1236">
        <v>0.06</v>
      </c>
      <c r="G38" s="1237"/>
      <c r="H38" s="102"/>
      <c r="I38" s="6"/>
      <c r="J38" s="102"/>
      <c r="K38" s="6"/>
      <c r="L38" s="102"/>
      <c r="M38" s="90"/>
    </row>
    <row r="39" spans="1:13">
      <c r="A39" s="1179"/>
      <c r="B39" s="153"/>
      <c r="C39" s="89"/>
      <c r="D39" s="121"/>
      <c r="E39" s="121"/>
      <c r="F39" s="121"/>
      <c r="G39" s="121"/>
      <c r="H39" s="1223"/>
      <c r="I39" s="1223"/>
      <c r="J39" s="97"/>
      <c r="K39" s="74"/>
      <c r="L39" s="97"/>
      <c r="M39" s="75"/>
    </row>
    <row r="40" spans="1:13" ht="18" customHeight="1">
      <c r="A40" s="1179"/>
      <c r="B40" s="1174" t="s">
        <v>456</v>
      </c>
      <c r="C40" s="115"/>
      <c r="D40" s="68"/>
      <c r="E40" s="68"/>
      <c r="F40" s="68"/>
      <c r="G40" s="68"/>
      <c r="H40" s="68"/>
      <c r="I40" s="68"/>
      <c r="J40" s="68"/>
      <c r="K40" s="68"/>
      <c r="L40" s="26"/>
      <c r="M40" s="116"/>
    </row>
    <row r="41" spans="1:13" ht="17">
      <c r="A41" s="1179"/>
      <c r="B41" s="1174"/>
      <c r="C41" s="117"/>
      <c r="D41" s="41" t="s">
        <v>93</v>
      </c>
      <c r="E41" s="42" t="s">
        <v>95</v>
      </c>
      <c r="F41" s="1176" t="s">
        <v>457</v>
      </c>
      <c r="G41" s="1177" t="s">
        <v>103</v>
      </c>
      <c r="H41" s="1177"/>
      <c r="I41" s="1177"/>
      <c r="J41" s="1177"/>
      <c r="K41" s="118" t="s">
        <v>458</v>
      </c>
      <c r="L41" s="1219"/>
      <c r="M41" s="1220"/>
    </row>
    <row r="42" spans="1:13">
      <c r="A42" s="1179"/>
      <c r="B42" s="1174"/>
      <c r="C42" s="117"/>
      <c r="D42" s="119" t="s">
        <v>430</v>
      </c>
      <c r="E42" s="19"/>
      <c r="F42" s="1176"/>
      <c r="G42" s="1177"/>
      <c r="H42" s="1177"/>
      <c r="I42" s="1177"/>
      <c r="J42" s="1177"/>
      <c r="K42" s="26"/>
      <c r="L42" s="1221"/>
      <c r="M42" s="1222"/>
    </row>
    <row r="43" spans="1:13">
      <c r="A43" s="1179"/>
      <c r="B43" s="1175"/>
      <c r="C43" s="120"/>
      <c r="D43" s="121"/>
      <c r="E43" s="121"/>
      <c r="F43" s="121"/>
      <c r="G43" s="121"/>
      <c r="H43" s="121"/>
      <c r="I43" s="121"/>
      <c r="J43" s="121"/>
      <c r="K43" s="121"/>
      <c r="L43" s="26"/>
      <c r="M43" s="116"/>
    </row>
    <row r="44" spans="1:13" ht="76.5" customHeight="1">
      <c r="A44" s="1179"/>
      <c r="B44" s="340" t="s">
        <v>459</v>
      </c>
      <c r="C44" s="1214" t="s">
        <v>1059</v>
      </c>
      <c r="D44" s="1215"/>
      <c r="E44" s="1215"/>
      <c r="F44" s="1215"/>
      <c r="G44" s="1215"/>
      <c r="H44" s="1215"/>
      <c r="I44" s="1215"/>
      <c r="J44" s="1215"/>
      <c r="K44" s="1215"/>
      <c r="L44" s="1215"/>
      <c r="M44" s="1218"/>
    </row>
    <row r="45" spans="1:13" ht="17">
      <c r="A45" s="1179"/>
      <c r="B45" s="151" t="s">
        <v>460</v>
      </c>
      <c r="C45" s="248" t="s">
        <v>797</v>
      </c>
      <c r="D45" s="143"/>
      <c r="E45" s="143"/>
      <c r="F45" s="143"/>
      <c r="G45" s="143"/>
      <c r="H45" s="143"/>
      <c r="I45" s="143"/>
      <c r="J45" s="143"/>
      <c r="K45" s="143"/>
      <c r="L45" s="143"/>
      <c r="M45" s="144"/>
    </row>
    <row r="46" spans="1:13" ht="17">
      <c r="A46" s="1179"/>
      <c r="B46" s="151" t="s">
        <v>461</v>
      </c>
      <c r="C46" s="142">
        <v>30</v>
      </c>
      <c r="D46" s="143"/>
      <c r="E46" s="143"/>
      <c r="F46" s="143"/>
      <c r="G46" s="143"/>
      <c r="H46" s="143"/>
      <c r="I46" s="143"/>
      <c r="J46" s="143"/>
      <c r="K46" s="143"/>
      <c r="L46" s="143"/>
      <c r="M46" s="144"/>
    </row>
    <row r="47" spans="1:13" ht="17">
      <c r="A47" s="1180"/>
      <c r="B47" s="151" t="s">
        <v>462</v>
      </c>
      <c r="C47" s="252">
        <v>45323</v>
      </c>
      <c r="D47" s="143"/>
      <c r="E47" s="143"/>
      <c r="F47" s="143"/>
      <c r="G47" s="143"/>
      <c r="H47" s="143"/>
      <c r="I47" s="143"/>
      <c r="J47" s="143"/>
      <c r="K47" s="143"/>
      <c r="L47" s="143"/>
      <c r="M47" s="144"/>
    </row>
    <row r="48" spans="1:13" ht="15.75" customHeight="1">
      <c r="A48" s="1162" t="s">
        <v>250</v>
      </c>
      <c r="B48" s="155" t="s">
        <v>463</v>
      </c>
      <c r="C48" s="1164" t="s">
        <v>464</v>
      </c>
      <c r="D48" s="1165"/>
      <c r="E48" s="1165"/>
      <c r="F48" s="1165"/>
      <c r="G48" s="1165"/>
      <c r="H48" s="1165"/>
      <c r="I48" s="1165"/>
      <c r="J48" s="1165"/>
      <c r="K48" s="1165"/>
      <c r="L48" s="1165"/>
      <c r="M48" s="1166"/>
    </row>
    <row r="49" spans="1:13" ht="15.75" customHeight="1">
      <c r="A49" s="1163"/>
      <c r="B49" s="155" t="s">
        <v>465</v>
      </c>
      <c r="C49" s="1164" t="s">
        <v>466</v>
      </c>
      <c r="D49" s="1165"/>
      <c r="E49" s="1165"/>
      <c r="F49" s="1165"/>
      <c r="G49" s="1165"/>
      <c r="H49" s="1165"/>
      <c r="I49" s="1165"/>
      <c r="J49" s="1165"/>
      <c r="K49" s="1165"/>
      <c r="L49" s="1165"/>
      <c r="M49" s="1166"/>
    </row>
    <row r="50" spans="1:13" ht="15.75" customHeight="1">
      <c r="A50" s="1163"/>
      <c r="B50" s="155" t="s">
        <v>467</v>
      </c>
      <c r="C50" s="1164" t="s">
        <v>468</v>
      </c>
      <c r="D50" s="1165"/>
      <c r="E50" s="1165"/>
      <c r="F50" s="1165"/>
      <c r="G50" s="1165"/>
      <c r="H50" s="1165"/>
      <c r="I50" s="1165"/>
      <c r="J50" s="1165"/>
      <c r="K50" s="1165"/>
      <c r="L50" s="1165"/>
      <c r="M50" s="1166"/>
    </row>
    <row r="51" spans="1:13" ht="15.75" customHeight="1">
      <c r="A51" s="1163"/>
      <c r="B51" s="156" t="s">
        <v>469</v>
      </c>
      <c r="C51" s="1164" t="s">
        <v>328</v>
      </c>
      <c r="D51" s="1165"/>
      <c r="E51" s="1165"/>
      <c r="F51" s="1165"/>
      <c r="G51" s="1165"/>
      <c r="H51" s="1165"/>
      <c r="I51" s="1165"/>
      <c r="J51" s="1165"/>
      <c r="K51" s="1165"/>
      <c r="L51" s="1165"/>
      <c r="M51" s="1166"/>
    </row>
    <row r="52" spans="1:13" ht="15.75" customHeight="1">
      <c r="A52" s="1163"/>
      <c r="B52" s="155" t="s">
        <v>470</v>
      </c>
      <c r="C52" s="1171" t="s">
        <v>471</v>
      </c>
      <c r="D52" s="1172"/>
      <c r="E52" s="1172"/>
      <c r="F52" s="1172"/>
      <c r="G52" s="1172"/>
      <c r="H52" s="1172"/>
      <c r="I52" s="1172"/>
      <c r="J52" s="1172"/>
      <c r="K52" s="1172"/>
      <c r="L52" s="1172"/>
      <c r="M52" s="1173"/>
    </row>
    <row r="53" spans="1:13" ht="17">
      <c r="A53" s="1170"/>
      <c r="B53" s="155" t="s">
        <v>472</v>
      </c>
      <c r="C53" s="1164" t="s">
        <v>473</v>
      </c>
      <c r="D53" s="1165"/>
      <c r="E53" s="1165"/>
      <c r="F53" s="1165"/>
      <c r="G53" s="1165"/>
      <c r="H53" s="1165"/>
      <c r="I53" s="1165"/>
      <c r="J53" s="1165"/>
      <c r="K53" s="1165"/>
      <c r="L53" s="1165"/>
      <c r="M53" s="1166"/>
    </row>
    <row r="54" spans="1:13" ht="15.75" customHeight="1">
      <c r="A54" s="1162" t="s">
        <v>474</v>
      </c>
      <c r="B54" s="157" t="s">
        <v>475</v>
      </c>
      <c r="C54" s="1164" t="s">
        <v>557</v>
      </c>
      <c r="D54" s="1165"/>
      <c r="E54" s="1165"/>
      <c r="F54" s="1165"/>
      <c r="G54" s="1165"/>
      <c r="H54" s="1165"/>
      <c r="I54" s="1165"/>
      <c r="J54" s="1165"/>
      <c r="K54" s="1165"/>
      <c r="L54" s="1165"/>
      <c r="M54" s="1166"/>
    </row>
    <row r="55" spans="1:13" ht="30" customHeight="1">
      <c r="A55" s="1163"/>
      <c r="B55" s="157" t="s">
        <v>476</v>
      </c>
      <c r="C55" s="1164" t="s">
        <v>558</v>
      </c>
      <c r="D55" s="1165"/>
      <c r="E55" s="1165"/>
      <c r="F55" s="1165"/>
      <c r="G55" s="1165"/>
      <c r="H55" s="1165"/>
      <c r="I55" s="1165"/>
      <c r="J55" s="1165"/>
      <c r="K55" s="1165"/>
      <c r="L55" s="1165"/>
      <c r="M55" s="1166"/>
    </row>
    <row r="56" spans="1:13" ht="30" customHeight="1" thickBot="1">
      <c r="A56" s="1163"/>
      <c r="B56" s="158" t="s">
        <v>294</v>
      </c>
      <c r="C56" s="1164" t="s">
        <v>327</v>
      </c>
      <c r="D56" s="1165"/>
      <c r="E56" s="1165"/>
      <c r="F56" s="1165"/>
      <c r="G56" s="1165"/>
      <c r="H56" s="1165"/>
      <c r="I56" s="1165"/>
      <c r="J56" s="1165"/>
      <c r="K56" s="1165"/>
      <c r="L56" s="1165"/>
      <c r="M56" s="1166"/>
    </row>
    <row r="57" spans="1:13" ht="18" thickBot="1">
      <c r="A57" s="149" t="s">
        <v>254</v>
      </c>
      <c r="B57" s="159"/>
      <c r="C57" s="1167"/>
      <c r="D57" s="1168"/>
      <c r="E57" s="1168"/>
      <c r="F57" s="1168"/>
      <c r="G57" s="1168"/>
      <c r="H57" s="1168"/>
      <c r="I57" s="1168"/>
      <c r="J57" s="1168"/>
      <c r="K57" s="1168"/>
      <c r="L57" s="1168"/>
      <c r="M57" s="1169"/>
    </row>
  </sheetData>
  <mergeCells count="39">
    <mergeCell ref="A2:A11"/>
    <mergeCell ref="C2:M2"/>
    <mergeCell ref="C3:M3"/>
    <mergeCell ref="F4:G4"/>
    <mergeCell ref="C5:M5"/>
    <mergeCell ref="C7:D7"/>
    <mergeCell ref="I7:M7"/>
    <mergeCell ref="B8:B10"/>
    <mergeCell ref="C9:D9"/>
    <mergeCell ref="F9:G9"/>
    <mergeCell ref="C11:M11"/>
    <mergeCell ref="I9:J9"/>
    <mergeCell ref="C10:D10"/>
    <mergeCell ref="F10:G10"/>
    <mergeCell ref="I10:J10"/>
    <mergeCell ref="A12:A47"/>
    <mergeCell ref="C12:D12"/>
    <mergeCell ref="B13:B19"/>
    <mergeCell ref="B20:B23"/>
    <mergeCell ref="B27:B29"/>
    <mergeCell ref="C44:M44"/>
    <mergeCell ref="F38:G38"/>
    <mergeCell ref="H39:I39"/>
    <mergeCell ref="B40:B43"/>
    <mergeCell ref="F41:F42"/>
    <mergeCell ref="G41:J42"/>
    <mergeCell ref="L41:M42"/>
    <mergeCell ref="C57:M57"/>
    <mergeCell ref="C52:M52"/>
    <mergeCell ref="C53:M53"/>
    <mergeCell ref="A54:A56"/>
    <mergeCell ref="C54:M54"/>
    <mergeCell ref="C55:M55"/>
    <mergeCell ref="C56:M56"/>
    <mergeCell ref="A48:A53"/>
    <mergeCell ref="C48:M48"/>
    <mergeCell ref="C49:M49"/>
    <mergeCell ref="C50:M50"/>
    <mergeCell ref="C51:M51"/>
  </mergeCells>
  <dataValidations count="5">
    <dataValidation allowBlank="1" showInputMessage="1" showErrorMessage="1" prompt="Incluir una ficha por cada indicador, ya sea de producto o de resultado" sqref="B1" xr:uid="{63199E96-80CD-4B79-AA8C-44F6FC3CB258}"/>
    <dataValidation allowBlank="1" showInputMessage="1" showErrorMessage="1" prompt="Seleccione de la lista desplegable" sqref="B4 B7 H7" xr:uid="{DCDC31F0-0075-4C52-B166-69CED99EA58C}"/>
    <dataValidation allowBlank="1" showInputMessage="1" showErrorMessage="1" prompt="Determine si el indicador responde a un enfoque (Derechos Humanos, Género, Diferencial, Poblacional, Ambiental y Territorial). Si responde a más de enfoque separelos por ;" sqref="B12" xr:uid="{2F9A44F8-0E6B-486B-8F16-12D4663BFAB0}"/>
    <dataValidation type="list" allowBlank="1" showInputMessage="1" showErrorMessage="1" sqref="I7:M7" xr:uid="{25E88E79-DC46-46C6-857C-01A60E04436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DE8C237C-200B-46EB-9AC0-B4C64CC4611E}"/>
  </dataValidations>
  <hyperlinks>
    <hyperlink ref="C52" r:id="rId1" xr:uid="{69090F33-423E-429C-91F0-C2302CE2946D}"/>
    <hyperlink ref="C52:M52" r:id="rId2" display="emartinez@participacionbogota.gov.co" xr:uid="{0BDE4ECE-547C-4189-A5F3-C946D6B91ED4}"/>
  </hyperlinks>
  <pageMargins left="0.7" right="0.7" top="0.75" bottom="0.75" header="0.3" footer="0.3"/>
  <pageSetup paperSize="9" orientation="portrait" horizontalDpi="1200" verticalDpi="1200" r:id="rId3"/>
  <ignoredErrors>
    <ignoredError sqref="G28" numberStoredAsText="1"/>
  </ignoredErrors>
  <extLst>
    <ext xmlns:x14="http://schemas.microsoft.com/office/spreadsheetml/2009/9/main" uri="{CCE6A557-97BC-4b89-ADB6-D9C93CAAB3DF}">
      <x14:dataValidations xmlns:xm="http://schemas.microsoft.com/office/excel/2006/main" count="3">
        <x14:dataValidation type="list" allowBlank="1" showInputMessage="1" showErrorMessage="1" xr:uid="{E6BAF9F4-43C3-492C-85FC-5483A366077E}">
          <x14:formula1>
            <xm:f>Desplegables!$B$50:$B$52</xm:f>
          </x14:formula1>
          <xm:sqref>G41:J42</xm:sqref>
        </x14:dataValidation>
        <x14:dataValidation type="list" allowBlank="1" showInputMessage="1" showErrorMessage="1" xr:uid="{EAD7D17C-BC1A-4F6A-A12F-88A4D118FC67}">
          <x14:formula1>
            <xm:f>Desplegables!$B$45:$B$46</xm:f>
          </x14:formula1>
          <xm:sqref>C4</xm:sqref>
        </x14:dataValidation>
        <x14:dataValidation type="list" allowBlank="1" showInputMessage="1" showErrorMessage="1" xr:uid="{80747AFB-CA41-4649-B755-56C0CE2E5D6F}">
          <x14:formula1>
            <xm:f>Desplegables!$I$4:$I$18</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8773BCF99845584B83B984F6553A40B2" ma:contentTypeVersion="12" ma:contentTypeDescription="Crear nuevo documento." ma:contentTypeScope="" ma:versionID="950a26a81cc97b6143504d069346cceb">
  <xsd:schema xmlns:xsd="http://www.w3.org/2001/XMLSchema" xmlns:xs="http://www.w3.org/2001/XMLSchema" xmlns:p="http://schemas.microsoft.com/office/2006/metadata/properties" xmlns:ns2="bf67543e-a691-41e0-a550-37941535fed7" xmlns:ns3="21c7da2e-2615-4cbf-882a-e4bb2833ba71" targetNamespace="http://schemas.microsoft.com/office/2006/metadata/properties" ma:root="true" ma:fieldsID="bd7c61c0e450739f9b37763c378bc540" ns2:_="" ns3:_="">
    <xsd:import namespace="bf67543e-a691-41e0-a550-37941535fed7"/>
    <xsd:import namespace="21c7da2e-2615-4cbf-882a-e4bb2833ba7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67543e-a691-41e0-a550-37941535fed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c7da2e-2615-4cbf-882a-e4bb2833ba71"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9A67837-CC5D-4223-AD41-4AA9327BB294}">
  <ds:schemaRefs>
    <ds:schemaRef ds:uri="http://schemas.microsoft.com/sharepoint/v3/contenttype/forms"/>
  </ds:schemaRefs>
</ds:datastoreItem>
</file>

<file path=customXml/itemProps2.xml><?xml version="1.0" encoding="utf-8"?>
<ds:datastoreItem xmlns:ds="http://schemas.openxmlformats.org/officeDocument/2006/customXml" ds:itemID="{59DF676F-416B-441F-ACE0-A5674096B0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67543e-a691-41e0-a550-37941535fed7"/>
    <ds:schemaRef ds:uri="21c7da2e-2615-4cbf-882a-e4bb2833ba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D5679EA-CF97-4B99-9D1D-3348ABB95478}">
  <ds:schemaRefs>
    <ds:schemaRef ds:uri="http://purl.org/dc/dcmitype/"/>
    <ds:schemaRef ds:uri="http://purl.org/dc/terms/"/>
    <ds:schemaRef ds:uri="http://schemas.microsoft.com/office/2006/metadata/properties"/>
    <ds:schemaRef ds:uri="21c7da2e-2615-4cbf-882a-e4bb2833ba71"/>
    <ds:schemaRef ds:uri="http://purl.org/dc/elements/1.1/"/>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bf67543e-a691-41e0-a550-37941535fed7"/>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55</vt:i4>
      </vt:variant>
      <vt:variant>
        <vt:lpstr>Rangos con nombre</vt:lpstr>
      </vt:variant>
      <vt:variant>
        <vt:i4>33</vt:i4>
      </vt:variant>
    </vt:vector>
  </HeadingPairs>
  <TitlesOfParts>
    <vt:vector size="88" baseType="lpstr">
      <vt:lpstr>Desplegables</vt:lpstr>
      <vt:lpstr>Instructivo Plan de Acción</vt:lpstr>
      <vt:lpstr> Instructivo ficha técnica</vt:lpstr>
      <vt:lpstr>Plan de acción</vt:lpstr>
      <vt:lpstr>IR 1.1</vt:lpstr>
      <vt:lpstr>IR 1.2</vt:lpstr>
      <vt:lpstr>IR 1.3</vt:lpstr>
      <vt:lpstr>IR 2.1</vt:lpstr>
      <vt:lpstr>IR 2.2</vt:lpstr>
      <vt:lpstr>IR 2.3</vt:lpstr>
      <vt:lpstr>IR 3.1</vt:lpstr>
      <vt:lpstr>IR 4.1</vt:lpstr>
      <vt:lpstr>IR 4.2</vt:lpstr>
      <vt:lpstr>I.P. 1.1.1</vt:lpstr>
      <vt:lpstr>I.P. 1.1.2</vt:lpstr>
      <vt:lpstr>I.P. 1.1.3</vt:lpstr>
      <vt:lpstr>I.P. 1.1.4</vt:lpstr>
      <vt:lpstr>I.P. 1.1.5</vt:lpstr>
      <vt:lpstr>I.P. 1.2.1</vt:lpstr>
      <vt:lpstr>I.P. 1.2.2</vt:lpstr>
      <vt:lpstr>I.P. 1.2.3</vt:lpstr>
      <vt:lpstr>I.P. 1.2.4</vt:lpstr>
      <vt:lpstr>I.P. 1.2.5</vt:lpstr>
      <vt:lpstr>I.P. 1.2.6</vt:lpstr>
      <vt:lpstr>I.P. 1.3.1</vt:lpstr>
      <vt:lpstr>I.P. 1.3.2</vt:lpstr>
      <vt:lpstr>I.P. 1.3.3</vt:lpstr>
      <vt:lpstr>I.P.1.3.4</vt:lpstr>
      <vt:lpstr>I.P.1.3.5</vt:lpstr>
      <vt:lpstr>I.P.1.3.6</vt:lpstr>
      <vt:lpstr>I.P.1.3.7 </vt:lpstr>
      <vt:lpstr>I.P.1.3.8 </vt:lpstr>
      <vt:lpstr>I.P.1.3.9</vt:lpstr>
      <vt:lpstr>I.P.1.3.10</vt:lpstr>
      <vt:lpstr>I.P.1.3.11</vt:lpstr>
      <vt:lpstr>I.P. 2.1.1</vt:lpstr>
      <vt:lpstr>I.P. 2.1.2</vt:lpstr>
      <vt:lpstr>I.P. 2.1.3</vt:lpstr>
      <vt:lpstr>I.P. 2.2.1</vt:lpstr>
      <vt:lpstr>I.P. 2.3.1</vt:lpstr>
      <vt:lpstr>I.P. 2.3.2</vt:lpstr>
      <vt:lpstr>I.P. 2.3.3</vt:lpstr>
      <vt:lpstr>I.P. 2.3.4 </vt:lpstr>
      <vt:lpstr>I.P. 2.3.5</vt:lpstr>
      <vt:lpstr>I.P. 3.1.1</vt:lpstr>
      <vt:lpstr>I.P. 3.1.2</vt:lpstr>
      <vt:lpstr>I.P. 4.1.1</vt:lpstr>
      <vt:lpstr>I.P 4.1.2</vt:lpstr>
      <vt:lpstr>I.P 4.1.3</vt:lpstr>
      <vt:lpstr>I.P. 4.2.1</vt:lpstr>
      <vt:lpstr>I.P. 4.2.2</vt:lpstr>
      <vt:lpstr>I.P. 4.2.3</vt:lpstr>
      <vt:lpstr>I.P. 4.2.4</vt:lpstr>
      <vt:lpstr>I.P. 4.2.5</vt:lpstr>
      <vt:lpstr>I.P. 4.2.6</vt:lpstr>
      <vt:lpstr>Acciónporelclima</vt:lpstr>
      <vt:lpstr>Agualimpiaysaneamiento</vt:lpstr>
      <vt:lpstr>Ambiente</vt:lpstr>
      <vt:lpstr>ANUALIZACIÓN</vt:lpstr>
      <vt:lpstr>Ciudadesycomunidadessostenibles</vt:lpstr>
      <vt:lpstr>CulturaRecreaciónyDeporte</vt:lpstr>
      <vt:lpstr>DesarrolloEconómicoIndustriayTurismo</vt:lpstr>
      <vt:lpstr>Educación</vt:lpstr>
      <vt:lpstr>Educacióndecalidad</vt:lpstr>
      <vt:lpstr>Energíaasequibleynocontaminante</vt:lpstr>
      <vt:lpstr>ENFOQUE</vt:lpstr>
      <vt:lpstr>Findelapobreza</vt:lpstr>
      <vt:lpstr>GestiónJurídica</vt:lpstr>
      <vt:lpstr>GestiónPública</vt:lpstr>
      <vt:lpstr>Gobierno</vt:lpstr>
      <vt:lpstr>Hábitat</vt:lpstr>
      <vt:lpstr>Hacienda</vt:lpstr>
      <vt:lpstr>Hambrecero</vt:lpstr>
      <vt:lpstr>Igualdaddegénero</vt:lpstr>
      <vt:lpstr>Industriainnovacióneinfraestructura</vt:lpstr>
      <vt:lpstr>IntegraciónSocial</vt:lpstr>
      <vt:lpstr>Movilidad</vt:lpstr>
      <vt:lpstr>Mujeres</vt:lpstr>
      <vt:lpstr>Pazjusticiaeinstitucionessólidas</vt:lpstr>
      <vt:lpstr>Planeación</vt:lpstr>
      <vt:lpstr>Producciónyconsumoresponsables</vt:lpstr>
      <vt:lpstr>Reduccióndelasdesigualdades</vt:lpstr>
      <vt:lpstr>Salud</vt:lpstr>
      <vt:lpstr>Saludybienestar</vt:lpstr>
      <vt:lpstr>SeguridadConvivenciayJusticia</vt:lpstr>
      <vt:lpstr>Trabajodecenteycrecimientoeconómico</vt:lpstr>
      <vt:lpstr>Vidadeecosistemasterrestres</vt:lpstr>
      <vt:lpstr>Vidasubmarina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 Alarcón</dc:creator>
  <cp:keywords/>
  <dc:description/>
  <cp:lastModifiedBy>Paula Sanchez Mosquera</cp:lastModifiedBy>
  <cp:revision/>
  <dcterms:created xsi:type="dcterms:W3CDTF">2017-05-26T20:37:49Z</dcterms:created>
  <dcterms:modified xsi:type="dcterms:W3CDTF">2023-06-29T17:29:15Z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0x0101008773BCF99845584B83B984F6553A40B2</vt:lpwstr>
  </property>
</Properties>
</file>